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01 - I. etapa - Silnoprou..." sheetId="2" state="hidden" r:id="rId2"/>
    <sheet name="02 - II. etapa - Silnopro..." sheetId="3" r:id="rId3"/>
    <sheet name="03 - I. etapa - Stavební ..." sheetId="4" state="hidden" r:id="rId4"/>
    <sheet name="04 - II. etapa - Stavební..." sheetId="5" r:id="rId5"/>
    <sheet name="Pokyny pro vyplnění" sheetId="6" r:id="rId6"/>
  </sheets>
  <definedNames>
    <definedName name="_xlnm._FilterDatabase" localSheetId="1" hidden="1">'01 - I. etapa - Silnoprou...'!$C$85:$L$719</definedName>
    <definedName name="_xlnm._FilterDatabase" localSheetId="2" hidden="1">'02 - II. etapa - Silnopro...'!$C$85:$L$954</definedName>
    <definedName name="_xlnm._FilterDatabase" localSheetId="3" hidden="1">'03 - I. etapa - Stavební ...'!$C$91:$L$647</definedName>
    <definedName name="_xlnm._FilterDatabase" localSheetId="4" hidden="1">'04 - II. etapa - Stavební...'!$C$90:$L$693</definedName>
    <definedName name="_xlnm.Print_Area" localSheetId="1">'01 - I. etapa - Silnoprou...'!$C$4:$K$41,'01 - I. etapa - Silnoprou...'!$C$47:$K$67,'01 - I. etapa - Silnoprou...'!$C$73:$L$719</definedName>
    <definedName name="_xlnm.Print_Area" localSheetId="2">'02 - II. etapa - Silnopro...'!$C$4:$K$41,'02 - II. etapa - Silnopro...'!$C$47:$K$67,'02 - II. etapa - Silnopro...'!$C$73:$L$954</definedName>
    <definedName name="_xlnm.Print_Area" localSheetId="3">'03 - I. etapa - Stavební ...'!$C$4:$K$41,'03 - I. etapa - Stavební ...'!$C$47:$K$73,'03 - I. etapa - Stavební ...'!$C$79:$L$647</definedName>
    <definedName name="_xlnm.Print_Area" localSheetId="4">'04 - II. etapa - Stavební...'!$C$4:$K$41,'04 - II. etapa - Stavební...'!$C$47:$K$72,'04 - II. etapa - Stavební...'!$C$78:$L$693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I. etapa - Silnoprou...'!$85:$85</definedName>
    <definedName name="_xlnm.Print_Titles" localSheetId="2">'02 - II. etapa - Silnopro...'!$85:$85</definedName>
    <definedName name="_xlnm.Print_Titles" localSheetId="3">'03 - I. etapa - Stavební ...'!$91:$91</definedName>
    <definedName name="_xlnm.Print_Titles" localSheetId="4">'04 - II. etapa - Stavební...'!$90:$90</definedName>
  </definedNames>
  <calcPr calcId="145621"/>
</workbook>
</file>

<file path=xl/sharedStrings.xml><?xml version="1.0" encoding="utf-8"?>
<sst xmlns="http://schemas.openxmlformats.org/spreadsheetml/2006/main" count="24270" uniqueCount="1620">
  <si>
    <t>Export Komplet</t>
  </si>
  <si>
    <t>VZ</t>
  </si>
  <si>
    <t>2.0</t>
  </si>
  <si>
    <t>ZAMOK</t>
  </si>
  <si>
    <t>False</t>
  </si>
  <si>
    <t>True</t>
  </si>
  <si>
    <t>{97b1843d-eaf9-4788-ad0d-0f558de0a80c}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</si>
  <si>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</si>
  <si>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</si>
  <si>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</si>
  <si>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</si>
  <si>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</si>
  <si>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</si>
  <si>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</si>
  <si>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</si>
  <si>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221006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</si>
  <si>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</si>
  <si>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</si>
  <si>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DDM - Oprava elektroinstalace pavilonu B</t>
  </si>
  <si>
    <t>KSO:</t>
  </si>
  <si>
    <t>801 3</t>
  </si>
  <si>
    <t>CC-CZ:</t>
  </si>
  <si>
    <t>1263</t>
  </si>
  <si>
    <t>Místo:</t>
  </si>
  <si>
    <t>Spartakiádní 1937, 356 01 Sokolov</t>
  </si>
  <si>
    <t>Datum:</t>
  </si>
  <si>
    <t>8. 12. 2022</t>
  </si>
  <si>
    <t>Zadavatel:</t>
  </si>
  <si>
    <t>IČ:</t>
  </si>
  <si>
    <t/>
  </si>
  <si>
    <t>Město Sokolov</t>
  </si>
  <si>
    <t>DIČ:</t>
  </si>
  <si>
    <t>Uchazeč:</t>
  </si>
  <si>
    <t>Vyplň údaj</t>
  </si>
  <si>
    <t>Projektant:</t>
  </si>
  <si>
    <t>Ing. Jiří Voráč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</si>
  <si>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</si>
  <si>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</si>
  <si>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</si>
  <si>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</si>
  <si>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</si>
  <si>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</si>
  <si>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</si>
  <si>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</si>
  <si>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</si>
  <si>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</si>
  <si>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</si>
  <si>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</si>
  <si>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</si>
  <si>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</si>
  <si>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</si>
  <si>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</si>
  <si>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</si>
  <si>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</si>
  <si>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</si>
  <si>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</si>
  <si>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</si>
  <si>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</si>
  <si>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</si>
  <si>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</si>
  <si>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</si>
  <si>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</si>
  <si>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</si>
  <si>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</si>
  <si>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</si>
  <si>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</si>
  <si>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</si>
  <si>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</si>
  <si>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</si>
  <si>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</si>
  <si>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</si>
  <si>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</si>
  <si>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</si>
  <si>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</si>
  <si>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</si>
  <si>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</si>
  <si>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</si>
  <si>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</si>
  <si>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</si>
  <si>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</si>
  <si>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</si>
  <si>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I. etapa - Silnoproudá a slaboproudá elektroinstalace 2.NP</t>
  </si>
  <si>
    <t>STA</t>
  </si>
  <si>
    <t>1</t>
  </si>
  <si>
    <t>{a1e53a8d-bff6-45f3-aa5a-65157eb67e35}</t>
  </si>
  <si>
    <t>2</t>
  </si>
  <si>
    <t>02</t>
  </si>
  <si>
    <t>II. etapa - Silnoproudá a slaboproudá elektroinstalace 1.NP</t>
  </si>
  <si>
    <t>{c02805d7-32b9-4636-ba08-7814108dd05a}</t>
  </si>
  <si>
    <t>03</t>
  </si>
  <si>
    <t>I. etapa - Stavební práce 2.NP</t>
  </si>
  <si>
    <t>{3b69bae8-beb2-4e1e-b032-f1ad57a784d5}</t>
  </si>
  <si>
    <t>3801</t>
  </si>
  <si>
    <t>04</t>
  </si>
  <si>
    <t>II. etapa - Stavební práce 1.NP</t>
  </si>
  <si>
    <t>{5890d7aa-aedd-4086-9527-4463cb1c29bd}</t>
  </si>
  <si>
    <t>KRYCÍ LIST SOUPISU PRACÍ</t>
  </si>
  <si>
    <t>Objekt:</t>
  </si>
  <si>
    <t>01 - I. etapa - Silnoproudá a slaboproudá elektroinstalace 2.NP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</si>
  <si>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</si>
  <si>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</si>
  <si>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</si>
  <si>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</si>
  <si>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</si>
  <si>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</si>
  <si>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</si>
  <si>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</si>
  <si>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741 - Elektroinstalace - silnoproud</t>
  </si>
  <si>
    <t xml:space="preserve">    SILN - Silnoproud</t>
  </si>
  <si>
    <t xml:space="preserve">    SLAB - Slaboproud</t>
  </si>
  <si>
    <t xml:space="preserve">    OST - Ostatní</t>
  </si>
  <si>
    <t xml:space="preserve">      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</si>
  <si>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</si>
  <si>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</si>
  <si>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</si>
  <si>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</si>
  <si>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</si>
  <si>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</si>
  <si>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</si>
  <si>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</si>
  <si>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</si>
  <si>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</si>
  <si>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</si>
  <si>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</si>
  <si>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</si>
  <si>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</si>
  <si>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</si>
  <si>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</si>
  <si>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</si>
  <si>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741</t>
  </si>
  <si>
    <t>Elektroinstalace - silnoproud</t>
  </si>
  <si>
    <t>ROZPOCET</t>
  </si>
  <si>
    <t>SILN</t>
  </si>
  <si>
    <t>Silnoproud</t>
  </si>
  <si>
    <t>K</t>
  </si>
  <si>
    <t>741210002</t>
  </si>
  <si>
    <t>Montáž rozvodnice oceloplechová nebo plastová běžná do 50 kg</t>
  </si>
  <si>
    <t>kus</t>
  </si>
  <si>
    <t>CS ÚRS 2022 01</t>
  </si>
  <si>
    <t>4</t>
  </si>
  <si>
    <t>-1456446890</t>
  </si>
  <si>
    <t>PP</t>
  </si>
  <si>
    <t>Montáž rozvodnic oceloplechových nebo plastových bez zapojení vodičů běžných, hmotnosti do 50 kg</t>
  </si>
  <si>
    <t>Online PSC</t>
  </si>
  <si>
    <t>https://podminky.urs.cz/item/CS_URS_2022_01/741210002</t>
  </si>
  <si>
    <t>VV</t>
  </si>
  <si>
    <t>Struktura výpočtu: počet kusů</t>
  </si>
  <si>
    <t>Součet</t>
  </si>
  <si>
    <t>M</t>
  </si>
  <si>
    <t>IP-RB2</t>
  </si>
  <si>
    <t>rozvodnice RB2 kompletně osazená a zapojená dle schéma, včetně vydrátování, rozvodnice: Eaton typ BF-U-6/144-C</t>
  </si>
  <si>
    <t>8</t>
  </si>
  <si>
    <t>-1078423526</t>
  </si>
  <si>
    <t>P</t>
  </si>
  <si>
    <t>Poznámka k položce:
Poznámka k položce: Doporučený typ</t>
  </si>
  <si>
    <t>3</t>
  </si>
  <si>
    <t>741122225</t>
  </si>
  <si>
    <t>Montáž kabel Cu plný kulatý žíla 3x35+25 mm2, 4x35 mm2 uložený volně (např. CYKY)</t>
  </si>
  <si>
    <t>m</t>
  </si>
  <si>
    <t>1063768838</t>
  </si>
  <si>
    <t>Montáž kabelů měděných bez ukončení uložených volně nebo v liště plných kulatých (např. CYKY) počtu a průřezu žil 3x35+25 mm2, 4x35 mm2</t>
  </si>
  <si>
    <t>https://podminky.urs.cz/item/CS_URS_2022_01/741122225</t>
  </si>
  <si>
    <t>IP-MO-KAB4X35</t>
  </si>
  <si>
    <t>Montáž kabelů měděných bez ukončení a uložených pod omítkou plných kulatých (např. CYKY) počtu a průřezu žil 4x35mm2</t>
  </si>
  <si>
    <t>506858031</t>
  </si>
  <si>
    <t>Poznámka k položce:
Poznámka k položce: doporučený typ</t>
  </si>
  <si>
    <t>6</t>
  </si>
  <si>
    <t>5</t>
  </si>
  <si>
    <t>IP-KAB-4JX35</t>
  </si>
  <si>
    <t>kabel silový instalační, PRAKAB, typ PRAFlaSafe X 4x35-J B2cas1d1a1</t>
  </si>
  <si>
    <t>-1925689913</t>
  </si>
  <si>
    <t>4+6</t>
  </si>
  <si>
    <t>741122016</t>
  </si>
  <si>
    <t>Montáž kabel Cu bez ukončení uložený pod omítku plný kulatý 3x2,5 až 6 mm2 (např. CYKY)</t>
  </si>
  <si>
    <t>-1960243089</t>
  </si>
  <si>
    <t>Montáž kabelů měděných bez ukončení uložených pod omítku plných kulatých (např. CYKY), počtu a průřezu žil 3x2,5 až 6 mm2</t>
  </si>
  <si>
    <t>https://podminky.urs.cz/item/CS_URS_2022_01/741122016</t>
  </si>
  <si>
    <t>1304</t>
  </si>
  <si>
    <t>7</t>
  </si>
  <si>
    <t>741122211</t>
  </si>
  <si>
    <t>Montáž kabel Cu plný kulatý žíla 3x1,5 až 6 mm2 uložený volně (např. CYKY)</t>
  </si>
  <si>
    <t>1249351179</t>
  </si>
  <si>
    <t>Montáž kabelů měděných bez ukončení uložených volně nebo v liště plných kulatých (např. CYKY) počtu a průřezu žil 3x1,5 až 6 mm2</t>
  </si>
  <si>
    <t>https://podminky.urs.cz/item/CS_URS_2022_01/741122211</t>
  </si>
  <si>
    <t>185</t>
  </si>
  <si>
    <t>IP-KAB-3JX2-5</t>
  </si>
  <si>
    <t>kabel silový instalační, PRAKAB, typ PRAFlaSafe X 3x2,5-J B2cas1d1a1</t>
  </si>
  <si>
    <t>309892592</t>
  </si>
  <si>
    <t>1304+185</t>
  </si>
  <si>
    <t>9</t>
  </si>
  <si>
    <t>741122031</t>
  </si>
  <si>
    <t>Montáž kabel Cu bez ukončení uložený pod omítku plný kulatý 5x1,5 až 2,5 mm2 (např. CYKY)</t>
  </si>
  <si>
    <t>62568871</t>
  </si>
  <si>
    <t>Montáž kabelů měděných bez ukončení uložených pod omítku plných kulatých (např. CYKY), počtu a průřezu žil 5x1,5 až 2,5 mm2</t>
  </si>
  <si>
    <t>https://podminky.urs.cz/item/CS_URS_2022_01/741122031</t>
  </si>
  <si>
    <t>169</t>
  </si>
  <si>
    <t>10</t>
  </si>
  <si>
    <t>IP-KAB-5JX1-5</t>
  </si>
  <si>
    <t>kabel silový instalační, PRAKAB, typ PRAFlaSafe X 5x1,5-J B2cas1d1a1</t>
  </si>
  <si>
    <t>1814215471</t>
  </si>
  <si>
    <t>11</t>
  </si>
  <si>
    <t>741122021</t>
  </si>
  <si>
    <t>Montáž kabel Cu bez ukončení uložený pod omítku plný kulatý 4x1,5 mm2 (např. CYKY)</t>
  </si>
  <si>
    <t>2145537559</t>
  </si>
  <si>
    <t>Montáž kabelů měděných bez ukončení uložených pod omítku plných kulatých (např. CYKY), počtu a průřezu žil 4x1,5 mm2</t>
  </si>
  <si>
    <t>https://podminky.urs.cz/item/CS_URS_2022_01/741122021</t>
  </si>
  <si>
    <t>76</t>
  </si>
  <si>
    <t>12</t>
  </si>
  <si>
    <t>IP-KAB-4OX1-5</t>
  </si>
  <si>
    <t>kabel silový instalační, PRAKAB, typ PRAFlaSafe X 4x1,5-O B2cas1d1a1</t>
  </si>
  <si>
    <t>-319449558</t>
  </si>
  <si>
    <t>13</t>
  </si>
  <si>
    <t>741122015</t>
  </si>
  <si>
    <t>Montáž kabel Cu bez ukončení uložený pod omítku plný kulatý 3x1,5 mm2 (např. CYKY)</t>
  </si>
  <si>
    <t>587556638</t>
  </si>
  <si>
    <t>Montáž kabelů měděných bez ukončení uložených pod omítku plných kulatých (např. CYKY), počtu a průřezu žil 3x1,5 mm2</t>
  </si>
  <si>
    <t>https://podminky.urs.cz/item/CS_URS_2022_01/741122015</t>
  </si>
  <si>
    <t>616+74</t>
  </si>
  <si>
    <t>14</t>
  </si>
  <si>
    <t>1060405028</t>
  </si>
  <si>
    <t>IP-KAB-3JX1-5</t>
  </si>
  <si>
    <t>kabel silový instalační, PRAKAB, typ PRAFlaSafe X 3x1,5-J B2cas1d1a1</t>
  </si>
  <si>
    <t>1723481428</t>
  </si>
  <si>
    <t>616+5</t>
  </si>
  <si>
    <t>16</t>
  </si>
  <si>
    <t>IP-KAB-3OX1-5</t>
  </si>
  <si>
    <t>kabel silový instalační, PRAKAB, typ PRAFlaSafe X 3x1,5-O B2cas1d1a1</t>
  </si>
  <si>
    <t>21448655</t>
  </si>
  <si>
    <t>74</t>
  </si>
  <si>
    <t>17</t>
  </si>
  <si>
    <t>741120003</t>
  </si>
  <si>
    <t>Montáž vodič Cu izolovaný plný a laněný žíla 10-16 mm2 pod omítku (např. CY)</t>
  </si>
  <si>
    <t>391786129</t>
  </si>
  <si>
    <t>Montáž vodičů izolovaných měděných bez ukončení uložených pod omítku plných a laněných (např. CY), průřezu žíly 10 až 16 mm2</t>
  </si>
  <si>
    <t>https://podminky.urs.cz/item/CS_URS_2022_01/741120003</t>
  </si>
  <si>
    <t>27</t>
  </si>
  <si>
    <t>18</t>
  </si>
  <si>
    <t>IP-KAB-CY10</t>
  </si>
  <si>
    <t>vodič instalační, PRAKAB, typ H07V-U 10</t>
  </si>
  <si>
    <t>-427268846</t>
  </si>
  <si>
    <t>19</t>
  </si>
  <si>
    <t>741130008</t>
  </si>
  <si>
    <t>Ukončení vodič izolovaný do 35 mm2 v rozváděči nebo na přístroji</t>
  </si>
  <si>
    <t>1721927971</t>
  </si>
  <si>
    <t>Ukončení vodičů izolovaných s označením a zapojením v rozváděči nebo na přístroji, průřezu žíly do 35 mm2</t>
  </si>
  <si>
    <t>https://podminky.urs.cz/item/CS_URS_2022_01/741130008</t>
  </si>
  <si>
    <t>20</t>
  </si>
  <si>
    <t>741130005</t>
  </si>
  <si>
    <t>Ukončení vodič izolovaný do 10 mm2 v rozváděči nebo na přístroji</t>
  </si>
  <si>
    <t>-1925910573</t>
  </si>
  <si>
    <t>Ukončení vodičů izolovaných s označením a zapojením v rozváděči nebo na přístroji, průřezu žíly do 10 mm2</t>
  </si>
  <si>
    <t>https://podminky.urs.cz/item/CS_URS_2022_01/741130005</t>
  </si>
  <si>
    <t>741130001</t>
  </si>
  <si>
    <t>Ukončení vodič izolovaný do 2,5 mm2 v rozváděči nebo na přístroji</t>
  </si>
  <si>
    <t>442034932</t>
  </si>
  <si>
    <t>Ukončení vodičů izolovaných s označením a zapojením v rozváděči nebo na přístroji, průřezu žíly do 2,5 mm2</t>
  </si>
  <si>
    <t>https://podminky.urs.cz/item/CS_URS_2022_01/741130001</t>
  </si>
  <si>
    <t>44*3+2</t>
  </si>
  <si>
    <t>22</t>
  </si>
  <si>
    <t>741372061</t>
  </si>
  <si>
    <t>Montáž svítidlo LED interiérové přisazené stropní hranaté nebo kruhové do 0,09 m2 se zapojením vodičů</t>
  </si>
  <si>
    <t>-73433426</t>
  </si>
  <si>
    <t>Montáž svítidel s integrovaným zdrojem LED se zapojením vodičů interiérových přisazených stropních hranatých nebo kruhových, plochy do 0,09 m2</t>
  </si>
  <si>
    <t>https://podminky.urs.cz/item/CS_URS_2022_01/741372061</t>
  </si>
  <si>
    <t>23</t>
  </si>
  <si>
    <t>741372021</t>
  </si>
  <si>
    <t>Montáž svítidlo LED interiérové přisazené nástěnné hranaté nebo kruhové do 0,09 m2 se zapojením vodičů</t>
  </si>
  <si>
    <t>665618199</t>
  </si>
  <si>
    <t>Montáž svítidel s integrovaným zdrojem LED se zapojením vodičů interiérových přisazených nástěnných hranatých nebo kruhových, plochy do 0,09 m2</t>
  </si>
  <si>
    <t>https://podminky.urs.cz/item/CS_URS_2022_01/741372021</t>
  </si>
  <si>
    <t>2+5</t>
  </si>
  <si>
    <t>24</t>
  </si>
  <si>
    <t>IP-SV-HE102</t>
  </si>
  <si>
    <t>svítidlo nástěnné orientační, Trevos, typ HELIOS LED 102 M1hAt, kód 43541, LED 2W/150lm, 1 hodina, IP42</t>
  </si>
  <si>
    <t>430200354</t>
  </si>
  <si>
    <t>Poznámka k položce:
Poznámka k položce: Doporučený typ.</t>
  </si>
  <si>
    <t>25</t>
  </si>
  <si>
    <t>IP-SV-LIR25</t>
  </si>
  <si>
    <t>svítidlo stropní, Trevos, typ LINEA ROUND 2500/840, kód 63304, LED 16W/2500lm/840, IP54</t>
  </si>
  <si>
    <t>1061559051</t>
  </si>
  <si>
    <t>26</t>
  </si>
  <si>
    <t>IP-SV-LIR36</t>
  </si>
  <si>
    <t>svítidlo stropní/nástěnné, Trevos, typ LINEA ROUND 3600/840, kód 63640, LED 24W/3600lm/840, IP54</t>
  </si>
  <si>
    <t>32327044</t>
  </si>
  <si>
    <t>6+5</t>
  </si>
  <si>
    <t>741372062</t>
  </si>
  <si>
    <t>Montáž svítidlo LED interiérové přisazené stropní hranaté nebo kruhové přes 0,09 do 0,36 m2 se zapojením vodičů</t>
  </si>
  <si>
    <t>1929025137</t>
  </si>
  <si>
    <t>Montáž svítidel s integrovaným zdrojem LED se zapojením vodičů interiérových přisazených stropních hranatých nebo kruhových, plochy přes 0,09 do 0,36 m2</t>
  </si>
  <si>
    <t>https://podminky.urs.cz/item/CS_URS_2022_01/741372062</t>
  </si>
  <si>
    <t>6+21+27+12+2</t>
  </si>
  <si>
    <t>28</t>
  </si>
  <si>
    <t>IP-SV-LI52</t>
  </si>
  <si>
    <t>svítidlo stropní, Trevos, typ LINEA 2.4ft 5200/840, kód 63240, LED 31W/5150lm/840, IP54</t>
  </si>
  <si>
    <t>-40715904</t>
  </si>
  <si>
    <t>29</t>
  </si>
  <si>
    <t>IP-SV-NA52</t>
  </si>
  <si>
    <t>svítidlo stropní, Trevos, typ NAOS MPR 2.4ft 5200/840, kód 95510, LED 31W/5150lm/840, IP20</t>
  </si>
  <si>
    <t>-1904921688</t>
  </si>
  <si>
    <t>30</t>
  </si>
  <si>
    <t>IP-SV-NA65</t>
  </si>
  <si>
    <t>svítidlo stropní, Trevos, typ NAOS MPR 2.5ft 6500/840, kód 95520, LED 38W/6380lm/840, IP20</t>
  </si>
  <si>
    <t>2073047413</t>
  </si>
  <si>
    <t>31</t>
  </si>
  <si>
    <t>IP-SV-NA52D</t>
  </si>
  <si>
    <t>svítidlo stropní, Trevos, typ NAOS MPR 2.4ft 5200/840 DALI, kód 95515, LED 31W/5150lm/840, IP20</t>
  </si>
  <si>
    <t>260386289</t>
  </si>
  <si>
    <t>32</t>
  </si>
  <si>
    <t>IP-SV-NAS52</t>
  </si>
  <si>
    <t>svítidlo stropní, Trevos, typ NAOS SQUARE MPR 5200/840, kód 95810, LED 31W/5150lm/840, IP20</t>
  </si>
  <si>
    <t>-2015037617</t>
  </si>
  <si>
    <t>33</t>
  </si>
  <si>
    <t>741313005</t>
  </si>
  <si>
    <t>Montáž zásuvka (polo)zapuštěná bezšroubové připojení 2P + PE s přepěťovou ochranou se zapojením vodičů</t>
  </si>
  <si>
    <t>1293915260</t>
  </si>
  <si>
    <t>Montáž zásuvek domovních se zapojením vodičů bezšroubové připojení polozapuštěných nebo zapuštěných 10/16 A, provedení 2P + PE s ochrannými clonkami a přepěťovou ochranou</t>
  </si>
  <si>
    <t>https://podminky.urs.cz/item/CS_URS_2022_01/741313005</t>
  </si>
  <si>
    <t>34</t>
  </si>
  <si>
    <t>IP-PR-TA-ZASP</t>
  </si>
  <si>
    <t>zásuvka jednonásobná s ochranným kolíkem, s clonkami a ochranou před přepětím, ABB Tango, bílá, typ 5599A-A02357 B</t>
  </si>
  <si>
    <t>-266850415</t>
  </si>
  <si>
    <t>35</t>
  </si>
  <si>
    <t>741316813</t>
  </si>
  <si>
    <t>Demontáž zásuvek domovních normální prostředí do 16A zapuštěných bezšroubových se zachováním funkčnosti 2P+PE</t>
  </si>
  <si>
    <t>712287673</t>
  </si>
  <si>
    <t>Demontáž zásuvek se zachováním funkčnosti domovních polozapuštěných nebo zapuštěných, pro prostředí normální do 16 A, připojení bezšroubové 2P+PE</t>
  </si>
  <si>
    <t>https://podminky.urs.cz/item/CS_URS_2022_01/741316813</t>
  </si>
  <si>
    <t>36</t>
  </si>
  <si>
    <t>741313001</t>
  </si>
  <si>
    <t>Montáž zásuvka (polo)zapuštěná bezšroubové připojení 2P+PE se zapojením vodičů</t>
  </si>
  <si>
    <t>1661332084</t>
  </si>
  <si>
    <t>Montáž zásuvek domovních se zapojením vodičů bezšroubové připojení polozapuštěných nebo zapuštěných 10/16 A, provedení 2P + PE</t>
  </si>
  <si>
    <t>https://podminky.urs.cz/item/CS_URS_2022_01/741313001</t>
  </si>
  <si>
    <t>121+5</t>
  </si>
  <si>
    <t>37</t>
  </si>
  <si>
    <t>IP-PR-TA-ZAS</t>
  </si>
  <si>
    <t>zásuvka jednonásobná s ochranným kolíkem a clonkami, ABB Tango, bílá, typ 5519A-A02357 B</t>
  </si>
  <si>
    <t>-528325494</t>
  </si>
  <si>
    <t>121</t>
  </si>
  <si>
    <t>38</t>
  </si>
  <si>
    <t>741310101</t>
  </si>
  <si>
    <t>Montáž spínač (polo)zapuštěný bezšroubové připojení 1-jednopólový se zapojením vodičů</t>
  </si>
  <si>
    <t>-2058692481</t>
  </si>
  <si>
    <t>Montáž spínačů jedno nebo dvoupólových polozapuštěných nebo zapuštěných se zapojením vodičů bezšroubové připojení spínačů, řazení 1-jednopólových</t>
  </si>
  <si>
    <t>https://podminky.urs.cz/item/CS_URS_2022_01/741310101</t>
  </si>
  <si>
    <t>39</t>
  </si>
  <si>
    <t>IP-PR-S1</t>
  </si>
  <si>
    <t>přístroj spínače jednopólového, řazení 1, ABB, typ 3559-A01345</t>
  </si>
  <si>
    <t>-492376486</t>
  </si>
  <si>
    <t>40</t>
  </si>
  <si>
    <t>IP-PR-KRYTJ</t>
  </si>
  <si>
    <t>kryt jednoduchý, ABB Tango, bílá, typ 3558A-A651 B</t>
  </si>
  <si>
    <t>1546081263</t>
  </si>
  <si>
    <t>41</t>
  </si>
  <si>
    <t>741310121</t>
  </si>
  <si>
    <t>Montáž přepínač (polo)zapuštěný bezšroubové připojení 5-seriový se zapojením vodičů</t>
  </si>
  <si>
    <t>-16964557</t>
  </si>
  <si>
    <t>Montáž spínačů jedno nebo dvoupólových polozapuštěných nebo zapuštěných se zapojením vodičů bezšroubové připojení přepínačů, řazení 5-sériových</t>
  </si>
  <si>
    <t>https://podminky.urs.cz/item/CS_URS_2022_01/741310121</t>
  </si>
  <si>
    <t>42</t>
  </si>
  <si>
    <t>IP-PR-S5</t>
  </si>
  <si>
    <t>přístroj přepínače sériového, řazení 5, ABB, typ 3559-A05345</t>
  </si>
  <si>
    <t>-1492209294</t>
  </si>
  <si>
    <t>43</t>
  </si>
  <si>
    <t>IP-PR-KRYTD</t>
  </si>
  <si>
    <t>kryt dělený, ABB Tango, bílá, typ 3558A-A652 B</t>
  </si>
  <si>
    <t>1804618303</t>
  </si>
  <si>
    <t>44</t>
  </si>
  <si>
    <t>741310112</t>
  </si>
  <si>
    <t>Montáž ovladač (polo)zapuštěný bezšroubové připojení 1/0-tlačítkový zapínací se zapojením vodičů</t>
  </si>
  <si>
    <t>-273861801</t>
  </si>
  <si>
    <t>Montáž spínačů jedno nebo dvoupólových polozapuštěných nebo zapuštěných se zapojením vodičů bezšroubové připojení ovladačů, řazení 1/0-tlačítkových zapínacích</t>
  </si>
  <si>
    <t>https://podminky.urs.cz/item/CS_URS_2022_01/741310112</t>
  </si>
  <si>
    <t>45</t>
  </si>
  <si>
    <t>IP-PR-S10</t>
  </si>
  <si>
    <t>přístroj ovládače zapínacího se svorkou N, řazení 1/0, ABB, typ 3559-A91345</t>
  </si>
  <si>
    <t>-1152160064</t>
  </si>
  <si>
    <t>46</t>
  </si>
  <si>
    <t>1092813789</t>
  </si>
  <si>
    <t>47</t>
  </si>
  <si>
    <t>741310235</t>
  </si>
  <si>
    <t>Montáž přepínač (polo)zapuštěný šroubové připojení 6-střídavý s plynulou regulací intenzity osvětlení se zapojením vodičů</t>
  </si>
  <si>
    <t>-1727915453</t>
  </si>
  <si>
    <t>Montáž spínačů jedno nebo dvoupólových polozapuštěných nebo zapuštěných se zapojením vodičů šroubové připojení, pro prostředí normální přepínačů, řazení 6-střídavých s plynulou regulací intenzity osvětlení</t>
  </si>
  <si>
    <t>https://podminky.urs.cz/item/CS_URS_2022_01/741310235</t>
  </si>
  <si>
    <t>1+1</t>
  </si>
  <si>
    <t>48</t>
  </si>
  <si>
    <t>IP-PR-STMDALIV</t>
  </si>
  <si>
    <t>přístroj regulátoru výkonového pro systém DALI, pro otočné a tlačítkové spínání, ABB, typ 2CKA006599A2988</t>
  </si>
  <si>
    <t>257113207</t>
  </si>
  <si>
    <t>49</t>
  </si>
  <si>
    <t>IP-PR-STMDALI</t>
  </si>
  <si>
    <t>přístroj regulátoru pro systém DALI, pro otočné a tlačítkové spínání, ABB, typ 2CKA006599A2987</t>
  </si>
  <si>
    <t>1122710702</t>
  </si>
  <si>
    <t>50</t>
  </si>
  <si>
    <t>IP-PR-KRYTSTM</t>
  </si>
  <si>
    <t>kryt stmívače s otočným ovladačem, ABB Tango, typ 3294A-A123 B</t>
  </si>
  <si>
    <t>-1162374664</t>
  </si>
  <si>
    <t>51</t>
  </si>
  <si>
    <t>IP-PR-RAM1V</t>
  </si>
  <si>
    <t>rámeček pro elektroinstalační přístroje jednonásobný, ABB Tango, bílá, typ 3901A-B10 B</t>
  </si>
  <si>
    <t>1335390003</t>
  </si>
  <si>
    <t>52</t>
  </si>
  <si>
    <t>IP-PR-RAM2V</t>
  </si>
  <si>
    <t>rámeček pro elektroinstalační přístroje dvojnásobný vodorovný, ABB Tango, bílá, typ 3901A-B20 B</t>
  </si>
  <si>
    <t>30278508</t>
  </si>
  <si>
    <t>53</t>
  </si>
  <si>
    <t>IP-PR-RAM3V</t>
  </si>
  <si>
    <t>rámeček pro elektroinstalační přístroje trojnásobný vodorovný, ABB Tango, bílá, typ 3901A-B30 B</t>
  </si>
  <si>
    <t>437508894</t>
  </si>
  <si>
    <t>54</t>
  </si>
  <si>
    <t>IP-PR-RAM4V</t>
  </si>
  <si>
    <t>rámeček pro elektroinstalační přístroje čtyřnásobný vodorovný, ABB Tango, bílá, typ 3901A-B40 B</t>
  </si>
  <si>
    <t>-674268368</t>
  </si>
  <si>
    <t>55</t>
  </si>
  <si>
    <t>IP-PR-RAM5V</t>
  </si>
  <si>
    <t>rámeček pro elektroinstalační přístroje pětinásobný vodorovný, ABB Tango, bílá, typ 3901A-B50 B</t>
  </si>
  <si>
    <t>743096526</t>
  </si>
  <si>
    <t>56</t>
  </si>
  <si>
    <t>741311003</t>
  </si>
  <si>
    <t>Montáž čidlo pohybu vestavné se zapojením vodičů</t>
  </si>
  <si>
    <t>1405443611</t>
  </si>
  <si>
    <t>Montáž spínačů speciálních se zapojením vodičů čidla pohybu vestavného</t>
  </si>
  <si>
    <t>https://podminky.urs.cz/item/CS_URS_2022_01/741311003</t>
  </si>
  <si>
    <t>3+5</t>
  </si>
  <si>
    <t>57</t>
  </si>
  <si>
    <t>IP-PR-SNIMPOHV</t>
  </si>
  <si>
    <t>snímač pohybu vestavný, ABB, typ 3299-22102, IP23</t>
  </si>
  <si>
    <t>613780332</t>
  </si>
  <si>
    <t>58</t>
  </si>
  <si>
    <t>IP-PR-SNIMPRIT</t>
  </si>
  <si>
    <t>snímač přítomnosti vestavný, ABB, typ 2CKA006800A2735, IP40</t>
  </si>
  <si>
    <t>1611779989</t>
  </si>
  <si>
    <t>59</t>
  </si>
  <si>
    <t>IP-MONT-NAZD</t>
  </si>
  <si>
    <t>Montáž napájecího zdroje pro automatické splachování pisoáru</t>
  </si>
  <si>
    <t>-1835468814</t>
  </si>
  <si>
    <t>60</t>
  </si>
  <si>
    <t>IP-NAPZDR</t>
  </si>
  <si>
    <t>napájecí zdroj pro sanitární techniku, Seal Electronic, typ SLZ 01/Y, 230V AC/24V DC, 30 W</t>
  </si>
  <si>
    <t>-1060628528</t>
  </si>
  <si>
    <t>61</t>
  </si>
  <si>
    <t>741110512</t>
  </si>
  <si>
    <t>Montáž lišta a kanálek vkládací šířky přes 60 do 120 mm s víčkem</t>
  </si>
  <si>
    <t>-1968410309</t>
  </si>
  <si>
    <t>Montáž lišt a kanálků elektroinstalačních se spojkami, ohyby a rohy a s nasunutím do krabic vkládacích s víčkem, šířky do přes 60 do 120 mm</t>
  </si>
  <si>
    <t>https://podminky.urs.cz/item/CS_URS_2022_01/741110512</t>
  </si>
  <si>
    <t>62</t>
  </si>
  <si>
    <t>IP-ELKA-PK110X65</t>
  </si>
  <si>
    <t>elektroinstalační kanál 110x65 mm, Kopos Kolín, typ PK 110X65 D HF_HD, bezhalogenový materiál</t>
  </si>
  <si>
    <t>-2010802093</t>
  </si>
  <si>
    <t>63</t>
  </si>
  <si>
    <t>IP-ELKA-PK110X65-1</t>
  </si>
  <si>
    <t>kryt koncový pro kanál PK 110x65 D HF, Kopos Kolín, typ 8211HF_HB</t>
  </si>
  <si>
    <t>1508408188</t>
  </si>
  <si>
    <t>64</t>
  </si>
  <si>
    <t>IP-ELKA-PK110X65-2</t>
  </si>
  <si>
    <t>kryt spojovací pro kanál PK 110x65 D HF, Kopos Kolín, typ 8212HF_HB</t>
  </si>
  <si>
    <t>-89668408</t>
  </si>
  <si>
    <t>65</t>
  </si>
  <si>
    <t>IP-ELKA-PK110X65-3</t>
  </si>
  <si>
    <t>kryt ohybový pro kanál PK 110x65 D HF, Kopos Kolín, typ 8213HF_HB</t>
  </si>
  <si>
    <t>175770331</t>
  </si>
  <si>
    <t>66</t>
  </si>
  <si>
    <t>IP-ELKA-PK110X65-4</t>
  </si>
  <si>
    <t>kryt odbočný pro kanál PK 110x65 D HF, Kopos Kolín, typ 8214HF_HB</t>
  </si>
  <si>
    <t>570830921</t>
  </si>
  <si>
    <t>67</t>
  </si>
  <si>
    <t>IP-ELKA-PK110X65-5</t>
  </si>
  <si>
    <t>roh vnitřní pro kanál PK 110x65 D HF, Kopos Kolín, typ 8215HF_HB</t>
  </si>
  <si>
    <t>1177664634</t>
  </si>
  <si>
    <t>68</t>
  </si>
  <si>
    <t>IP-ELKA-PK110X65-6</t>
  </si>
  <si>
    <t>kryt průchodkový pro kanál PK 110x65 D HF, Kopos Kolín, typ 8217HF_HB</t>
  </si>
  <si>
    <t>-400033500</t>
  </si>
  <si>
    <t>69</t>
  </si>
  <si>
    <t>IP-ELKA-PK110X65-7</t>
  </si>
  <si>
    <t>stínící kanál 40x20 mm, Kopos Kolín, typ SK 40X20_S</t>
  </si>
  <si>
    <t>507919144</t>
  </si>
  <si>
    <t>70</t>
  </si>
  <si>
    <t>IP-ELKA-PK110X65-8</t>
  </si>
  <si>
    <t>příchytka stínícího kanálu, Kopos Kolín, typ PSK 1_HB</t>
  </si>
  <si>
    <t>1390631394</t>
  </si>
  <si>
    <t>71</t>
  </si>
  <si>
    <t>IP-ELKA-PK110X65-9</t>
  </si>
  <si>
    <t>propojovací lanko stínícího kanálu, Kopos Kolín, typ PLSK_XX</t>
  </si>
  <si>
    <t>-1912185551</t>
  </si>
  <si>
    <t>72</t>
  </si>
  <si>
    <t>741110511</t>
  </si>
  <si>
    <t>Montáž lišta a kanálek vkládací šířky do 60 mm s víčkem</t>
  </si>
  <si>
    <t>1909239175</t>
  </si>
  <si>
    <t>Montáž lišt a kanálků elektroinstalačních se spojkami, ohyby a rohy a s nasunutím do krabic vkládacích s víčkem, šířky do 60 mm</t>
  </si>
  <si>
    <t>https://podminky.urs.cz/item/CS_URS_2022_01/741110511</t>
  </si>
  <si>
    <t>73</t>
  </si>
  <si>
    <t>IP-ELLI-LHD40X40</t>
  </si>
  <si>
    <t>elektroinstalační lišta 40x40 mm, Kopos Kolín, typ LHD 40X40HF_HD, bezhalogenový materiál</t>
  </si>
  <si>
    <t>-39710134</t>
  </si>
  <si>
    <t>IP-ELLI-LHD40X40-1</t>
  </si>
  <si>
    <t>kryt koncový pro lištu LHD 40x40HF, Kopos Kolín, typ 8641HF_HB</t>
  </si>
  <si>
    <t>411218551</t>
  </si>
  <si>
    <t>75</t>
  </si>
  <si>
    <t>IP-ELLI-LHD40X40-2</t>
  </si>
  <si>
    <t>kryt spojovací pro lištu LHD 40x40HF, Kopos Kolín, typ 8642HF_HB</t>
  </si>
  <si>
    <t>1267244377</t>
  </si>
  <si>
    <t>741112061</t>
  </si>
  <si>
    <t>Montáž krabice přístrojová zapuštěná plastová kruhová</t>
  </si>
  <si>
    <t>-2141530538</t>
  </si>
  <si>
    <t>Montáž krabic elektroinstalačních bez napojení na trubky a lišty, demontáže a montáže víčka a přístroje přístrojových zapuštěných plastových kruhových</t>
  </si>
  <si>
    <t>https://podminky.urs.cz/item/CS_URS_2022_01/741112061</t>
  </si>
  <si>
    <t>119+71</t>
  </si>
  <si>
    <t>77</t>
  </si>
  <si>
    <t>IP-KR-KU6845</t>
  </si>
  <si>
    <t>krabice univerzální přístrojová, Kopos Kolín, typ KU 68-45_KA</t>
  </si>
  <si>
    <t>1698911734</t>
  </si>
  <si>
    <t>119</t>
  </si>
  <si>
    <t>78</t>
  </si>
  <si>
    <t>IP-KR-KPPK</t>
  </si>
  <si>
    <t>krabice přístrojová pro bezhalogenové kanály PK, Kopos Kolín, typ KP PK HF_HB</t>
  </si>
  <si>
    <t>-1769354608</t>
  </si>
  <si>
    <t>79</t>
  </si>
  <si>
    <t>741112001</t>
  </si>
  <si>
    <t>Montáž krabice zapuštěná plastová kruhová</t>
  </si>
  <si>
    <t>-2036843232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</si>
  <si>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</si>
  <si>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https://podminky.urs.cz/item/CS_URS_2022_01/741112001</t>
  </si>
  <si>
    <t>80</t>
  </si>
  <si>
    <t>IP-KR-KU6845V</t>
  </si>
  <si>
    <t>krabice odbočná s víčkem, Kopos Kolín, typ KU 68-45/V_KA</t>
  </si>
  <si>
    <t>-1891046653</t>
  </si>
  <si>
    <t>81</t>
  </si>
  <si>
    <t>IP-BS-001</t>
  </si>
  <si>
    <t>bezšřoubové svorky páčkové, WAGO, typ COMPACT</t>
  </si>
  <si>
    <t>kpl</t>
  </si>
  <si>
    <t>-1495401338</t>
  </si>
  <si>
    <t>82</t>
  </si>
  <si>
    <t>HZS2232</t>
  </si>
  <si>
    <t>Hodinová zúčtovací sazba elektrikář odborný</t>
  </si>
  <si>
    <t>hod</t>
  </si>
  <si>
    <t>1661239275</t>
  </si>
  <si>
    <t>Hodinové zúčtovací sazby profesí PSV provádění stavebních instalací elektrikář odborný</t>
  </si>
  <si>
    <t>https://podminky.urs.cz/item/CS_URS_2022_01/HZS2232</t>
  </si>
  <si>
    <t>83</t>
  </si>
  <si>
    <t>IP-D-001</t>
  </si>
  <si>
    <t>Demontážní práce silnoproud a slaboproud</t>
  </si>
  <si>
    <t>-769898810</t>
  </si>
  <si>
    <t>84</t>
  </si>
  <si>
    <t>IP-DM-001</t>
  </si>
  <si>
    <t>drobný materiál</t>
  </si>
  <si>
    <t>-1287077476</t>
  </si>
  <si>
    <t>SLAB</t>
  </si>
  <si>
    <t>Slaboproud</t>
  </si>
  <si>
    <t>85</t>
  </si>
  <si>
    <t>741110062</t>
  </si>
  <si>
    <t>Montáž trubka plastová ohebná D přes 23 do 35 mm uložená pod omítku</t>
  </si>
  <si>
    <t>1606482719</t>
  </si>
  <si>
    <t>Montáž trubek elektroinstalačních s nasunutím nebo našroubováním do krabic plastových ohebných, uložených pod omítku, vnější Ø přes 23 do 35 mm</t>
  </si>
  <si>
    <t>https://podminky.urs.cz/item/CS_URS_2022_01/741110062</t>
  </si>
  <si>
    <t>142+118</t>
  </si>
  <si>
    <t>86</t>
  </si>
  <si>
    <t>IP-ET-MONO25</t>
  </si>
  <si>
    <t>elektroinstalační trubka ohebná s protahovacím drátem, průměr 25 mm, Kopos Kolín, typ 1425_K50D</t>
  </si>
  <si>
    <t>1310875363</t>
  </si>
  <si>
    <t>142</t>
  </si>
  <si>
    <t>87</t>
  </si>
  <si>
    <t>IP-ET-MONO32</t>
  </si>
  <si>
    <t>elektroinstalační trubka ohebná s protahovacím drátem, průměr 32 mm, Kopos Kolín, typ 1432_K50D</t>
  </si>
  <si>
    <t>-974069261</t>
  </si>
  <si>
    <t>118</t>
  </si>
  <si>
    <t>88</t>
  </si>
  <si>
    <t>742121001</t>
  </si>
  <si>
    <t>Montáž kabelů sdělovacích pro vnitřní rozvody do 15 žil</t>
  </si>
  <si>
    <t>1647713103</t>
  </si>
  <si>
    <t>Montáž kabelů sdělovacích pro vnitřní rozvody počtu žil do 15</t>
  </si>
  <si>
    <t>https://podminky.urs.cz/item/CS_URS_2022_01/742121001</t>
  </si>
  <si>
    <t>1148+101</t>
  </si>
  <si>
    <t>89</t>
  </si>
  <si>
    <t>IP-KAB-UTP6</t>
  </si>
  <si>
    <t>kabel sdělovací, BELDEN, typ UTP cat. 6</t>
  </si>
  <si>
    <t>978490790</t>
  </si>
  <si>
    <t>1148</t>
  </si>
  <si>
    <t>90</t>
  </si>
  <si>
    <t>IP-KAB-CC02</t>
  </si>
  <si>
    <t>kabel instalační pro EZS, Jablotron, typ CC-2</t>
  </si>
  <si>
    <t>2006507110</t>
  </si>
  <si>
    <t>101</t>
  </si>
  <si>
    <t>91</t>
  </si>
  <si>
    <t>742330041</t>
  </si>
  <si>
    <t>Montáž datové jednozásuvky</t>
  </si>
  <si>
    <t>129702095</t>
  </si>
  <si>
    <t>Montáž strukturované kabeláže zásuvek datových pod omítku, do nábytku, do parapetního žlabu nebo podlahové krabice jednozásuvky</t>
  </si>
  <si>
    <t>https://podminky.urs.cz/item/CS_URS_2022_01/742330041</t>
  </si>
  <si>
    <t>92</t>
  </si>
  <si>
    <t>742330042</t>
  </si>
  <si>
    <t>Montáž datové dvouzásuvky</t>
  </si>
  <si>
    <t>1319488232</t>
  </si>
  <si>
    <t>Montáž strukturované kabeláže zásuvek datových pod omítku, do nábytku, do parapetního žlabu nebo podlahové krabice dvouzásuvky</t>
  </si>
  <si>
    <t>https://podminky.urs.cz/item/CS_URS_2022_01/742330042</t>
  </si>
  <si>
    <t>93</t>
  </si>
  <si>
    <t>IP-PR-DATZRJ</t>
  </si>
  <si>
    <t>přístroj zásuvky komunikační RJ 45-8, nestíněná, ABB, typ RJ45C6U</t>
  </si>
  <si>
    <t>1038597742</t>
  </si>
  <si>
    <t>17+(2*7)</t>
  </si>
  <si>
    <t>94</t>
  </si>
  <si>
    <t>IP-PR-DATMA1</t>
  </si>
  <si>
    <t>maska nosná jednonásobná, ABB, typ 5014A-B1017</t>
  </si>
  <si>
    <t>-1862136781</t>
  </si>
  <si>
    <t>95</t>
  </si>
  <si>
    <t>IP-PR-DATMA2</t>
  </si>
  <si>
    <t>maska nosná dvojnásobná, ABB, typ 5014A-B1018</t>
  </si>
  <si>
    <t>-1268990593</t>
  </si>
  <si>
    <t>96</t>
  </si>
  <si>
    <t>IP-PR-DATKRYT</t>
  </si>
  <si>
    <t>kryt zásuvky komunikační, ABB Tango, bílá, typ 5014A-A100 B</t>
  </si>
  <si>
    <t>2110451398</t>
  </si>
  <si>
    <t>17+7</t>
  </si>
  <si>
    <t>97</t>
  </si>
  <si>
    <t>IP-DAT-AP</t>
  </si>
  <si>
    <t>WiFi access point, 1 Gbit LAN port, PoE, typ dle stávajícího systému DDM, montáž včetně zapojení a oživení</t>
  </si>
  <si>
    <t>1542183415</t>
  </si>
  <si>
    <t>98</t>
  </si>
  <si>
    <t>742222832</t>
  </si>
  <si>
    <t>Demontáž detektoru na stěnu nebo na strop</t>
  </si>
  <si>
    <t>1342919829</t>
  </si>
  <si>
    <t>Demontáž příslušenství pro PZTS detektoru na stěnu nebo na strop</t>
  </si>
  <si>
    <t>https://podminky.urs.cz/item/CS_URS_2022_01/742222832</t>
  </si>
  <si>
    <t>Poznámka k položce:
Demontáž stávajících detektorů a jejich bezpečné uložení pro opětovnou montáž.</t>
  </si>
  <si>
    <t>99</t>
  </si>
  <si>
    <t>742220232</t>
  </si>
  <si>
    <t>Montáž detektoru na stěnu nebo na strop</t>
  </si>
  <si>
    <t>382216724</t>
  </si>
  <si>
    <t>Montáž příslušenství pro PZTS detektor na stěnu nebo na strop</t>
  </si>
  <si>
    <t>https://podminky.urs.cz/item/CS_URS_2022_01/742220232</t>
  </si>
  <si>
    <t>Poznámka k položce:
Opětovná montáž stávajících detektorů.</t>
  </si>
  <si>
    <t>100</t>
  </si>
  <si>
    <t>742220402</t>
  </si>
  <si>
    <t>Programování systému na jeden detektor PZTS</t>
  </si>
  <si>
    <t>1680364889</t>
  </si>
  <si>
    <t>Nastavení a oživení PZTS programování systému na jeden detektor</t>
  </si>
  <si>
    <t>https://podminky.urs.cz/item/CS_URS_2022_01/742220402</t>
  </si>
  <si>
    <t>742220411</t>
  </si>
  <si>
    <t>Oživení systému na jeden detektor PZTS</t>
  </si>
  <si>
    <t>-1897849497</t>
  </si>
  <si>
    <t>Nastavení a oživení PZTS oživení systému na jeden detektor</t>
  </si>
  <si>
    <t>https://podminky.urs.cz/item/CS_URS_2022_01/742220411</t>
  </si>
  <si>
    <t>102</t>
  </si>
  <si>
    <t>742110504</t>
  </si>
  <si>
    <t>Montáž krabic pro slaboproud zapuštěných plastových odbočných kruhových s víčkem</t>
  </si>
  <si>
    <t>380048002</t>
  </si>
  <si>
    <t>Montáž krabic elektroinstalačních s víčkem zapuštěných plastových odbočných kruhových</t>
  </si>
  <si>
    <t>https://podminky.urs.cz/item/CS_URS_2022_01/742110504</t>
  </si>
  <si>
    <t>30+5</t>
  </si>
  <si>
    <t>103</t>
  </si>
  <si>
    <t>-1964786364</t>
  </si>
  <si>
    <t>104</t>
  </si>
  <si>
    <t>742110505</t>
  </si>
  <si>
    <t>Montáž krabic pro slaboproud zapuštěných plastových odbočných čtyřhranných s víčkem</t>
  </si>
  <si>
    <t>84032028</t>
  </si>
  <si>
    <t>Montáž krabic elektroinstalačních s víčkem zapuštěných plastových odbočných čtyřhranných</t>
  </si>
  <si>
    <t>https://podminky.urs.cz/item/CS_URS_2022_01/742110505</t>
  </si>
  <si>
    <t>105</t>
  </si>
  <si>
    <t>IP-KR-005</t>
  </si>
  <si>
    <t>krabice rozvodná s víčkem, Kopos Kolín, typ KO 100 E_KA</t>
  </si>
  <si>
    <t>531785383</t>
  </si>
  <si>
    <t>OST</t>
  </si>
  <si>
    <t>Ostatní</t>
  </si>
  <si>
    <t>VRN</t>
  </si>
  <si>
    <t>Vedlejší rozpočtové náklady</t>
  </si>
  <si>
    <t>106</t>
  </si>
  <si>
    <t>741810002</t>
  </si>
  <si>
    <t>Celková prohlídka elektrického rozvodu a zařízení přes 100 000 do 500 000,- Kč</t>
  </si>
  <si>
    <t>-499210316</t>
  </si>
  <si>
    <t>Zkoušky a prohlídky elektrických rozvodů a zařízení celková prohlídka a vyhotovení revizní zprávy pro objem montážních prací přes 100 do 500 tis. Kč</t>
  </si>
  <si>
    <t>https://podminky.urs.cz/item/CS_URS_2022_01/741810002</t>
  </si>
  <si>
    <t>107</t>
  </si>
  <si>
    <t>013254000</t>
  </si>
  <si>
    <t>Dokumentace skutečného provedení stavby</t>
  </si>
  <si>
    <t>-431844990</t>
  </si>
  <si>
    <t>108</t>
  </si>
  <si>
    <t>999-VRN-1</t>
  </si>
  <si>
    <t>Vedlejší náklady</t>
  </si>
  <si>
    <t>%</t>
  </si>
  <si>
    <t>-650782883</t>
  </si>
  <si>
    <t>02 - II. etapa - Silnoproudá a slaboproudá elektroinstalace 1.NP</t>
  </si>
  <si>
    <t>IP-RH</t>
  </si>
  <si>
    <t>doplnění a úprava stávajícího rozvaděče RH, práce + materiál</t>
  </si>
  <si>
    <t>-498824015</t>
  </si>
  <si>
    <t>IP-RB1</t>
  </si>
  <si>
    <t>rozvodnice RB1 kompletně osazená a zapojená dle schéma, včetně vydrátování, rozvodnice: Eaton typ BF-U-6/144-C</t>
  </si>
  <si>
    <t>1903025079</t>
  </si>
  <si>
    <t>42+24</t>
  </si>
  <si>
    <t>741122032</t>
  </si>
  <si>
    <t>Montáž kabel Cu bez ukončení uložený pod omítku plný kulatý 5x4 až 6 mm2 (např. CYKY)</t>
  </si>
  <si>
    <t>-782597974</t>
  </si>
  <si>
    <t>Montáž kabelů měděných bez ukončení uložených pod omítku plných kulatých (např. CYKY), počtu a průřezu žil 5x4 až 6 mm2</t>
  </si>
  <si>
    <t>https://podminky.urs.cz/item/CS_URS_2022_01/741122032</t>
  </si>
  <si>
    <t>180</t>
  </si>
  <si>
    <t>741122232</t>
  </si>
  <si>
    <t>Montáž kabel Cu plný kulatý žíla 5x4 až 6 mm2 uložený volně (např. CYKY)</t>
  </si>
  <si>
    <t>778722048</t>
  </si>
  <si>
    <t>Montáž kabelů měděných bez ukončení uložených volně nebo v liště plných kulatých (např. CYKY) počtu a průřezu žil 5x4 až 6 mm2</t>
  </si>
  <si>
    <t>https://podminky.urs.cz/item/CS_URS_2022_01/741122232</t>
  </si>
  <si>
    <t>6+14</t>
  </si>
  <si>
    <t>IP-KAB-5JX6</t>
  </si>
  <si>
    <t>kabel silový instalační, PRAKAB, typ PRAFlaSafe X 5x6-J B2cas1d1a1</t>
  </si>
  <si>
    <t>-888641359</t>
  </si>
  <si>
    <t>186</t>
  </si>
  <si>
    <t>IP-KAB-H07-5G4</t>
  </si>
  <si>
    <t>kabel silový instalační, Tele-fonika, typ H07RN-F 5x4</t>
  </si>
  <si>
    <t>-1960266745</t>
  </si>
  <si>
    <t>741122231</t>
  </si>
  <si>
    <t>Montáž kabel Cu plný kulatý žíla 5x1,5 až 2,5 mm2 uložený volně (např. CYKY)</t>
  </si>
  <si>
    <t>-719155129</t>
  </si>
  <si>
    <t>Montáž kabelů měděných bez ukončení uložených volně nebo v liště plných kulatých (např. CYKY) počtu a průřezu žil 5x1,5 až 2,5 mm2</t>
  </si>
  <si>
    <t>https://podminky.urs.cz/item/CS_URS_2022_01/741122231</t>
  </si>
  <si>
    <t>IP-KAB-5JX2-5</t>
  </si>
  <si>
    <t>kabel silový instalační, PRAKAB, typ PRAFlaSafe X 5x2,5-J B2cas1d1a1</t>
  </si>
  <si>
    <t>-1058983749</t>
  </si>
  <si>
    <t>696</t>
  </si>
  <si>
    <t>741122122</t>
  </si>
  <si>
    <t>Montáž kabel Cu plný kulatý žíla 3x1,5 až 6 mm2 zatažený v trubkách (např. CYKY)</t>
  </si>
  <si>
    <t>-2120393278</t>
  </si>
  <si>
    <t>Montáž kabelů měděných bez ukončení uložených v trubkách zatažených plných kulatých nebo bezhalogenových (např. CYKY) počtu a průřezu žil 3x1,5 až 6 mm2</t>
  </si>
  <si>
    <t>https://podminky.urs.cz/item/CS_URS_2022_01/741122122</t>
  </si>
  <si>
    <t>696+3+3</t>
  </si>
  <si>
    <t>741122041</t>
  </si>
  <si>
    <t>Montáž kabel Cu bez ukončení uložený pod omítku plný kulatý 7x1,5 až 2,5 mm2 (např. CYKY)</t>
  </si>
  <si>
    <t>2127929821</t>
  </si>
  <si>
    <t>Montáž kabelů měděných bez ukončení uložených pod omítku plných kulatých (např. CYKY), počtu a průřezu žil 7x1,5 až 2,5 mm2</t>
  </si>
  <si>
    <t>https://podminky.urs.cz/item/CS_URS_2022_01/741122041</t>
  </si>
  <si>
    <t>IP-KAB-7JX1-5</t>
  </si>
  <si>
    <t>kabel silový instalační, PRAKAB, typ PRAFlaSafe X 7x1,5-J B2cas1d1a1</t>
  </si>
  <si>
    <t>-1089922648</t>
  </si>
  <si>
    <t>757+78</t>
  </si>
  <si>
    <t>-855305379</t>
  </si>
  <si>
    <t>757+7+3</t>
  </si>
  <si>
    <t>741120001</t>
  </si>
  <si>
    <t>Montáž vodič Cu izolovaný plný a laněný žíla 0,35-6 mm2 pod omítku (např. CY)</t>
  </si>
  <si>
    <t>-242339110</t>
  </si>
  <si>
    <t>Montáž vodičů izolovaných měděných bez ukončení uložených pod omítku plných a laněných (např. CY), průřezu žíly 0,35 až 6 mm2</t>
  </si>
  <si>
    <t>https://podminky.urs.cz/item/CS_URS_2022_01/741120001</t>
  </si>
  <si>
    <t>IP-KAB-CY6</t>
  </si>
  <si>
    <t>vodič instalační, PRAKAB, typ H07V-U 6</t>
  </si>
  <si>
    <t>741130004</t>
  </si>
  <si>
    <t>Ukončení vodič izolovaný do 6 mm2 v rozváděči nebo na přístroji</t>
  </si>
  <si>
    <t>-1502155812</t>
  </si>
  <si>
    <t>Ukončení vodičů izolovaných s označením a zapojením v rozváděči nebo na přístroji, průřezu žíly do 6 mm2</t>
  </si>
  <si>
    <t>https://podminky.urs.cz/item/CS_URS_2022_01/741130004</t>
  </si>
  <si>
    <t>741130003</t>
  </si>
  <si>
    <t>Ukončení vodič izolovaný do 4 mm2 v rozváděči nebo na přístroji</t>
  </si>
  <si>
    <t>404491996</t>
  </si>
  <si>
    <t>Ukončení vodičů izolovaných s označením a zapojením v rozváděči nebo na přístroji, průřezu žíly do 4 mm2</t>
  </si>
  <si>
    <t>https://podminky.urs.cz/item/CS_URS_2022_01/741130003</t>
  </si>
  <si>
    <t>5+27*3</t>
  </si>
  <si>
    <t>4+4+7+2</t>
  </si>
  <si>
    <t>5+1</t>
  </si>
  <si>
    <t>IP-SV-LIR22</t>
  </si>
  <si>
    <t>svítidlo stropní, Trevos, typ LINEA ROUND 2200/840, kód 63303, LED 14W/2200lm/840, IP54</t>
  </si>
  <si>
    <t>1138446134</t>
  </si>
  <si>
    <t>7+1</t>
  </si>
  <si>
    <t>IP-SV-TR1</t>
  </si>
  <si>
    <t>svítidlo stropní se senzorem pohybu, Osmont, typ TRITON 1, kód 57775, LED 19W/2700lm/840, IP65</t>
  </si>
  <si>
    <t>1069443853</t>
  </si>
  <si>
    <t>11+1+7+36</t>
  </si>
  <si>
    <t>IP-SV-LI88</t>
  </si>
  <si>
    <t>svítidlo stropní, Trevos, typ LINEA 2.4ft 8800/840, kód 63260, LED 51W/8710lm/840, IP54</t>
  </si>
  <si>
    <t>1661214544</t>
  </si>
  <si>
    <t>741313151</t>
  </si>
  <si>
    <t>Montáž zásuvek průmyslových spojovacích provedení IP 44 3P+N+PE 16 A se zapojením vodičů</t>
  </si>
  <si>
    <t>-268775298</t>
  </si>
  <si>
    <t>Montáž zásuvek průmyslových se zapojením vodičů spojovacích, provedení IP 44 3P+N+PE 16 A</t>
  </si>
  <si>
    <t>https://podminky.urs.cz/item/CS_URS_2022_01/741313151</t>
  </si>
  <si>
    <t>IP-PR-ZAS3</t>
  </si>
  <si>
    <t>zásuvka třífázová vestavná, ABB typ CUED 416-6, 16A, IP44</t>
  </si>
  <si>
    <t>-1035751379</t>
  </si>
  <si>
    <t>741313201</t>
  </si>
  <si>
    <t>Montáž zásuvek průmyslových nástěnných provedení IP 67 2P+PE 16 A se zapojením vodičů</t>
  </si>
  <si>
    <t>1169527168</t>
  </si>
  <si>
    <t>Montáž zásuvek průmyslových se zapojením vodičů nástěnných, provedení IP 67 2P+PE 16 A</t>
  </si>
  <si>
    <t>https://podminky.urs.cz/item/CS_URS_2022_01/741313201</t>
  </si>
  <si>
    <t>IP-PR-VA-ZAS</t>
  </si>
  <si>
    <t>zásuvka jednonásobná s ochranným kolíkem, s clonkami a víčkem, ABB Variant+, šedá, typ 5519N-C02540 S, IP54</t>
  </si>
  <si>
    <t>777495121</t>
  </si>
  <si>
    <t>741313131</t>
  </si>
  <si>
    <t>Montáž zásuvek průmyslových spojovacích provedení IP 44 2P+PE 16 A se zapojením vodičů</t>
  </si>
  <si>
    <t>-1216446570</t>
  </si>
  <si>
    <t>Montáž zásuvek průmyslových se zapojením vodičů spojovacích, provedení IP 44 2P+PE 16 A</t>
  </si>
  <si>
    <t>https://podminky.urs.cz/item/CS_URS_2022_01/741313131</t>
  </si>
  <si>
    <t>IP-PR-TA44-ZA</t>
  </si>
  <si>
    <t>zásuvka jednonásobná s ochranným kolíkem, s clonkami a víčkem, ABB Tango, bílá, typ 5519A-A02997 B, IP44</t>
  </si>
  <si>
    <t>923076903</t>
  </si>
  <si>
    <t>741314855</t>
  </si>
  <si>
    <t>Demontáž spínačů vačkových,válcových do panelu se zachováním funkčnosti do 63 A</t>
  </si>
  <si>
    <t>-233546531</t>
  </si>
  <si>
    <t>Demontáž spínačů se zachováním funkčnosti vačkových - válcových na panelu do 63 A</t>
  </si>
  <si>
    <t>https://podminky.urs.cz/item/CS_URS_2022_01/741314855</t>
  </si>
  <si>
    <t>Poznámka k položce:
Demontáž stávajícího odpínače se zachováním funkčnosti pro opětovnou montáž.</t>
  </si>
  <si>
    <t>741312531</t>
  </si>
  <si>
    <t>Montáž odpínače kompaktního třípólového do 750 V do 63 A bez zapojení vodičů</t>
  </si>
  <si>
    <t>-526449461</t>
  </si>
  <si>
    <t>Montáž odpínačů bez zapojení vodičů kompaktních do 750 V třípólových do 63 A</t>
  </si>
  <si>
    <t>https://podminky.urs.cz/item/CS_URS_2022_01/741312531</t>
  </si>
  <si>
    <t>IP-PR-VYP3</t>
  </si>
  <si>
    <t>odpínač třípólový nástěnný, 32A, Eaton, typ P1-32/I2/SVB, IP65</t>
  </si>
  <si>
    <t>-686145450</t>
  </si>
  <si>
    <t>741310031</t>
  </si>
  <si>
    <t>Montáž spínač nástěnný 1-jednopólový prostředí venkovní/mokré se zapojením vodičů</t>
  </si>
  <si>
    <t>22287927</t>
  </si>
  <si>
    <t>Montáž spínačů jedno nebo dvoupólových nástěnných se zapojením vodičů, pro prostředí venkovní nebo mokré spínačů, řazení 1-jednopólových</t>
  </si>
  <si>
    <t>https://podminky.urs.cz/item/CS_URS_2022_01/741310031</t>
  </si>
  <si>
    <t>IP-VA-S1</t>
  </si>
  <si>
    <t>spínač jednopólový, řazení 1, ABB Variant+, šedá, typ 3559N-C01510 S, IP54</t>
  </si>
  <si>
    <t>775469476</t>
  </si>
  <si>
    <t>741310251</t>
  </si>
  <si>
    <t>Montáž spínač (polo)zapuštěný šroubové připojení 1-jednopólových prostředí venkovní/mokré se zapojením vodičů</t>
  </si>
  <si>
    <t>1198856951</t>
  </si>
  <si>
    <t>Montáž spínačů jedno nebo dvoupólových polozapuštěných nebo zapuštěných se zapojením vodičů šroubové připojení, pro prostředí venkovní nebo mokré spínačů, řazení 1-jednopólových</t>
  </si>
  <si>
    <t>https://podminky.urs.cz/item/CS_URS_2022_01/741310251</t>
  </si>
  <si>
    <t>IP-TA44-S6-1</t>
  </si>
  <si>
    <t>přepínač střídavý, řazení 6 (1), ABB Tango, bílá, typ 3559A-A06940 B, IP44</t>
  </si>
  <si>
    <t>787948460</t>
  </si>
  <si>
    <t>741310261</t>
  </si>
  <si>
    <t>Montáž přepínač (polo)zapuštěný šroubové připojení 5-sériových prostředí venkovní/mokré se zapojením vodičů</t>
  </si>
  <si>
    <t>1918346671</t>
  </si>
  <si>
    <t>Montáž spínačů jedno nebo dvoupólových polozapuštěných nebo zapuštěných se zapojením vodičů šroubové připojení, pro prostředí venkovní nebo mokré přepínačů, řazení 5-sériových</t>
  </si>
  <si>
    <t>https://podminky.urs.cz/item/CS_URS_2022_01/741310261</t>
  </si>
  <si>
    <t>IP-TA44-S5</t>
  </si>
  <si>
    <t>přepínač sériový, řazení 5, ABB Tango, bílá, typ 3559A-A05940 B, IP44</t>
  </si>
  <si>
    <t>1185402252</t>
  </si>
  <si>
    <t>741310263</t>
  </si>
  <si>
    <t>Montáž přepínač (polo)zapuštěný šroubové připojení 6-střídavých prostředí venkovní/mokré se zapojením vodičů</t>
  </si>
  <si>
    <t>-762150665</t>
  </si>
  <si>
    <t>Montáž spínačů jedno nebo dvoupólových polozapuštěných nebo zapuštěných se zapojením vodičů šroubové připojení, pro prostředí venkovní nebo mokré přepínačů, řazení 6-střídavých</t>
  </si>
  <si>
    <t>https://podminky.urs.cz/item/CS_URS_2022_01/741310263</t>
  </si>
  <si>
    <t>1497028034</t>
  </si>
  <si>
    <t>741310269</t>
  </si>
  <si>
    <t>Montáž přepínač (polo)zapuštěný šroubové připojení 7-křížových prostředí venkovní/mokré se zapojením vodičů</t>
  </si>
  <si>
    <t>-909196510</t>
  </si>
  <si>
    <t>Montáž spínačů jedno nebo dvoupólových polozapuštěných nebo zapuštěných se zapojením vodičů šroubové připojení, pro prostředí venkovní nebo mokré přepínačů, řazení 7-křížových</t>
  </si>
  <si>
    <t>https://podminky.urs.cz/item/CS_URS_2022_01/741310269</t>
  </si>
  <si>
    <t>IP-TA44-S7</t>
  </si>
  <si>
    <t>přepínač křížový, řazení 7, ABB Tango, bílá, typ 3559A-A07940 B, IP44</t>
  </si>
  <si>
    <t>217798349</t>
  </si>
  <si>
    <t>741310268</t>
  </si>
  <si>
    <t>Montáž přepínač (polo)zapuštěný šroubové připojení 6+6-dvojitých střídavých prostředí venkovní/mokré se zapojením vodičů</t>
  </si>
  <si>
    <t>-28730799</t>
  </si>
  <si>
    <t>Montáž spínačů jedno nebo dvoupólových polozapuštěných nebo zapuštěných se zapojením vodičů šroubové připojení, pro prostředí venkovní nebo mokré přepínačů, řazení 6+6-dvojitých střídavých</t>
  </si>
  <si>
    <t>https://podminky.urs.cz/item/CS_URS_2022_01/741310268</t>
  </si>
  <si>
    <t>IP-TA44-S66</t>
  </si>
  <si>
    <t>přepínač střídavý dvojitý, řazení 6+6, ABB Tango, bílá, typ 3559A-A52940 B, IP44</t>
  </si>
  <si>
    <t>403873470</t>
  </si>
  <si>
    <t>741311004</t>
  </si>
  <si>
    <t>Montáž čidlo pohybu nástěnné se zapojením vodičů</t>
  </si>
  <si>
    <t>799794120</t>
  </si>
  <si>
    <t>Montáž spínačů speciálních se zapojením vodičů čidla pohybu nástěnného</t>
  </si>
  <si>
    <t>https://podminky.urs.cz/item/CS_URS_2022_01/741311004</t>
  </si>
  <si>
    <t>IP-PR-SNIMPOHN</t>
  </si>
  <si>
    <t>snímač pohybu pro povrchovou montáž, ABB, typ 3299-22103, IP20</t>
  </si>
  <si>
    <t>-1234654437</t>
  </si>
  <si>
    <t>2+6</t>
  </si>
  <si>
    <t>-454086139</t>
  </si>
  <si>
    <t>-1210942901</t>
  </si>
  <si>
    <t>4+10</t>
  </si>
  <si>
    <t>2+8</t>
  </si>
  <si>
    <t>IP-ELLI-LHD40X40-3</t>
  </si>
  <si>
    <t>kryt ohybový pro lištu LHD 40x40HF, Kopos Kolín, typ 8643HF_HB</t>
  </si>
  <si>
    <t>1924789703</t>
  </si>
  <si>
    <t>IP-ELLI-LHD40X40-4</t>
  </si>
  <si>
    <t>roh vnitřní pro lištu LHD 40x40HF, Kopos Kolín, typ 8645HF_HB</t>
  </si>
  <si>
    <t>696121483</t>
  </si>
  <si>
    <t>741110301</t>
  </si>
  <si>
    <t>Montáž trubka ochranná do krabic plastová tuhá D do 40 mm uložená pevně</t>
  </si>
  <si>
    <t>-423050605</t>
  </si>
  <si>
    <t>Montáž trubek ochranných s nasunutím nebo našroubováním do krabic plastových tuhých, uložených pevně, vnitřní Ø do 40 mm</t>
  </si>
  <si>
    <t>https://podminky.urs.cz/item/CS_URS_2022_01/741110301</t>
  </si>
  <si>
    <t>IP-TT-1520</t>
  </si>
  <si>
    <t>tuhá elektroinstalační trubka, průměr 20 mm, Kopos Kolín, typ 4020HF_KA, bezhalogenový materiál</t>
  </si>
  <si>
    <t>-2069949472</t>
  </si>
  <si>
    <t>IP-TT-1520-1</t>
  </si>
  <si>
    <t>příchytka pro tuhou elektroinstalační trubku průměru 20 mm, Kopos Kolín, typ 5320HF_KB, bezhalogenový materiál</t>
  </si>
  <si>
    <t>-1710936212</t>
  </si>
  <si>
    <t>741910412</t>
  </si>
  <si>
    <t>Montáž žlab kovový šířky do 100 mm bez víka</t>
  </si>
  <si>
    <t>675714688</t>
  </si>
  <si>
    <t>Montáž žlabů bez stojiny a výložníků kovových s podpěrkami a příslušenstvím bez víka, šířky do 100 mm</t>
  </si>
  <si>
    <t>https://podminky.urs.cz/item/CS_URS_2022_01/741910412</t>
  </si>
  <si>
    <t>IP-KZ-100X50</t>
  </si>
  <si>
    <t>drátěný kabelový žlab, 100x50 mm, Arkys, typ M2 100/50, galvanicky zinkováno</t>
  </si>
  <si>
    <t>-1223105016</t>
  </si>
  <si>
    <t>IP-KZ-100X50-1</t>
  </si>
  <si>
    <t>spojka kabelového žlabu, Arkys, typ SZM 1, galvanicky zinkováno</t>
  </si>
  <si>
    <t>1794379409</t>
  </si>
  <si>
    <t>IP-KZ-100X50-2</t>
  </si>
  <si>
    <t>tvarovací sada, Arkys, typ TSM 50-100, galvanicky zinkováno</t>
  </si>
  <si>
    <t>1447938442</t>
  </si>
  <si>
    <t>IP-KZ-100X50-3</t>
  </si>
  <si>
    <t>držák závitové tyče, Arkys, typ DZM 2, galvanicky zinkováno</t>
  </si>
  <si>
    <t>1386871893</t>
  </si>
  <si>
    <t>IP-KZ-100X50-4</t>
  </si>
  <si>
    <t>držák kabelového žlabu, Arkys, typ DZM 3/100, galvanicky zinkováno</t>
  </si>
  <si>
    <t>-155990653</t>
  </si>
  <si>
    <t>IP-KZ-100X50-5</t>
  </si>
  <si>
    <t>závitová tyč, průměr 8 mm, délka 1 m, Arkys, galvanicky zinkováno</t>
  </si>
  <si>
    <t>1611060766</t>
  </si>
  <si>
    <t>741910414</t>
  </si>
  <si>
    <t>Montáž žlab kovový šířky do 250 mm bez víka</t>
  </si>
  <si>
    <t>1100667698</t>
  </si>
  <si>
    <t>Montáž žlabů bez stojiny a výložníků kovových s podpěrkami a příslušenstvím bez víka, šířky do 250 mm</t>
  </si>
  <si>
    <t>https://podminky.urs.cz/item/CS_URS_2022_01/741910414</t>
  </si>
  <si>
    <t>IP-KZ-200X100</t>
  </si>
  <si>
    <t>drátěný kabelový žlab, 200x100 mm, Arkys, typ M2 200/100, galvanicky zinkováno</t>
  </si>
  <si>
    <t>1937492618</t>
  </si>
  <si>
    <t>109</t>
  </si>
  <si>
    <t>IP-KZ-200X100-1</t>
  </si>
  <si>
    <t>1572821888</t>
  </si>
  <si>
    <t>110</t>
  </si>
  <si>
    <t>IP-KZ-200X100-2</t>
  </si>
  <si>
    <t>nosník kabelového žlabu, Arkys, typ NPZM 300, galvanicky zinkováno</t>
  </si>
  <si>
    <t>1110731961</t>
  </si>
  <si>
    <t>111</t>
  </si>
  <si>
    <t>91+1</t>
  </si>
  <si>
    <t>112</t>
  </si>
  <si>
    <t>113</t>
  </si>
  <si>
    <t>IP-KR-AU19</t>
  </si>
  <si>
    <t>krabice přístrojová pro vestavnou třípólovou zásuvku, ABB, typ AU19</t>
  </si>
  <si>
    <t>114</t>
  </si>
  <si>
    <t>115</t>
  </si>
  <si>
    <t>116</t>
  </si>
  <si>
    <t>117</t>
  </si>
  <si>
    <t>120</t>
  </si>
  <si>
    <t>161+48</t>
  </si>
  <si>
    <t>161</t>
  </si>
  <si>
    <t>122</t>
  </si>
  <si>
    <t>123</t>
  </si>
  <si>
    <t>308+142</t>
  </si>
  <si>
    <t>124</t>
  </si>
  <si>
    <t>308</t>
  </si>
  <si>
    <t>125</t>
  </si>
  <si>
    <t>126</t>
  </si>
  <si>
    <t>127</t>
  </si>
  <si>
    <t>3*2</t>
  </si>
  <si>
    <t>128</t>
  </si>
  <si>
    <t>129</t>
  </si>
  <si>
    <t>130</t>
  </si>
  <si>
    <t>131</t>
  </si>
  <si>
    <t>742230804</t>
  </si>
  <si>
    <t>Demontáž vnitřní kamery</t>
  </si>
  <si>
    <t>-1552059263</t>
  </si>
  <si>
    <t>Demontáž kamery vnitřní</t>
  </si>
  <si>
    <t>https://podminky.urs.cz/item/CS_URS_2022_01/742230804</t>
  </si>
  <si>
    <t>132</t>
  </si>
  <si>
    <t>742230004</t>
  </si>
  <si>
    <t>Montáž vnitřní kamery</t>
  </si>
  <si>
    <t>-1056078166</t>
  </si>
  <si>
    <t>Montáž kamerového systému vnitřní kamery</t>
  </si>
  <si>
    <t>https://podminky.urs.cz/item/CS_URS_2022_01/742230004</t>
  </si>
  <si>
    <t>133</t>
  </si>
  <si>
    <t>742230103</t>
  </si>
  <si>
    <t>Nastavení záběru podle přání uživatele</t>
  </si>
  <si>
    <t>-426072542</t>
  </si>
  <si>
    <t>Montáž kamerového systému nastavení a instalace nastavení záběru podle přání uživatele</t>
  </si>
  <si>
    <t>https://podminky.urs.cz/item/CS_URS_2022_01/742230103</t>
  </si>
  <si>
    <t>134</t>
  </si>
  <si>
    <t>742221841</t>
  </si>
  <si>
    <t>Demontáž ovládací klávesnice pro dodanou ústřednu</t>
  </si>
  <si>
    <t>-409586399</t>
  </si>
  <si>
    <t>Demontáž klávesnice pro dodanou ústřednu</t>
  </si>
  <si>
    <t>https://podminky.urs.cz/item/CS_URS_2022_01/742221841</t>
  </si>
  <si>
    <t>135</t>
  </si>
  <si>
    <t>742220141</t>
  </si>
  <si>
    <t>Montáž ovládací klávesnice pro dodanou ústřednu</t>
  </si>
  <si>
    <t>-423345144</t>
  </si>
  <si>
    <t>Montáž klávesnice pro dodanou ústřednu</t>
  </si>
  <si>
    <t>https://podminky.urs.cz/item/CS_URS_2022_01/742220141</t>
  </si>
  <si>
    <t>136</t>
  </si>
  <si>
    <t>137</t>
  </si>
  <si>
    <t>138</t>
  </si>
  <si>
    <t>139</t>
  </si>
  <si>
    <t>140</t>
  </si>
  <si>
    <t>30+2</t>
  </si>
  <si>
    <t>141</t>
  </si>
  <si>
    <t>4+1</t>
  </si>
  <si>
    <t>143</t>
  </si>
  <si>
    <t>144</t>
  </si>
  <si>
    <t>IP-KR-006</t>
  </si>
  <si>
    <t>krabice rozvodná s víčkem, Kopos Kolín, typ KT 250/1_KB</t>
  </si>
  <si>
    <t>1814678632</t>
  </si>
  <si>
    <t>145</t>
  </si>
  <si>
    <t>921426742</t>
  </si>
  <si>
    <t>146</t>
  </si>
  <si>
    <t>147</t>
  </si>
  <si>
    <t>03 - I. etapa - Stavební práce 2.NP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</si>
  <si>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</si>
  <si>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</si>
  <si>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</si>
  <si>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</si>
  <si>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</si>
  <si>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</si>
  <si>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</si>
  <si>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</si>
  <si>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784 - Dokončovací práce - malby a tapety</t>
  </si>
  <si>
    <t>M - Práce a dodávky M</t>
  </si>
  <si>
    <t xml:space="preserve">    46-M - Zemní práce při extr.mont.pracích</t>
  </si>
  <si>
    <t>HSV</t>
  </si>
  <si>
    <t>Práce a dodávky HSV</t>
  </si>
  <si>
    <t>Úpravy povrchů, podlahy a osazování výplní</t>
  </si>
  <si>
    <t>612315411</t>
  </si>
  <si>
    <t>Oprava vnitřní vápenné hladké omítky stěn v rozsahu plochy do 10 %</t>
  </si>
  <si>
    <t>m2</t>
  </si>
  <si>
    <t>CS ÚRS 2022 02</t>
  </si>
  <si>
    <t>https://podminky.urs.cz/item/CS_URS_2022_02/612315411</t>
  </si>
  <si>
    <t>Vyspravení drobných trhlin</t>
  </si>
  <si>
    <t>1194,522*0,1</t>
  </si>
  <si>
    <t>619991001</t>
  </si>
  <si>
    <t>Zakrytí podlah fólií přilepenou lepící páskou</t>
  </si>
  <si>
    <t>https://podminky.urs.cz/item/CS_URS_2022_02/619991001</t>
  </si>
  <si>
    <t>m.č. 2.01 - 2.21</t>
  </si>
  <si>
    <t>11,04+69,88+55,5+2,3+20,19+39,22+37,48+58,02+19,8+38,97+29,74+6,49+2,77+2,38+3,37+1,29+1,29+2,45+3,34+1,23+1,37</t>
  </si>
  <si>
    <t>619991011</t>
  </si>
  <si>
    <t>Obalení konstrukcí a prvků fólií přilepenou lepící páskou</t>
  </si>
  <si>
    <t>https://podminky.urs.cz/item/CS_URS_2022_02/619991011</t>
  </si>
  <si>
    <t>výplně otvorů</t>
  </si>
  <si>
    <t>m.č. 2.01 + 2.02</t>
  </si>
  <si>
    <t>(1,97*0,9)*6+(3,2*2,98)*2+(1,97*0,7)*3+(0,87*2,03)*4</t>
  </si>
  <si>
    <t>m.č. 2.03</t>
  </si>
  <si>
    <t>1,97*0,9+1,97*0,7*(3*(2,34*2,03))</t>
  </si>
  <si>
    <t>m.č. 2.04</t>
  </si>
  <si>
    <t>1,97*0,7</t>
  </si>
  <si>
    <t>m.č. 2.05</t>
  </si>
  <si>
    <t>3,2*2,98+0,86*2,03*3</t>
  </si>
  <si>
    <t>m.č. 2.06</t>
  </si>
  <si>
    <t>1,97*0,9+(2,34*2,03)*2</t>
  </si>
  <si>
    <t>m.č. 2.07</t>
  </si>
  <si>
    <t>m.č. 2.08</t>
  </si>
  <si>
    <t>1,97*0,9+(2,34*2,03)*3</t>
  </si>
  <si>
    <t>m.č. 2.09</t>
  </si>
  <si>
    <t>3,2*2,98+((0,86*2,03)*3)</t>
  </si>
  <si>
    <t>m.č. 2.10</t>
  </si>
  <si>
    <t>m.č. 2.11</t>
  </si>
  <si>
    <t>(1,97*0,9)*2+(2,34*2,03)*2</t>
  </si>
  <si>
    <t>m.č. 2.12</t>
  </si>
  <si>
    <t>1,97*0,9</t>
  </si>
  <si>
    <t>m.č. 2.13</t>
  </si>
  <si>
    <t>m.č. 2.14</t>
  </si>
  <si>
    <t>(1,97*0,7)*2</t>
  </si>
  <si>
    <t>m.č. 2.15</t>
  </si>
  <si>
    <t>1,97*0,7+(1,97*0,6)*2</t>
  </si>
  <si>
    <t>m.č. 2.16</t>
  </si>
  <si>
    <t>1,97*0,6+0,56*1,73</t>
  </si>
  <si>
    <t>m.č. 2.17</t>
  </si>
  <si>
    <t>m.č. 2.18</t>
  </si>
  <si>
    <t>m.č. 2.19</t>
  </si>
  <si>
    <t>m.č. 2.20</t>
  </si>
  <si>
    <t>m.č. 2.21</t>
  </si>
  <si>
    <t>palubky</t>
  </si>
  <si>
    <t>1,03*1,35+0,16*1,35+4,98*1,35+0,61*1,35+0,61*1,35+0,45*1,35</t>
  </si>
  <si>
    <t>619996145R</t>
  </si>
  <si>
    <t>Ochrana konstrukcí nebo samostatných prvků obalením geotextilií</t>
  </si>
  <si>
    <t>zakrytí kuchyňské linky v m.č. 2.03 - 1 kpl</t>
  </si>
  <si>
    <t>Ostatní konstrukce a práce, bourání</t>
  </si>
  <si>
    <t>949101111</t>
  </si>
  <si>
    <t>Lešení pomocné pro objekty pozemních staveb s lešeňovou podlahou v do 1,9 m zatížení do 150 kg/m2</t>
  </si>
  <si>
    <t>https://podminky.urs.cz/item/CS_URS_2022_02/949101111</t>
  </si>
  <si>
    <t>952901111</t>
  </si>
  <si>
    <t>Vyčištění budov bytové a občanské výstavby při výšce podlaží do 4 m</t>
  </si>
  <si>
    <t>https://podminky.urs.cz/item/CS_URS_2022_02/952901111</t>
  </si>
  <si>
    <t>962032230</t>
  </si>
  <si>
    <t>Bourání zdiva z cihel pálených nebo vápenopískových na MV nebo MVC do 1 m3</t>
  </si>
  <si>
    <t>m3</t>
  </si>
  <si>
    <t>https://podminky.urs.cz/item/CS_URS_2022_02/962032230</t>
  </si>
  <si>
    <t>zvětšení stavebního otvoru pro rozvaděč</t>
  </si>
  <si>
    <t>2.NP</t>
  </si>
  <si>
    <t>0,5*1,02*0,127</t>
  </si>
  <si>
    <t>977131110</t>
  </si>
  <si>
    <t>Vrty příklepovými vrtáky D do 16 mm do cihelného zdiva nebo prostého betonu</t>
  </si>
  <si>
    <t>https://podminky.urs.cz/item/CS_URS_2022_02/977131110</t>
  </si>
  <si>
    <t>průrazy pro kabeláž</t>
  </si>
  <si>
    <t>průměr do 12 mm</t>
  </si>
  <si>
    <t>tl. zdiva 130 mm</t>
  </si>
  <si>
    <t>3*0,13</t>
  </si>
  <si>
    <t>tl. zdiva 150 mm</t>
  </si>
  <si>
    <t>2*0,15</t>
  </si>
  <si>
    <t>tl. zdiva 160 mm</t>
  </si>
  <si>
    <t>3*0,16</t>
  </si>
  <si>
    <t>tl. zdiva 170 mm</t>
  </si>
  <si>
    <t>9*0,17</t>
  </si>
  <si>
    <t>tl. zdiva 350 mm</t>
  </si>
  <si>
    <t>41*0,35</t>
  </si>
  <si>
    <t>977131118</t>
  </si>
  <si>
    <t>Vrty příklepovými vrtáky D přes 25 do 28 mm do cihelného zdiva nebo prostého betonu</t>
  </si>
  <si>
    <t>https://podminky.urs.cz/item/CS_URS_2022_02/977131118</t>
  </si>
  <si>
    <t>průrazy pro trubky</t>
  </si>
  <si>
    <t>průměr do 25 mm</t>
  </si>
  <si>
    <t>12*0,35</t>
  </si>
  <si>
    <t>977131119</t>
  </si>
  <si>
    <t>Vrty příklepovými vrtáky D přes 28 do 32 mm do cihelného zdiva nebo prostého betonu</t>
  </si>
  <si>
    <t>https://podminky.urs.cz/item/CS_URS_2022_02/977131119</t>
  </si>
  <si>
    <t>průměr do 32 mm</t>
  </si>
  <si>
    <t>4*0,35</t>
  </si>
  <si>
    <t>997</t>
  </si>
  <si>
    <t>Přesun sutě</t>
  </si>
  <si>
    <t>997013212</t>
  </si>
  <si>
    <t>Vnitrostaveništní doprava suti a vybouraných hmot pro budovy v přes 6 do 9 m ručně</t>
  </si>
  <si>
    <t>t</t>
  </si>
  <si>
    <t>https://podminky.urs.cz/item/CS_URS_2022_02/997013212</t>
  </si>
  <si>
    <t>997013501</t>
  </si>
  <si>
    <t>Odvoz suti a vybouraných hmot na skládku nebo meziskládku do 1 km se složením</t>
  </si>
  <si>
    <t>https://podminky.urs.cz/item/CS_URS_2022_02/997013501</t>
  </si>
  <si>
    <t>997013509</t>
  </si>
  <si>
    <t>Příplatek k odvozu suti a vybouraných hmot na skládku ZKD 1 km přes 1 km</t>
  </si>
  <si>
    <t>https://podminky.urs.cz/item/CS_URS_2022_02/997013509</t>
  </si>
  <si>
    <t>0,611*5</t>
  </si>
  <si>
    <t>997013631</t>
  </si>
  <si>
    <t>Poplatek za uložení na skládce (skládkovné) stavebního odpadu směsného kód odpadu 17 09 04</t>
  </si>
  <si>
    <t>https://podminky.urs.cz/item/CS_URS_2022_02/997013631</t>
  </si>
  <si>
    <t>998</t>
  </si>
  <si>
    <t>Přesun hmot</t>
  </si>
  <si>
    <t>998018002</t>
  </si>
  <si>
    <t>Přesun hmot ruční pro budovy v přes 6 do 12 m</t>
  </si>
  <si>
    <t>https://podminky.urs.cz/item/CS_URS_2022_02/998018002</t>
  </si>
  <si>
    <t>PSV</t>
  </si>
  <si>
    <t>Práce a dodávky PSV</t>
  </si>
  <si>
    <t>762</t>
  </si>
  <si>
    <t>Konstrukce tesařské</t>
  </si>
  <si>
    <t>762431012R</t>
  </si>
  <si>
    <t>Obložení stěn z desek OSB tl 12 mm na sraz přibíjených</t>
  </si>
  <si>
    <t>Obednění modelů/železniční makety v m.č. 2.08</t>
  </si>
  <si>
    <t>- geotextilie, obednění OSB deskami</t>
  </si>
  <si>
    <t>přibližné rozměry:</t>
  </si>
  <si>
    <t>4,5*1,85*2+4,5*2,4*2+5,35*2,8*2</t>
  </si>
  <si>
    <t>998762202</t>
  </si>
  <si>
    <t>Přesun hmot procentní pro kce tesařské v objektech v přes 6 do 12 m</t>
  </si>
  <si>
    <t>https://podminky.urs.cz/item/CS_URS_2022_02/998762202</t>
  </si>
  <si>
    <t>763</t>
  </si>
  <si>
    <t>Konstrukce suché výstavby</t>
  </si>
  <si>
    <t>763135611</t>
  </si>
  <si>
    <t>Montáž kazet SDK kazetového podhledu</t>
  </si>
  <si>
    <t>https://podminky.urs.cz/item/CS_URS_2022_02/763135611</t>
  </si>
  <si>
    <t>montáž kazetového stropu  - typ dle původních kazet</t>
  </si>
  <si>
    <t>m.č. 2.14 - 3 desky</t>
  </si>
  <si>
    <t>3*0,6*0,6</t>
  </si>
  <si>
    <t>m.č. 2.15 - 3 desky</t>
  </si>
  <si>
    <t>m.č. 2.16 - 3 desky</t>
  </si>
  <si>
    <t>m.č. 2.17 - 3 desky</t>
  </si>
  <si>
    <t>m.č. 2.18 - 3 desky</t>
  </si>
  <si>
    <t>m.č. 2.19 - 3 desky</t>
  </si>
  <si>
    <t>m.č. 2.20 - 3 desky</t>
  </si>
  <si>
    <t>m.č. 2.21 - 3 desky</t>
  </si>
  <si>
    <t>59030570</t>
  </si>
  <si>
    <t>podhled kazetový bez děrování viditelný rastr tl 10mm 600x600mm</t>
  </si>
  <si>
    <t>8,64*1,05 "Přepočtené koeficientem množství</t>
  </si>
  <si>
    <t>763135811</t>
  </si>
  <si>
    <t>Demontáž podhledu sádrokartonového kazetového na roštu viditelném</t>
  </si>
  <si>
    <t>https://podminky.urs.cz/item/CS_URS_2022_02/763135811</t>
  </si>
  <si>
    <t>demontáž kazetového stropu  - desek pro elektroinstalační práce</t>
  </si>
  <si>
    <t>998763402</t>
  </si>
  <si>
    <t>Přesun hmot procentní pro sádrokartonové konstrukce v objektech v přes 6 do 12 m</t>
  </si>
  <si>
    <t>https://podminky.urs.cz/item/CS_URS_2022_02/998763402</t>
  </si>
  <si>
    <t>784</t>
  </si>
  <si>
    <t>Dokončovací práce - malby a tapety</t>
  </si>
  <si>
    <t>784121001</t>
  </si>
  <si>
    <t>Oškrabání malby v mísnostech v do 3,80 m</t>
  </si>
  <si>
    <t>https://podminky.urs.cz/item/CS_URS_2022_02/784121001</t>
  </si>
  <si>
    <t>stěny</t>
  </si>
  <si>
    <t>7,37*3,28+((1,92*3,28)-(1,97*0,9)-(1,02*1,35))+((3,2*3,28)-(3,2*2,98))+((7,73*3,28)-(1,97*0,9)-(5,93*1,35))+(0,16*1,93)+((1,03*3,28)-(1,03*1,35))</t>
  </si>
  <si>
    <t>((1,05*3,28)-(1,97*0,7))+1,83*3,28+2,08*3,28+((1,28*3,28)-(1,97*0,7))+((20,24*3,28)-(1,97*0,9)-(1,97*0,9)-(3,2*2,98)-(1,97*0,9))+((7,3*3,52)/2)</t>
  </si>
  <si>
    <t>((6,3*3,28)*2)+((9,28*3,28)-(3*(2,34*2,03)))+5,75*3,28+2,07*3,28+1,54*3,28+((2,07*3,28)-(1,97*0,7))+((2*3,28)-(1,97*0,9))</t>
  </si>
  <si>
    <t>(1,22*3,28)*2+1,9*3,28+((1,9*3,28)-(1,97*0,7))</t>
  </si>
  <si>
    <t>(6,01*3,28)*2+((3,15*3,28)-(3,2*2,98))+((3,15*3,28)-(3*(0,86*2,03)))</t>
  </si>
  <si>
    <t>(6,3*3,28)*2+((6,21*3,28)-(1,97*0,9))+((6,21*3,28)-(2*(2,34*2,03)))</t>
  </si>
  <si>
    <t>(6,3*3,28)*2+((5,93*3,28)-(1,97*0,9))+((5,93*3,28)+(2*(2,34*2,03)))</t>
  </si>
  <si>
    <t>(6,26*3,28)*2+((9,23*3,28)-(1,97*0,9))+((9,23*3,28)-(3*(2,34*2,03)))</t>
  </si>
  <si>
    <t>(5,97*3,28)*2+((3,2*3,28)-(3*(0,86*2,03)))+((3,2*3,28)-(3,2*2,98))</t>
  </si>
  <si>
    <t>(6,26*3,28)*2+((6,21*3,28)-(1,97*0,9))+((6,21*3,28)-(2*(2,34*2,03)))</t>
  </si>
  <si>
    <t>6,26*3,28+((5,96*3,28)-(2*(2,34*2,03)))+4,01*3,28+3,46*3,28+((2,25*3,28)-(1,97*0,9))+((2,5*3,28)-(1,97*0,9))</t>
  </si>
  <si>
    <t>1,95*3,28+((1,95*3,28)-(1,97*0,9))+(3,29*3,28)*2</t>
  </si>
  <si>
    <t>(1,41*3,28)*2+1,93*3,28+((1,93*3,28)-(1,97*0,7))</t>
  </si>
  <si>
    <t>(1,94*0,75)*2+(1,16*0,75)*2</t>
  </si>
  <si>
    <t>(1,56*0,73)*2+(1,97*0,73)*2</t>
  </si>
  <si>
    <t>(0,92*0,73)*2+(1,4*0,73)*2</t>
  </si>
  <si>
    <t>(1,15*0,73)*2+(2,02*0,73)*2</t>
  </si>
  <si>
    <t>(1,57*0,73)*2+(2,02*0,73)*2</t>
  </si>
  <si>
    <t>(1,4*0,73)*2+(0,88*0,73)*2</t>
  </si>
  <si>
    <t>(1,4*0,73)*2+(0,98*0,73)*2</t>
  </si>
  <si>
    <t>stropy</t>
  </si>
  <si>
    <t>79,5</t>
  </si>
  <si>
    <t>55,5</t>
  </si>
  <si>
    <t>2,3</t>
  </si>
  <si>
    <t>20,19</t>
  </si>
  <si>
    <t>39,22</t>
  </si>
  <si>
    <t>37,48</t>
  </si>
  <si>
    <t>58,02</t>
  </si>
  <si>
    <t>19,8</t>
  </si>
  <si>
    <t>38,97</t>
  </si>
  <si>
    <t>29,74</t>
  </si>
  <si>
    <t>6,49</t>
  </si>
  <si>
    <t>2,5</t>
  </si>
  <si>
    <t>784181111</t>
  </si>
  <si>
    <t>Základní silikátová jednonásobná bezbarvá penetrace podkladu v místnostech v do 3,80 m</t>
  </si>
  <si>
    <t>https://podminky.urs.cz/item/CS_URS_2022_02/784181111</t>
  </si>
  <si>
    <t>784211001</t>
  </si>
  <si>
    <t>Jednonásobné bílé malby ze směsí za mokra výborně oděruvzdorných v místnostech v do 3,80 m</t>
  </si>
  <si>
    <t>https://podminky.urs.cz/item/CS_URS_2022_02/784211001</t>
  </si>
  <si>
    <t>Práce a dodávky M</t>
  </si>
  <si>
    <t>46-M</t>
  </si>
  <si>
    <t>Zemní práce při extr.mont.pracích</t>
  </si>
  <si>
    <t>460941111</t>
  </si>
  <si>
    <t>Vyplnění a omítnutí rýh při elektroinstalacích ve stropech hl do 3 cm a š do 3 cm</t>
  </si>
  <si>
    <t>https://podminky.urs.cz/item/CS_URS_2022_02/460941111</t>
  </si>
  <si>
    <t>Vyplnění rýh včetně omítnutí</t>
  </si>
  <si>
    <t>30x30 mm</t>
  </si>
  <si>
    <t>pro kabely</t>
  </si>
  <si>
    <t>173</t>
  </si>
  <si>
    <t>460941121</t>
  </si>
  <si>
    <t>Vyplnění a omítnutí rýh při elektroinstalacích ve stropech hl přes 3 do 5 cm a š do 5 cm</t>
  </si>
  <si>
    <t>https://podminky.urs.cz/item/CS_URS_2022_02/460941121</t>
  </si>
  <si>
    <t>30x50 mm</t>
  </si>
  <si>
    <t>460941122</t>
  </si>
  <si>
    <t>Vyplnění a omítnutí rýh při elektroinstalacích ve stropech hl přes 3 do 5 cm a š přes 5 do 7 cm</t>
  </si>
  <si>
    <t>https://podminky.urs.cz/item/CS_URS_2022_02/460941122</t>
  </si>
  <si>
    <t>70x50 mm</t>
  </si>
  <si>
    <t>460941211</t>
  </si>
  <si>
    <t>Vyplnění a omítnutí rýh při elektroinstalacích ve stěnách hl do 3 cm a š do 3 cm</t>
  </si>
  <si>
    <t>https://podminky.urs.cz/item/CS_URS_2022_02/460941211</t>
  </si>
  <si>
    <t>465</t>
  </si>
  <si>
    <t>460941212</t>
  </si>
  <si>
    <t>Vyplnění a omítnutí rýh při elektroinstalacích ve stěnách hl do 3 cm a š přes 3 do 5 cm</t>
  </si>
  <si>
    <t>https://podminky.urs.cz/item/CS_URS_2022_02/460941212</t>
  </si>
  <si>
    <t>50x30 mm</t>
  </si>
  <si>
    <t>460941213</t>
  </si>
  <si>
    <t>Vyplnění a omítnutí rýh při elektroinstalacích ve stěnách hl do 3 cm a š přes 5 do 7 cm</t>
  </si>
  <si>
    <t>https://podminky.urs.cz/item/CS_URS_2022_02/460941213</t>
  </si>
  <si>
    <t>70x30 mm</t>
  </si>
  <si>
    <t>460941214</t>
  </si>
  <si>
    <t>Vyplnění a omítnutí rýh při elektroinstalacích ve stěnách hl do 3 cm a š přes 7 do 10 cm</t>
  </si>
  <si>
    <t>https://podminky.urs.cz/item/CS_URS_2022_02/460941214</t>
  </si>
  <si>
    <t>100x30 mm</t>
  </si>
  <si>
    <t>460941215</t>
  </si>
  <si>
    <t>Vyplnění a omítnutí rýh při elektroinstalacích ve stěnách hl do 3 cm a š přes 10 do 15 cm</t>
  </si>
  <si>
    <t>https://podminky.urs.cz/item/CS_URS_2022_02/460941215</t>
  </si>
  <si>
    <t>150x30 mm</t>
  </si>
  <si>
    <t>460941221</t>
  </si>
  <si>
    <t>Vyplnění a omítnutí rýh při elektroinstalacích ve stěnách hl přes 3 do 5 cm a š do 5 cm</t>
  </si>
  <si>
    <t>https://podminky.urs.cz/item/CS_URS_2022_02/460941221</t>
  </si>
  <si>
    <t>50x50 mm</t>
  </si>
  <si>
    <t>pro trubky</t>
  </si>
  <si>
    <t>460941222</t>
  </si>
  <si>
    <t>Vyplnění a omítnutí rýh při elektroinstalacích ve stěnách hl přes 3 do 5 cm a š přes 5 do 7 cm</t>
  </si>
  <si>
    <t>https://podminky.urs.cz/item/CS_URS_2022_02/460941222</t>
  </si>
  <si>
    <t>460941223</t>
  </si>
  <si>
    <t>Vyplnění a omítnutí rýh při elektroinstalacích ve stěnách hl přes 3 do 5 cm a š přes 7 do 10 cm</t>
  </si>
  <si>
    <t>https://podminky.urs.cz/item/CS_URS_2022_02/460941223</t>
  </si>
  <si>
    <t>100x50 mm</t>
  </si>
  <si>
    <t>460941224</t>
  </si>
  <si>
    <t>Vyplnění a omítnutí rýh při elektroinstalacích ve stěnách hl přes 3 do 5 cm a š přes 10 do 15 cm</t>
  </si>
  <si>
    <t>https://podminky.urs.cz/item/CS_URS_2022_02/460941224</t>
  </si>
  <si>
    <t>150x50 mm</t>
  </si>
  <si>
    <t>468101111</t>
  </si>
  <si>
    <t>Vysekání rýh pro montáž trubek a kabelů ve zdivu betonovém hl do 3 cm a š do 3 cm</t>
  </si>
  <si>
    <t>https://podminky.urs.cz/item/CS_URS_2022_02/468101111</t>
  </si>
  <si>
    <t>468101121</t>
  </si>
  <si>
    <t>Vysekání rýh pro montáž trubek a kabelů ve zdivu betonovém hl přes 3 do 5 cm a š do 5 cm</t>
  </si>
  <si>
    <t>https://podminky.urs.cz/item/CS_URS_2022_02/468101121</t>
  </si>
  <si>
    <t>468101122</t>
  </si>
  <si>
    <t>Vysekání rýh pro montáž trubek a kabelů ve zdivu betonovém hl přes 3 do 5 cm a š přes 5 do 7 cm</t>
  </si>
  <si>
    <t>https://podminky.urs.cz/item/CS_URS_2022_02/468101122</t>
  </si>
  <si>
    <t>468101411</t>
  </si>
  <si>
    <t>Vysekání rýh pro montáž trubek a kabelů v cihelných zdech hl do 3 cm a š do 3 cm</t>
  </si>
  <si>
    <t>https://podminky.urs.cz/item/CS_URS_2022_02/468101411</t>
  </si>
  <si>
    <t>468101412</t>
  </si>
  <si>
    <t>Vysekání rýh pro montáž trubek a kabelů v cihelných zdech hl do 3 cm a š přes 3 do 5 cm</t>
  </si>
  <si>
    <t>https://podminky.urs.cz/item/CS_URS_2022_02/468101412</t>
  </si>
  <si>
    <t>468101413</t>
  </si>
  <si>
    <t>Vysekání rýh pro montáž trubek a kabelů v cihelných zdech hl do 3 cm a š přes 5 do 7 cm</t>
  </si>
  <si>
    <t>https://podminky.urs.cz/item/CS_URS_2022_02/468101413</t>
  </si>
  <si>
    <t>468101414</t>
  </si>
  <si>
    <t>Vysekání rýh pro montáž trubek a kabelů v cihelných zdech hl do 3 cm a š přes 7 do 10 cm</t>
  </si>
  <si>
    <t>https://podminky.urs.cz/item/CS_URS_2022_02/468101414</t>
  </si>
  <si>
    <t>468101415</t>
  </si>
  <si>
    <t>Vysekání rýh pro montáž trubek a kabelů v cihelných zdech hl do 3 cm a š přes 10 do 15 cm</t>
  </si>
  <si>
    <t>https://podminky.urs.cz/item/CS_URS_2022_02/468101415</t>
  </si>
  <si>
    <t>468101421</t>
  </si>
  <si>
    <t>Vysekání rýh pro montáž trubek a kabelů v cihelných zdech hl přes 3 do 5 cm a š do 5 cm</t>
  </si>
  <si>
    <t>https://podminky.urs.cz/item/CS_URS_2022_02/468101421</t>
  </si>
  <si>
    <t>468101422</t>
  </si>
  <si>
    <t>Vysekání rýh pro montáž trubek a kabelů v cihelných zdech hl přes 3 do 5 cm a š přes 5 do 7 cm</t>
  </si>
  <si>
    <t>https://podminky.urs.cz/item/CS_URS_2022_02/468101422</t>
  </si>
  <si>
    <t>468101423</t>
  </si>
  <si>
    <t>Vysekání rýh pro montáž trubek a kabelů v cihelných zdech hl přes 3 do 5 cm a š přes 7 do 10 cm</t>
  </si>
  <si>
    <t>https://podminky.urs.cz/item/CS_URS_2022_02/468101423</t>
  </si>
  <si>
    <t>468101424</t>
  </si>
  <si>
    <t>Vysekání rýh pro montáž trubek a kabelů v cihelných zdech hl přes 3 do 5 cm a š přes 10 do 15 cm</t>
  </si>
  <si>
    <t>https://podminky.urs.cz/item/CS_URS_2022_02/468101424</t>
  </si>
  <si>
    <t xml:space="preserve">150x50 mm </t>
  </si>
  <si>
    <t>469971111</t>
  </si>
  <si>
    <t>Svislá doprava suti a vybouraných hmot při elektromontážích za první podlaží</t>
  </si>
  <si>
    <t>https://podminky.urs.cz/item/CS_URS_2022_02/469971111</t>
  </si>
  <si>
    <t>469971121</t>
  </si>
  <si>
    <t>Příplatek ke svislé dopravě suti a vybouraných hmot při elektromontážích za každé další podlaží</t>
  </si>
  <si>
    <t>https://podminky.urs.cz/item/CS_URS_2022_02/469971121</t>
  </si>
  <si>
    <t>469972111</t>
  </si>
  <si>
    <t>Odvoz suti a vybouraných hmot při elektromontážích do 1 km</t>
  </si>
  <si>
    <t>https://podminky.urs.cz/item/CS_URS_2022_02/469972111</t>
  </si>
  <si>
    <t>469972121</t>
  </si>
  <si>
    <t>Příplatek k odvozu suti a vybouraných hmot při elektromontážích za každý další 1 km</t>
  </si>
  <si>
    <t>https://podminky.urs.cz/item/CS_URS_2022_02/469972121</t>
  </si>
  <si>
    <t>3,364*5</t>
  </si>
  <si>
    <t>469973116</t>
  </si>
  <si>
    <t>https://podminky.urs.cz/item/CS_URS_2022_02/469973116</t>
  </si>
  <si>
    <t>04 - II. etapa - Stavební práce 1.NP</t>
  </si>
  <si>
    <t>1054,307*0,1</t>
  </si>
  <si>
    <t>m.č. 1.01 - 1.23</t>
  </si>
  <si>
    <t>32,32+55,18+9,59+57,97+20,19+55,5+20,82+58,28+20,17+39,76+30,74+5,9+6,9+3,81+3,13+1,51+1,51+7,07+3,89+3,08+1,44+1,27+1,32</t>
  </si>
  <si>
    <t>m.č. 1.01</t>
  </si>
  <si>
    <t>(3,57*3,14)*3+3,28*3,78</t>
  </si>
  <si>
    <t>m.č. 1.02</t>
  </si>
  <si>
    <t>(1,97*0,9)*4+(3,2*2,98)*2+(1,97*0,8)*2+1,97*0,6</t>
  </si>
  <si>
    <t>m.č. 1.03</t>
  </si>
  <si>
    <t>1,97*0,6</t>
  </si>
  <si>
    <t>m.č. 1.04</t>
  </si>
  <si>
    <t>1,97*0,9+(2,03*2,34)*3</t>
  </si>
  <si>
    <t>m.č. 1.05</t>
  </si>
  <si>
    <t>3,24*2,98+(0,86*2,03)*3</t>
  </si>
  <si>
    <t>m.č. 1.06</t>
  </si>
  <si>
    <t>(1,97*0,9)*2+(2,34*2,03)*3</t>
  </si>
  <si>
    <t>m.č. 1.07</t>
  </si>
  <si>
    <t>1,97*0,9+2*0,82+2,34*2,03</t>
  </si>
  <si>
    <t>m.č. 1.08</t>
  </si>
  <si>
    <t>m.č. 1.09</t>
  </si>
  <si>
    <t>3,24*2,98+1,97*0,9+(0,86*2,03)*2</t>
  </si>
  <si>
    <t>m.č. 1.10</t>
  </si>
  <si>
    <t>m.č. 1.11</t>
  </si>
  <si>
    <t>(1,97*0,9)*2+2*1,65+(2,34*2,03)*2</t>
  </si>
  <si>
    <t>m.č. 1.13</t>
  </si>
  <si>
    <t>1,97*0,8+1,97*0,7</t>
  </si>
  <si>
    <t>m.č. 1.14</t>
  </si>
  <si>
    <t>(1,97*0,7)*2+1,97*0,6</t>
  </si>
  <si>
    <t>m.č. 1.15</t>
  </si>
  <si>
    <t>m.č. 1.16</t>
  </si>
  <si>
    <t>m.č. 1.17</t>
  </si>
  <si>
    <t>m.č. 1.18</t>
  </si>
  <si>
    <t>m.č. 1.19</t>
  </si>
  <si>
    <t>m.č. 1.20</t>
  </si>
  <si>
    <t>m.č. 1.21</t>
  </si>
  <si>
    <t>m.č. 1.22</t>
  </si>
  <si>
    <t>m.č. 1.23</t>
  </si>
  <si>
    <t>5*1,35+3,57*0,8+1,45*1,35+1,48*1,35+3,57*0,8+3,57*0,8+0,66*1,35+0,7*1,35</t>
  </si>
  <si>
    <t>0,88*1,35+7,52*1,35+0,6*1,35+1,26*1,35+2,16*1,35+1,3*1,35+0,6*1,35+0,6*1,35+0,94*1,35+((7,6*3,13)/2)</t>
  </si>
  <si>
    <t>vestavěné skříň</t>
  </si>
  <si>
    <t>3,43*3,1</t>
  </si>
  <si>
    <t>m.č.1.18</t>
  </si>
  <si>
    <t>schodiště s požární tyčí ve třídě m.č. 1.06 - 1 kpl</t>
  </si>
  <si>
    <t>odvod tepla od keramické pece m.č. 1.09 a 1.10 - 2 kpl</t>
  </si>
  <si>
    <t>1.NP</t>
  </si>
  <si>
    <t>tl. zdiva 80 mm</t>
  </si>
  <si>
    <t>3*0,08</t>
  </si>
  <si>
    <t>tl. zdiva 100 mm</t>
  </si>
  <si>
    <t>6*0,1</t>
  </si>
  <si>
    <t>2*0,13</t>
  </si>
  <si>
    <t>tl. zdiva 140 mm</t>
  </si>
  <si>
    <t>2*0,14</t>
  </si>
  <si>
    <t>5*0,15</t>
  </si>
  <si>
    <t>8*0,17</t>
  </si>
  <si>
    <t>tl. zdiva 180 mm</t>
  </si>
  <si>
    <t>3*0,18</t>
  </si>
  <si>
    <t>tl. zdiva 320 mm</t>
  </si>
  <si>
    <t>3*0,32</t>
  </si>
  <si>
    <t>25*0,35</t>
  </si>
  <si>
    <t>tl. zdiva 520 mm</t>
  </si>
  <si>
    <t>2*0,52</t>
  </si>
  <si>
    <t>977131116</t>
  </si>
  <si>
    <t>Vrty příklepovými vrtáky D přes 16 do 20 mm do cihelného zdiva nebo prostého betonu</t>
  </si>
  <si>
    <t>https://podminky.urs.cz/item/CS_URS_2022_02/977131116</t>
  </si>
  <si>
    <t>průměr do 16 mm</t>
  </si>
  <si>
    <t>1*0,18</t>
  </si>
  <si>
    <t>1*0,35</t>
  </si>
  <si>
    <t>977131117</t>
  </si>
  <si>
    <t>Vrty příklepovými vrtáky D přes 20 do 25 mm do cihelného zdiva nebo prostého betonu</t>
  </si>
  <si>
    <t>https://podminky.urs.cz/item/CS_URS_2022_02/977131117</t>
  </si>
  <si>
    <t>průměr do 20 mm</t>
  </si>
  <si>
    <t>1*0,13</t>
  </si>
  <si>
    <t>8*0,35</t>
  </si>
  <si>
    <t>tl. zdiva 530 mm</t>
  </si>
  <si>
    <t>2*0,53</t>
  </si>
  <si>
    <t>1*0,32</t>
  </si>
  <si>
    <t>1*0,53</t>
  </si>
  <si>
    <t>997013152</t>
  </si>
  <si>
    <t>Vnitrostaveništní doprava suti a vybouraných hmot pro budovy v přes 6 do 9 m s omezením mechanizace</t>
  </si>
  <si>
    <t>https://podminky.urs.cz/item/CS_URS_2022_02/997013152</t>
  </si>
  <si>
    <t>0,569*5</t>
  </si>
  <si>
    <t>997013511</t>
  </si>
  <si>
    <t>Odvoz suti a vybouraných hmot z meziskládky na skládku do 1 km s naložením a se složením</t>
  </si>
  <si>
    <t>https://podminky.urs.cz/item/CS_URS_2022_02/997013511</t>
  </si>
  <si>
    <t>m.č. 1.14 - 3 desky</t>
  </si>
  <si>
    <t>m.č. 1.15 -3 desky</t>
  </si>
  <si>
    <t>m.č. 1.16 - 3 desky</t>
  </si>
  <si>
    <t>m.č. 1.17 - 3 desky</t>
  </si>
  <si>
    <t>m.č. 1.19 - 3 desky</t>
  </si>
  <si>
    <t>m.č. 1.20 - 3 desky</t>
  </si>
  <si>
    <t>m.č. 1.21 - 3 desky</t>
  </si>
  <si>
    <t>m.č. 1.22 - 3 desky</t>
  </si>
  <si>
    <t>m.č. 1.15 - 3 desky</t>
  </si>
  <si>
    <t>5*2,58+0,7*2,58+1,48*2,58+1,45*2,58+0,15*3,28+1,36*3,28</t>
  </si>
  <si>
    <t>0,88*1,78+7,52*1,78+0,6*1,78+0,6*1,78+1,26*1,78+2,16*1,78+1,3*1,78+0,6*1,78+0,6*1,78+0,94*1,78</t>
  </si>
  <si>
    <t>5,3*3,13+0,8*3,13+1,16*0,6</t>
  </si>
  <si>
    <t>(6,26*3,13)*2+((9,23*3,13)-(1,97*0,9))+((9,23*3,13)-(3*(2,03*2,34)))</t>
  </si>
  <si>
    <t>(5,97*3,13)*2+((3,17*3,13)-(3*(0,86*2,03)))+((3,17*3,13)-(3,24*2,98))</t>
  </si>
  <si>
    <t>(6,26*3,13)*2+((8,85*3,13)-(3*(2,34*2,03)))+((8,85*3,13)-(2*(1,97*0,9)))</t>
  </si>
  <si>
    <t>3,27*3,13+((3,27*3,13)-(2,34*2,03))+((6,26*3,13)-(1,97*0,9))+((6,26*3,13)-(2*0,82))</t>
  </si>
  <si>
    <t>6,26*3,13+((6,26*3,13)-(1,97*0,9))+((9,23*3,13)-(3*(2,34*2,03)))+((9,23*3,13)-(1,97*0,9))</t>
  </si>
  <si>
    <t>((5,97*3,13)-(1,27*2,05))+((5,97*3,13)-(1,97*0,9))+((3,2*3,13)-(2*(0,86*2,03)))+((3,2*3,13)-(3,24*2,98))</t>
  </si>
  <si>
    <t>((6,26*3,13)-(1,97*0,9))+((6,26*3,13)-(1,27*2,05))+((6,3*3,13)-(1,97*0,9))+((6,3*3,13)-+(2*(2,34*2,03)))</t>
  </si>
  <si>
    <t>((6,26*3,13)-(1,97*0,9))+4,05*3,13+3,38*3,13+((1,84*3,13)-(1,97*0,9))+((2,75*3,13)-(2*1,65))+((5,89*3,13)-(2*(2,34*2,03)))</t>
  </si>
  <si>
    <t>3,43*1,1+1,25*1,1+1,25*1,1</t>
  </si>
  <si>
    <t>2,38*0,8+2,04*0,8+1,4*0,8+1,06*0,8+0,98*0,8+0,98*0,8</t>
  </si>
  <si>
    <t>(1,46*0,8)*2+2,04*0,8+2,04*0,8</t>
  </si>
  <si>
    <t>(1,54*0,85)*2+(0,98*0,85)*2</t>
  </si>
  <si>
    <t>3,43*1,1+(1,38*1,1)*2</t>
  </si>
  <si>
    <t>2,37*0,7+2,02*0,7+1,39*0,7+0,98*0,7+0,97*0,7</t>
  </si>
  <si>
    <t>(1,49*0,7)*2+(2,02*0,7)*2</t>
  </si>
  <si>
    <t>(1,48*0,85)*2+(0,96*0,85)*2</t>
  </si>
  <si>
    <t>(0,88*1,1)*2+(2,01*1,1)*2</t>
  </si>
  <si>
    <t>32,32</t>
  </si>
  <si>
    <t>69,88</t>
  </si>
  <si>
    <t>9,59</t>
  </si>
  <si>
    <t>57,97</t>
  </si>
  <si>
    <t>20,82</t>
  </si>
  <si>
    <t>58,28</t>
  </si>
  <si>
    <t>20,17</t>
  </si>
  <si>
    <t>39,76</t>
  </si>
  <si>
    <t>30,74</t>
  </si>
  <si>
    <t>3,43*1,25</t>
  </si>
  <si>
    <t>3,43*1,38</t>
  </si>
  <si>
    <t>1,32</t>
  </si>
  <si>
    <t>397</t>
  </si>
  <si>
    <t xml:space="preserve">1.NP </t>
  </si>
  <si>
    <t>3,177*5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</si>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</sst>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2" fillId="0" borderId="10" xfId="0" applyNumberFormat="1" applyFont="1" applyBorder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210002" TargetMode="External" /><Relationship Id="rId2" Type="http://schemas.openxmlformats.org/officeDocument/2006/relationships/hyperlink" Target="https://podminky.urs.cz/item/CS_URS_2022_01/741122225" TargetMode="External" /><Relationship Id="rId3" Type="http://schemas.openxmlformats.org/officeDocument/2006/relationships/hyperlink" Target="https://podminky.urs.cz/item/CS_URS_2022_01/741122016" TargetMode="External" /><Relationship Id="rId4" Type="http://schemas.openxmlformats.org/officeDocument/2006/relationships/hyperlink" Target="https://podminky.urs.cz/item/CS_URS_2022_01/741122211" TargetMode="External" /><Relationship Id="rId5" Type="http://schemas.openxmlformats.org/officeDocument/2006/relationships/hyperlink" Target="https://podminky.urs.cz/item/CS_URS_2022_01/741122031" TargetMode="External" /><Relationship Id="rId6" Type="http://schemas.openxmlformats.org/officeDocument/2006/relationships/hyperlink" Target="https://podminky.urs.cz/item/CS_URS_2022_01/741122021" TargetMode="External" /><Relationship Id="rId7" Type="http://schemas.openxmlformats.org/officeDocument/2006/relationships/hyperlink" Target="https://podminky.urs.cz/item/CS_URS_2022_01/741122015" TargetMode="External" /><Relationship Id="rId8" Type="http://schemas.openxmlformats.org/officeDocument/2006/relationships/hyperlink" Target="https://podminky.urs.cz/item/CS_URS_2022_01/741122211" TargetMode="External" /><Relationship Id="rId9" Type="http://schemas.openxmlformats.org/officeDocument/2006/relationships/hyperlink" Target="https://podminky.urs.cz/item/CS_URS_2022_01/741120003" TargetMode="External" /><Relationship Id="rId10" Type="http://schemas.openxmlformats.org/officeDocument/2006/relationships/hyperlink" Target="https://podminky.urs.cz/item/CS_URS_2022_01/741130008" TargetMode="External" /><Relationship Id="rId11" Type="http://schemas.openxmlformats.org/officeDocument/2006/relationships/hyperlink" Target="https://podminky.urs.cz/item/CS_URS_2022_01/741130005" TargetMode="External" /><Relationship Id="rId12" Type="http://schemas.openxmlformats.org/officeDocument/2006/relationships/hyperlink" Target="https://podminky.urs.cz/item/CS_URS_2022_01/741130001" TargetMode="External" /><Relationship Id="rId13" Type="http://schemas.openxmlformats.org/officeDocument/2006/relationships/hyperlink" Target="https://podminky.urs.cz/item/CS_URS_2022_01/741372061" TargetMode="External" /><Relationship Id="rId14" Type="http://schemas.openxmlformats.org/officeDocument/2006/relationships/hyperlink" Target="https://podminky.urs.cz/item/CS_URS_2022_01/741372021" TargetMode="External" /><Relationship Id="rId15" Type="http://schemas.openxmlformats.org/officeDocument/2006/relationships/hyperlink" Target="https://podminky.urs.cz/item/CS_URS_2022_01/741372062" TargetMode="External" /><Relationship Id="rId16" Type="http://schemas.openxmlformats.org/officeDocument/2006/relationships/hyperlink" Target="https://podminky.urs.cz/item/CS_URS_2022_01/741313005" TargetMode="External" /><Relationship Id="rId17" Type="http://schemas.openxmlformats.org/officeDocument/2006/relationships/hyperlink" Target="https://podminky.urs.cz/item/CS_URS_2022_01/741316813" TargetMode="External" /><Relationship Id="rId18" Type="http://schemas.openxmlformats.org/officeDocument/2006/relationships/hyperlink" Target="https://podminky.urs.cz/item/CS_URS_2022_01/741313001" TargetMode="External" /><Relationship Id="rId19" Type="http://schemas.openxmlformats.org/officeDocument/2006/relationships/hyperlink" Target="https://podminky.urs.cz/item/CS_URS_2022_01/741310101" TargetMode="External" /><Relationship Id="rId20" Type="http://schemas.openxmlformats.org/officeDocument/2006/relationships/hyperlink" Target="https://podminky.urs.cz/item/CS_URS_2022_01/741310121" TargetMode="External" /><Relationship Id="rId21" Type="http://schemas.openxmlformats.org/officeDocument/2006/relationships/hyperlink" Target="https://podminky.urs.cz/item/CS_URS_2022_01/741310112" TargetMode="External" /><Relationship Id="rId22" Type="http://schemas.openxmlformats.org/officeDocument/2006/relationships/hyperlink" Target="https://podminky.urs.cz/item/CS_URS_2022_01/741310235" TargetMode="External" /><Relationship Id="rId23" Type="http://schemas.openxmlformats.org/officeDocument/2006/relationships/hyperlink" Target="https://podminky.urs.cz/item/CS_URS_2022_01/741311003" TargetMode="External" /><Relationship Id="rId24" Type="http://schemas.openxmlformats.org/officeDocument/2006/relationships/hyperlink" Target="https://podminky.urs.cz/item/CS_URS_2022_01/741110512" TargetMode="External" /><Relationship Id="rId25" Type="http://schemas.openxmlformats.org/officeDocument/2006/relationships/hyperlink" Target="https://podminky.urs.cz/item/CS_URS_2022_01/741110511" TargetMode="External" /><Relationship Id="rId26" Type="http://schemas.openxmlformats.org/officeDocument/2006/relationships/hyperlink" Target="https://podminky.urs.cz/item/CS_URS_2022_01/741112061" TargetMode="External" /><Relationship Id="rId27" Type="http://schemas.openxmlformats.org/officeDocument/2006/relationships/hyperlink" Target="https://podminky.urs.cz/item/CS_URS_2022_01/741112001" TargetMode="External" /><Relationship Id="rId28" Type="http://schemas.openxmlformats.org/officeDocument/2006/relationships/hyperlink" Target="https://podminky.urs.cz/item/CS_URS_2022_01/HZS2232" TargetMode="External" /><Relationship Id="rId29" Type="http://schemas.openxmlformats.org/officeDocument/2006/relationships/hyperlink" Target="https://podminky.urs.cz/item/CS_URS_2022_01/741110062" TargetMode="External" /><Relationship Id="rId30" Type="http://schemas.openxmlformats.org/officeDocument/2006/relationships/hyperlink" Target="https://podminky.urs.cz/item/CS_URS_2022_01/742121001" TargetMode="External" /><Relationship Id="rId31" Type="http://schemas.openxmlformats.org/officeDocument/2006/relationships/hyperlink" Target="https://podminky.urs.cz/item/CS_URS_2022_01/742330041" TargetMode="External" /><Relationship Id="rId32" Type="http://schemas.openxmlformats.org/officeDocument/2006/relationships/hyperlink" Target="https://podminky.urs.cz/item/CS_URS_2022_01/742330042" TargetMode="External" /><Relationship Id="rId33" Type="http://schemas.openxmlformats.org/officeDocument/2006/relationships/hyperlink" Target="https://podminky.urs.cz/item/CS_URS_2022_01/742222832" TargetMode="External" /><Relationship Id="rId34" Type="http://schemas.openxmlformats.org/officeDocument/2006/relationships/hyperlink" Target="https://podminky.urs.cz/item/CS_URS_2022_01/742220232" TargetMode="External" /><Relationship Id="rId35" Type="http://schemas.openxmlformats.org/officeDocument/2006/relationships/hyperlink" Target="https://podminky.urs.cz/item/CS_URS_2022_01/742220402" TargetMode="External" /><Relationship Id="rId36" Type="http://schemas.openxmlformats.org/officeDocument/2006/relationships/hyperlink" Target="https://podminky.urs.cz/item/CS_URS_2022_01/742220411" TargetMode="External" /><Relationship Id="rId37" Type="http://schemas.openxmlformats.org/officeDocument/2006/relationships/hyperlink" Target="https://podminky.urs.cz/item/CS_URS_2022_01/742110504" TargetMode="External" /><Relationship Id="rId38" Type="http://schemas.openxmlformats.org/officeDocument/2006/relationships/hyperlink" Target="https://podminky.urs.cz/item/CS_URS_2022_01/742110505" TargetMode="External" /><Relationship Id="rId39" Type="http://schemas.openxmlformats.org/officeDocument/2006/relationships/hyperlink" Target="https://podminky.urs.cz/item/CS_URS_2022_01/741810002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210002" TargetMode="External" /><Relationship Id="rId2" Type="http://schemas.openxmlformats.org/officeDocument/2006/relationships/hyperlink" Target="https://podminky.urs.cz/item/CS_URS_2022_01/741122225" TargetMode="External" /><Relationship Id="rId3" Type="http://schemas.openxmlformats.org/officeDocument/2006/relationships/hyperlink" Target="https://podminky.urs.cz/item/CS_URS_2022_01/741122032" TargetMode="External" /><Relationship Id="rId4" Type="http://schemas.openxmlformats.org/officeDocument/2006/relationships/hyperlink" Target="https://podminky.urs.cz/item/CS_URS_2022_01/741122232" TargetMode="External" /><Relationship Id="rId5" Type="http://schemas.openxmlformats.org/officeDocument/2006/relationships/hyperlink" Target="https://podminky.urs.cz/item/CS_URS_2022_01/741122231" TargetMode="External" /><Relationship Id="rId6" Type="http://schemas.openxmlformats.org/officeDocument/2006/relationships/hyperlink" Target="https://podminky.urs.cz/item/CS_URS_2022_01/741122016" TargetMode="External" /><Relationship Id="rId7" Type="http://schemas.openxmlformats.org/officeDocument/2006/relationships/hyperlink" Target="https://podminky.urs.cz/item/CS_URS_2022_01/741122211" TargetMode="External" /><Relationship Id="rId8" Type="http://schemas.openxmlformats.org/officeDocument/2006/relationships/hyperlink" Target="https://podminky.urs.cz/item/CS_URS_2022_01/741122122" TargetMode="External" /><Relationship Id="rId9" Type="http://schemas.openxmlformats.org/officeDocument/2006/relationships/hyperlink" Target="https://podminky.urs.cz/item/CS_URS_2022_01/741122041" TargetMode="External" /><Relationship Id="rId10" Type="http://schemas.openxmlformats.org/officeDocument/2006/relationships/hyperlink" Target="https://podminky.urs.cz/item/CS_URS_2022_01/741122031" TargetMode="External" /><Relationship Id="rId11" Type="http://schemas.openxmlformats.org/officeDocument/2006/relationships/hyperlink" Target="https://podminky.urs.cz/item/CS_URS_2022_01/741122021" TargetMode="External" /><Relationship Id="rId12" Type="http://schemas.openxmlformats.org/officeDocument/2006/relationships/hyperlink" Target="https://podminky.urs.cz/item/CS_URS_2022_01/741122015" TargetMode="External" /><Relationship Id="rId13" Type="http://schemas.openxmlformats.org/officeDocument/2006/relationships/hyperlink" Target="https://podminky.urs.cz/item/CS_URS_2022_01/741122211" TargetMode="External" /><Relationship Id="rId14" Type="http://schemas.openxmlformats.org/officeDocument/2006/relationships/hyperlink" Target="https://podminky.urs.cz/item/CS_URS_2022_01/741122122" TargetMode="External" /><Relationship Id="rId15" Type="http://schemas.openxmlformats.org/officeDocument/2006/relationships/hyperlink" Target="https://podminky.urs.cz/item/CS_URS_2022_01/741120001" TargetMode="External" /><Relationship Id="rId16" Type="http://schemas.openxmlformats.org/officeDocument/2006/relationships/hyperlink" Target="https://podminky.urs.cz/item/CS_URS_2022_01/741130008" TargetMode="External" /><Relationship Id="rId17" Type="http://schemas.openxmlformats.org/officeDocument/2006/relationships/hyperlink" Target="https://podminky.urs.cz/item/CS_URS_2022_01/741130004" TargetMode="External" /><Relationship Id="rId18" Type="http://schemas.openxmlformats.org/officeDocument/2006/relationships/hyperlink" Target="https://podminky.urs.cz/item/CS_URS_2022_01/741130003" TargetMode="External" /><Relationship Id="rId19" Type="http://schemas.openxmlformats.org/officeDocument/2006/relationships/hyperlink" Target="https://podminky.urs.cz/item/CS_URS_2022_01/741130001" TargetMode="External" /><Relationship Id="rId20" Type="http://schemas.openxmlformats.org/officeDocument/2006/relationships/hyperlink" Target="https://podminky.urs.cz/item/CS_URS_2022_01/741372061" TargetMode="External" /><Relationship Id="rId21" Type="http://schemas.openxmlformats.org/officeDocument/2006/relationships/hyperlink" Target="https://podminky.urs.cz/item/CS_URS_2022_01/741372021" TargetMode="External" /><Relationship Id="rId22" Type="http://schemas.openxmlformats.org/officeDocument/2006/relationships/hyperlink" Target="https://podminky.urs.cz/item/CS_URS_2022_01/741372062" TargetMode="External" /><Relationship Id="rId23" Type="http://schemas.openxmlformats.org/officeDocument/2006/relationships/hyperlink" Target="https://podminky.urs.cz/item/CS_URS_2022_01/741313151" TargetMode="External" /><Relationship Id="rId24" Type="http://schemas.openxmlformats.org/officeDocument/2006/relationships/hyperlink" Target="https://podminky.urs.cz/item/CS_URS_2022_01/741313201" TargetMode="External" /><Relationship Id="rId25" Type="http://schemas.openxmlformats.org/officeDocument/2006/relationships/hyperlink" Target="https://podminky.urs.cz/item/CS_URS_2022_01/741313131" TargetMode="External" /><Relationship Id="rId26" Type="http://schemas.openxmlformats.org/officeDocument/2006/relationships/hyperlink" Target="https://podminky.urs.cz/item/CS_URS_2022_01/741313005" TargetMode="External" /><Relationship Id="rId27" Type="http://schemas.openxmlformats.org/officeDocument/2006/relationships/hyperlink" Target="https://podminky.urs.cz/item/CS_URS_2022_01/741313001" TargetMode="External" /><Relationship Id="rId28" Type="http://schemas.openxmlformats.org/officeDocument/2006/relationships/hyperlink" Target="https://podminky.urs.cz/item/CS_URS_2022_01/741314855" TargetMode="External" /><Relationship Id="rId29" Type="http://schemas.openxmlformats.org/officeDocument/2006/relationships/hyperlink" Target="https://podminky.urs.cz/item/CS_URS_2022_01/741312531" TargetMode="External" /><Relationship Id="rId30" Type="http://schemas.openxmlformats.org/officeDocument/2006/relationships/hyperlink" Target="https://podminky.urs.cz/item/CS_URS_2022_01/741310031" TargetMode="External" /><Relationship Id="rId31" Type="http://schemas.openxmlformats.org/officeDocument/2006/relationships/hyperlink" Target="https://podminky.urs.cz/item/CS_URS_2022_01/741310251" TargetMode="External" /><Relationship Id="rId32" Type="http://schemas.openxmlformats.org/officeDocument/2006/relationships/hyperlink" Target="https://podminky.urs.cz/item/CS_URS_2022_01/741310261" TargetMode="External" /><Relationship Id="rId33" Type="http://schemas.openxmlformats.org/officeDocument/2006/relationships/hyperlink" Target="https://podminky.urs.cz/item/CS_URS_2022_01/741310263" TargetMode="External" /><Relationship Id="rId34" Type="http://schemas.openxmlformats.org/officeDocument/2006/relationships/hyperlink" Target="https://podminky.urs.cz/item/CS_URS_2022_01/741310269" TargetMode="External" /><Relationship Id="rId35" Type="http://schemas.openxmlformats.org/officeDocument/2006/relationships/hyperlink" Target="https://podminky.urs.cz/item/CS_URS_2022_01/741310268" TargetMode="External" /><Relationship Id="rId36" Type="http://schemas.openxmlformats.org/officeDocument/2006/relationships/hyperlink" Target="https://podminky.urs.cz/item/CS_URS_2022_01/741310101" TargetMode="External" /><Relationship Id="rId37" Type="http://schemas.openxmlformats.org/officeDocument/2006/relationships/hyperlink" Target="https://podminky.urs.cz/item/CS_URS_2022_01/741310121" TargetMode="External" /><Relationship Id="rId38" Type="http://schemas.openxmlformats.org/officeDocument/2006/relationships/hyperlink" Target="https://podminky.urs.cz/item/CS_URS_2022_01/741310112" TargetMode="External" /><Relationship Id="rId39" Type="http://schemas.openxmlformats.org/officeDocument/2006/relationships/hyperlink" Target="https://podminky.urs.cz/item/CS_URS_2022_01/741311004" TargetMode="External" /><Relationship Id="rId40" Type="http://schemas.openxmlformats.org/officeDocument/2006/relationships/hyperlink" Target="https://podminky.urs.cz/item/CS_URS_2022_01/741311003" TargetMode="External" /><Relationship Id="rId41" Type="http://schemas.openxmlformats.org/officeDocument/2006/relationships/hyperlink" Target="https://podminky.urs.cz/item/CS_URS_2022_01/741110511" TargetMode="External" /><Relationship Id="rId42" Type="http://schemas.openxmlformats.org/officeDocument/2006/relationships/hyperlink" Target="https://podminky.urs.cz/item/CS_URS_2022_01/741110301" TargetMode="External" /><Relationship Id="rId43" Type="http://schemas.openxmlformats.org/officeDocument/2006/relationships/hyperlink" Target="https://podminky.urs.cz/item/CS_URS_2022_01/741910412" TargetMode="External" /><Relationship Id="rId44" Type="http://schemas.openxmlformats.org/officeDocument/2006/relationships/hyperlink" Target="https://podminky.urs.cz/item/CS_URS_2022_01/741910414" TargetMode="External" /><Relationship Id="rId45" Type="http://schemas.openxmlformats.org/officeDocument/2006/relationships/hyperlink" Target="https://podminky.urs.cz/item/CS_URS_2022_01/741112061" TargetMode="External" /><Relationship Id="rId46" Type="http://schemas.openxmlformats.org/officeDocument/2006/relationships/hyperlink" Target="https://podminky.urs.cz/item/CS_URS_2022_01/741112001" TargetMode="External" /><Relationship Id="rId47" Type="http://schemas.openxmlformats.org/officeDocument/2006/relationships/hyperlink" Target="https://podminky.urs.cz/item/CS_URS_2022_01/HZS2232" TargetMode="External" /><Relationship Id="rId48" Type="http://schemas.openxmlformats.org/officeDocument/2006/relationships/hyperlink" Target="https://podminky.urs.cz/item/CS_URS_2022_01/741110062" TargetMode="External" /><Relationship Id="rId49" Type="http://schemas.openxmlformats.org/officeDocument/2006/relationships/hyperlink" Target="https://podminky.urs.cz/item/CS_URS_2022_01/742121001" TargetMode="External" /><Relationship Id="rId50" Type="http://schemas.openxmlformats.org/officeDocument/2006/relationships/hyperlink" Target="https://podminky.urs.cz/item/CS_URS_2022_01/742330042" TargetMode="External" /><Relationship Id="rId51" Type="http://schemas.openxmlformats.org/officeDocument/2006/relationships/hyperlink" Target="https://podminky.urs.cz/item/CS_URS_2022_01/742230804" TargetMode="External" /><Relationship Id="rId52" Type="http://schemas.openxmlformats.org/officeDocument/2006/relationships/hyperlink" Target="https://podminky.urs.cz/item/CS_URS_2022_01/742230004" TargetMode="External" /><Relationship Id="rId53" Type="http://schemas.openxmlformats.org/officeDocument/2006/relationships/hyperlink" Target="https://podminky.urs.cz/item/CS_URS_2022_01/742230103" TargetMode="External" /><Relationship Id="rId54" Type="http://schemas.openxmlformats.org/officeDocument/2006/relationships/hyperlink" Target="https://podminky.urs.cz/item/CS_URS_2022_01/742221841" TargetMode="External" /><Relationship Id="rId55" Type="http://schemas.openxmlformats.org/officeDocument/2006/relationships/hyperlink" Target="https://podminky.urs.cz/item/CS_URS_2022_01/742220141" TargetMode="External" /><Relationship Id="rId56" Type="http://schemas.openxmlformats.org/officeDocument/2006/relationships/hyperlink" Target="https://podminky.urs.cz/item/CS_URS_2022_01/742222832" TargetMode="External" /><Relationship Id="rId57" Type="http://schemas.openxmlformats.org/officeDocument/2006/relationships/hyperlink" Target="https://podminky.urs.cz/item/CS_URS_2022_01/742220232" TargetMode="External" /><Relationship Id="rId58" Type="http://schemas.openxmlformats.org/officeDocument/2006/relationships/hyperlink" Target="https://podminky.urs.cz/item/CS_URS_2022_01/742220402" TargetMode="External" /><Relationship Id="rId59" Type="http://schemas.openxmlformats.org/officeDocument/2006/relationships/hyperlink" Target="https://podminky.urs.cz/item/CS_URS_2022_01/742220411" TargetMode="External" /><Relationship Id="rId60" Type="http://schemas.openxmlformats.org/officeDocument/2006/relationships/hyperlink" Target="https://podminky.urs.cz/item/CS_URS_2022_01/742110504" TargetMode="External" /><Relationship Id="rId61" Type="http://schemas.openxmlformats.org/officeDocument/2006/relationships/hyperlink" Target="https://podminky.urs.cz/item/CS_URS_2022_01/742110505" TargetMode="External" /><Relationship Id="rId62" Type="http://schemas.openxmlformats.org/officeDocument/2006/relationships/hyperlink" Target="https://podminky.urs.cz/item/CS_URS_2022_01/741810002" TargetMode="External" /><Relationship Id="rId6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12315411" TargetMode="External" /><Relationship Id="rId2" Type="http://schemas.openxmlformats.org/officeDocument/2006/relationships/hyperlink" Target="https://podminky.urs.cz/item/CS_URS_2022_02/619991001" TargetMode="External" /><Relationship Id="rId3" Type="http://schemas.openxmlformats.org/officeDocument/2006/relationships/hyperlink" Target="https://podminky.urs.cz/item/CS_URS_2022_02/619991011" TargetMode="External" /><Relationship Id="rId4" Type="http://schemas.openxmlformats.org/officeDocument/2006/relationships/hyperlink" Target="https://podminky.urs.cz/item/CS_URS_2022_02/949101111" TargetMode="External" /><Relationship Id="rId5" Type="http://schemas.openxmlformats.org/officeDocument/2006/relationships/hyperlink" Target="https://podminky.urs.cz/item/CS_URS_2022_02/952901111" TargetMode="External" /><Relationship Id="rId6" Type="http://schemas.openxmlformats.org/officeDocument/2006/relationships/hyperlink" Target="https://podminky.urs.cz/item/CS_URS_2022_02/962032230" TargetMode="External" /><Relationship Id="rId7" Type="http://schemas.openxmlformats.org/officeDocument/2006/relationships/hyperlink" Target="https://podminky.urs.cz/item/CS_URS_2022_02/977131110" TargetMode="External" /><Relationship Id="rId8" Type="http://schemas.openxmlformats.org/officeDocument/2006/relationships/hyperlink" Target="https://podminky.urs.cz/item/CS_URS_2022_02/977131118" TargetMode="External" /><Relationship Id="rId9" Type="http://schemas.openxmlformats.org/officeDocument/2006/relationships/hyperlink" Target="https://podminky.urs.cz/item/CS_URS_2022_02/977131119" TargetMode="External" /><Relationship Id="rId10" Type="http://schemas.openxmlformats.org/officeDocument/2006/relationships/hyperlink" Target="https://podminky.urs.cz/item/CS_URS_2022_02/997013212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631" TargetMode="External" /><Relationship Id="rId14" Type="http://schemas.openxmlformats.org/officeDocument/2006/relationships/hyperlink" Target="https://podminky.urs.cz/item/CS_URS_2022_02/998018002" TargetMode="External" /><Relationship Id="rId15" Type="http://schemas.openxmlformats.org/officeDocument/2006/relationships/hyperlink" Target="https://podminky.urs.cz/item/CS_URS_2022_02/998762202" TargetMode="External" /><Relationship Id="rId16" Type="http://schemas.openxmlformats.org/officeDocument/2006/relationships/hyperlink" Target="https://podminky.urs.cz/item/CS_URS_2022_02/763135611" TargetMode="External" /><Relationship Id="rId17" Type="http://schemas.openxmlformats.org/officeDocument/2006/relationships/hyperlink" Target="https://podminky.urs.cz/item/CS_URS_2022_02/763135811" TargetMode="External" /><Relationship Id="rId18" Type="http://schemas.openxmlformats.org/officeDocument/2006/relationships/hyperlink" Target="https://podminky.urs.cz/item/CS_URS_2022_02/998763402" TargetMode="External" /><Relationship Id="rId19" Type="http://schemas.openxmlformats.org/officeDocument/2006/relationships/hyperlink" Target="https://podminky.urs.cz/item/CS_URS_2022_02/784121001" TargetMode="External" /><Relationship Id="rId20" Type="http://schemas.openxmlformats.org/officeDocument/2006/relationships/hyperlink" Target="https://podminky.urs.cz/item/CS_URS_2022_02/784181111" TargetMode="External" /><Relationship Id="rId21" Type="http://schemas.openxmlformats.org/officeDocument/2006/relationships/hyperlink" Target="https://podminky.urs.cz/item/CS_URS_2022_02/784211001" TargetMode="External" /><Relationship Id="rId22" Type="http://schemas.openxmlformats.org/officeDocument/2006/relationships/hyperlink" Target="https://podminky.urs.cz/item/CS_URS_2022_02/460941111" TargetMode="External" /><Relationship Id="rId23" Type="http://schemas.openxmlformats.org/officeDocument/2006/relationships/hyperlink" Target="https://podminky.urs.cz/item/CS_URS_2022_02/460941121" TargetMode="External" /><Relationship Id="rId24" Type="http://schemas.openxmlformats.org/officeDocument/2006/relationships/hyperlink" Target="https://podminky.urs.cz/item/CS_URS_2022_02/460941122" TargetMode="External" /><Relationship Id="rId25" Type="http://schemas.openxmlformats.org/officeDocument/2006/relationships/hyperlink" Target="https://podminky.urs.cz/item/CS_URS_2022_02/460941211" TargetMode="External" /><Relationship Id="rId26" Type="http://schemas.openxmlformats.org/officeDocument/2006/relationships/hyperlink" Target="https://podminky.urs.cz/item/CS_URS_2022_02/460941212" TargetMode="External" /><Relationship Id="rId27" Type="http://schemas.openxmlformats.org/officeDocument/2006/relationships/hyperlink" Target="https://podminky.urs.cz/item/CS_URS_2022_02/460941213" TargetMode="External" /><Relationship Id="rId28" Type="http://schemas.openxmlformats.org/officeDocument/2006/relationships/hyperlink" Target="https://podminky.urs.cz/item/CS_URS_2022_02/460941214" TargetMode="External" /><Relationship Id="rId29" Type="http://schemas.openxmlformats.org/officeDocument/2006/relationships/hyperlink" Target="https://podminky.urs.cz/item/CS_URS_2022_02/460941215" TargetMode="External" /><Relationship Id="rId30" Type="http://schemas.openxmlformats.org/officeDocument/2006/relationships/hyperlink" Target="https://podminky.urs.cz/item/CS_URS_2022_02/460941221" TargetMode="External" /><Relationship Id="rId31" Type="http://schemas.openxmlformats.org/officeDocument/2006/relationships/hyperlink" Target="https://podminky.urs.cz/item/CS_URS_2022_02/460941222" TargetMode="External" /><Relationship Id="rId32" Type="http://schemas.openxmlformats.org/officeDocument/2006/relationships/hyperlink" Target="https://podminky.urs.cz/item/CS_URS_2022_02/460941223" TargetMode="External" /><Relationship Id="rId33" Type="http://schemas.openxmlformats.org/officeDocument/2006/relationships/hyperlink" Target="https://podminky.urs.cz/item/CS_URS_2022_02/460941224" TargetMode="External" /><Relationship Id="rId34" Type="http://schemas.openxmlformats.org/officeDocument/2006/relationships/hyperlink" Target="https://podminky.urs.cz/item/CS_URS_2022_02/468101111" TargetMode="External" /><Relationship Id="rId35" Type="http://schemas.openxmlformats.org/officeDocument/2006/relationships/hyperlink" Target="https://podminky.urs.cz/item/CS_URS_2022_02/468101121" TargetMode="External" /><Relationship Id="rId36" Type="http://schemas.openxmlformats.org/officeDocument/2006/relationships/hyperlink" Target="https://podminky.urs.cz/item/CS_URS_2022_02/468101122" TargetMode="External" /><Relationship Id="rId37" Type="http://schemas.openxmlformats.org/officeDocument/2006/relationships/hyperlink" Target="https://podminky.urs.cz/item/CS_URS_2022_02/468101411" TargetMode="External" /><Relationship Id="rId38" Type="http://schemas.openxmlformats.org/officeDocument/2006/relationships/hyperlink" Target="https://podminky.urs.cz/item/CS_URS_2022_02/468101412" TargetMode="External" /><Relationship Id="rId39" Type="http://schemas.openxmlformats.org/officeDocument/2006/relationships/hyperlink" Target="https://podminky.urs.cz/item/CS_URS_2022_02/468101413" TargetMode="External" /><Relationship Id="rId40" Type="http://schemas.openxmlformats.org/officeDocument/2006/relationships/hyperlink" Target="https://podminky.urs.cz/item/CS_URS_2022_02/468101414" TargetMode="External" /><Relationship Id="rId41" Type="http://schemas.openxmlformats.org/officeDocument/2006/relationships/hyperlink" Target="https://podminky.urs.cz/item/CS_URS_2022_02/468101415" TargetMode="External" /><Relationship Id="rId42" Type="http://schemas.openxmlformats.org/officeDocument/2006/relationships/hyperlink" Target="https://podminky.urs.cz/item/CS_URS_2022_02/468101421" TargetMode="External" /><Relationship Id="rId43" Type="http://schemas.openxmlformats.org/officeDocument/2006/relationships/hyperlink" Target="https://podminky.urs.cz/item/CS_URS_2022_02/468101422" TargetMode="External" /><Relationship Id="rId44" Type="http://schemas.openxmlformats.org/officeDocument/2006/relationships/hyperlink" Target="https://podminky.urs.cz/item/CS_URS_2022_02/468101423" TargetMode="External" /><Relationship Id="rId45" Type="http://schemas.openxmlformats.org/officeDocument/2006/relationships/hyperlink" Target="https://podminky.urs.cz/item/CS_URS_2022_02/468101424" TargetMode="External" /><Relationship Id="rId46" Type="http://schemas.openxmlformats.org/officeDocument/2006/relationships/hyperlink" Target="https://podminky.urs.cz/item/CS_URS_2022_02/469971111" TargetMode="External" /><Relationship Id="rId47" Type="http://schemas.openxmlformats.org/officeDocument/2006/relationships/hyperlink" Target="https://podminky.urs.cz/item/CS_URS_2022_02/469971121" TargetMode="External" /><Relationship Id="rId48" Type="http://schemas.openxmlformats.org/officeDocument/2006/relationships/hyperlink" Target="https://podminky.urs.cz/item/CS_URS_2022_02/469972111" TargetMode="External" /><Relationship Id="rId49" Type="http://schemas.openxmlformats.org/officeDocument/2006/relationships/hyperlink" Target="https://podminky.urs.cz/item/CS_URS_2022_02/469972121" TargetMode="External" /><Relationship Id="rId50" Type="http://schemas.openxmlformats.org/officeDocument/2006/relationships/hyperlink" Target="https://podminky.urs.cz/item/CS_URS_2022_02/469973116" TargetMode="External" /><Relationship Id="rId5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12315411" TargetMode="External" /><Relationship Id="rId2" Type="http://schemas.openxmlformats.org/officeDocument/2006/relationships/hyperlink" Target="https://podminky.urs.cz/item/CS_URS_2022_02/619991001" TargetMode="External" /><Relationship Id="rId3" Type="http://schemas.openxmlformats.org/officeDocument/2006/relationships/hyperlink" Target="https://podminky.urs.cz/item/CS_URS_2022_02/619991011" TargetMode="External" /><Relationship Id="rId4" Type="http://schemas.openxmlformats.org/officeDocument/2006/relationships/hyperlink" Target="https://podminky.urs.cz/item/CS_URS_2022_02/949101111" TargetMode="External" /><Relationship Id="rId5" Type="http://schemas.openxmlformats.org/officeDocument/2006/relationships/hyperlink" Target="https://podminky.urs.cz/item/CS_URS_2022_02/952901111" TargetMode="External" /><Relationship Id="rId6" Type="http://schemas.openxmlformats.org/officeDocument/2006/relationships/hyperlink" Target="https://podminky.urs.cz/item/CS_URS_2022_02/962032230" TargetMode="External" /><Relationship Id="rId7" Type="http://schemas.openxmlformats.org/officeDocument/2006/relationships/hyperlink" Target="https://podminky.urs.cz/item/CS_URS_2022_02/977131110" TargetMode="External" /><Relationship Id="rId8" Type="http://schemas.openxmlformats.org/officeDocument/2006/relationships/hyperlink" Target="https://podminky.urs.cz/item/CS_URS_2022_02/977131116" TargetMode="External" /><Relationship Id="rId9" Type="http://schemas.openxmlformats.org/officeDocument/2006/relationships/hyperlink" Target="https://podminky.urs.cz/item/CS_URS_2022_02/977131117" TargetMode="External" /><Relationship Id="rId10" Type="http://schemas.openxmlformats.org/officeDocument/2006/relationships/hyperlink" Target="https://podminky.urs.cz/item/CS_URS_2022_02/977131118" TargetMode="External" /><Relationship Id="rId11" Type="http://schemas.openxmlformats.org/officeDocument/2006/relationships/hyperlink" Target="https://podminky.urs.cz/item/CS_URS_2022_02/977131119" TargetMode="External" /><Relationship Id="rId12" Type="http://schemas.openxmlformats.org/officeDocument/2006/relationships/hyperlink" Target="https://podminky.urs.cz/item/CS_URS_2022_02/997013152" TargetMode="External" /><Relationship Id="rId13" Type="http://schemas.openxmlformats.org/officeDocument/2006/relationships/hyperlink" Target="https://podminky.urs.cz/item/CS_URS_2022_02/997013511" TargetMode="External" /><Relationship Id="rId14" Type="http://schemas.openxmlformats.org/officeDocument/2006/relationships/hyperlink" Target="https://podminky.urs.cz/item/CS_URS_2022_02/997013631" TargetMode="External" /><Relationship Id="rId15" Type="http://schemas.openxmlformats.org/officeDocument/2006/relationships/hyperlink" Target="https://podminky.urs.cz/item/CS_URS_2022_02/998018002" TargetMode="External" /><Relationship Id="rId16" Type="http://schemas.openxmlformats.org/officeDocument/2006/relationships/hyperlink" Target="https://podminky.urs.cz/item/CS_URS_2022_02/763135611" TargetMode="External" /><Relationship Id="rId17" Type="http://schemas.openxmlformats.org/officeDocument/2006/relationships/hyperlink" Target="https://podminky.urs.cz/item/CS_URS_2022_02/763135811" TargetMode="External" /><Relationship Id="rId18" Type="http://schemas.openxmlformats.org/officeDocument/2006/relationships/hyperlink" Target="https://podminky.urs.cz/item/CS_URS_2022_02/998763402" TargetMode="External" /><Relationship Id="rId19" Type="http://schemas.openxmlformats.org/officeDocument/2006/relationships/hyperlink" Target="https://podminky.urs.cz/item/CS_URS_2022_02/784121001" TargetMode="External" /><Relationship Id="rId20" Type="http://schemas.openxmlformats.org/officeDocument/2006/relationships/hyperlink" Target="https://podminky.urs.cz/item/CS_URS_2022_02/784181111" TargetMode="External" /><Relationship Id="rId21" Type="http://schemas.openxmlformats.org/officeDocument/2006/relationships/hyperlink" Target="https://podminky.urs.cz/item/CS_URS_2022_02/784211001" TargetMode="External" /><Relationship Id="rId22" Type="http://schemas.openxmlformats.org/officeDocument/2006/relationships/hyperlink" Target="https://podminky.urs.cz/item/CS_URS_2022_02/460941111" TargetMode="External" /><Relationship Id="rId23" Type="http://schemas.openxmlformats.org/officeDocument/2006/relationships/hyperlink" Target="https://podminky.urs.cz/item/CS_URS_2022_02/460941121" TargetMode="External" /><Relationship Id="rId24" Type="http://schemas.openxmlformats.org/officeDocument/2006/relationships/hyperlink" Target="https://podminky.urs.cz/item/CS_URS_2022_02/460941122" TargetMode="External" /><Relationship Id="rId25" Type="http://schemas.openxmlformats.org/officeDocument/2006/relationships/hyperlink" Target="https://podminky.urs.cz/item/CS_URS_2022_02/460941211" TargetMode="External" /><Relationship Id="rId26" Type="http://schemas.openxmlformats.org/officeDocument/2006/relationships/hyperlink" Target="https://podminky.urs.cz/item/CS_URS_2022_02/460941212" TargetMode="External" /><Relationship Id="rId27" Type="http://schemas.openxmlformats.org/officeDocument/2006/relationships/hyperlink" Target="https://podminky.urs.cz/item/CS_URS_2022_02/460941213" TargetMode="External" /><Relationship Id="rId28" Type="http://schemas.openxmlformats.org/officeDocument/2006/relationships/hyperlink" Target="https://podminky.urs.cz/item/CS_URS_2022_02/460941214" TargetMode="External" /><Relationship Id="rId29" Type="http://schemas.openxmlformats.org/officeDocument/2006/relationships/hyperlink" Target="https://podminky.urs.cz/item/CS_URS_2022_02/460941215" TargetMode="External" /><Relationship Id="rId30" Type="http://schemas.openxmlformats.org/officeDocument/2006/relationships/hyperlink" Target="https://podminky.urs.cz/item/CS_URS_2022_02/460941221" TargetMode="External" /><Relationship Id="rId31" Type="http://schemas.openxmlformats.org/officeDocument/2006/relationships/hyperlink" Target="https://podminky.urs.cz/item/CS_URS_2022_02/460941222" TargetMode="External" /><Relationship Id="rId32" Type="http://schemas.openxmlformats.org/officeDocument/2006/relationships/hyperlink" Target="https://podminky.urs.cz/item/CS_URS_2022_02/460941223" TargetMode="External" /><Relationship Id="rId33" Type="http://schemas.openxmlformats.org/officeDocument/2006/relationships/hyperlink" Target="https://podminky.urs.cz/item/CS_URS_2022_02/460941224" TargetMode="External" /><Relationship Id="rId34" Type="http://schemas.openxmlformats.org/officeDocument/2006/relationships/hyperlink" Target="https://podminky.urs.cz/item/CS_URS_2022_02/468101111" TargetMode="External" /><Relationship Id="rId35" Type="http://schemas.openxmlformats.org/officeDocument/2006/relationships/hyperlink" Target="https://podminky.urs.cz/item/CS_URS_2022_02/468101121" TargetMode="External" /><Relationship Id="rId36" Type="http://schemas.openxmlformats.org/officeDocument/2006/relationships/hyperlink" Target="https://podminky.urs.cz/item/CS_URS_2022_02/468101122" TargetMode="External" /><Relationship Id="rId37" Type="http://schemas.openxmlformats.org/officeDocument/2006/relationships/hyperlink" Target="https://podminky.urs.cz/item/CS_URS_2022_02/468101411" TargetMode="External" /><Relationship Id="rId38" Type="http://schemas.openxmlformats.org/officeDocument/2006/relationships/hyperlink" Target="https://podminky.urs.cz/item/CS_URS_2022_02/468101412" TargetMode="External" /><Relationship Id="rId39" Type="http://schemas.openxmlformats.org/officeDocument/2006/relationships/hyperlink" Target="https://podminky.urs.cz/item/CS_URS_2022_02/468101413" TargetMode="External" /><Relationship Id="rId40" Type="http://schemas.openxmlformats.org/officeDocument/2006/relationships/hyperlink" Target="https://podminky.urs.cz/item/CS_URS_2022_02/468101414" TargetMode="External" /><Relationship Id="rId41" Type="http://schemas.openxmlformats.org/officeDocument/2006/relationships/hyperlink" Target="https://podminky.urs.cz/item/CS_URS_2022_02/468101415" TargetMode="External" /><Relationship Id="rId42" Type="http://schemas.openxmlformats.org/officeDocument/2006/relationships/hyperlink" Target="https://podminky.urs.cz/item/CS_URS_2022_02/468101421" TargetMode="External" /><Relationship Id="rId43" Type="http://schemas.openxmlformats.org/officeDocument/2006/relationships/hyperlink" Target="https://podminky.urs.cz/item/CS_URS_2022_02/468101422" TargetMode="External" /><Relationship Id="rId44" Type="http://schemas.openxmlformats.org/officeDocument/2006/relationships/hyperlink" Target="https://podminky.urs.cz/item/CS_URS_2022_02/468101423" TargetMode="External" /><Relationship Id="rId45" Type="http://schemas.openxmlformats.org/officeDocument/2006/relationships/hyperlink" Target="https://podminky.urs.cz/item/CS_URS_2022_02/468101424" TargetMode="External" /><Relationship Id="rId46" Type="http://schemas.openxmlformats.org/officeDocument/2006/relationships/hyperlink" Target="https://podminky.urs.cz/item/CS_URS_2022_02/469971111" TargetMode="External" /><Relationship Id="rId47" Type="http://schemas.openxmlformats.org/officeDocument/2006/relationships/hyperlink" Target="https://podminky.urs.cz/item/CS_URS_2022_02/469971121" TargetMode="External" /><Relationship Id="rId48" Type="http://schemas.openxmlformats.org/officeDocument/2006/relationships/hyperlink" Target="https://podminky.urs.cz/item/CS_URS_2022_02/469972111" TargetMode="External" /><Relationship Id="rId49" Type="http://schemas.openxmlformats.org/officeDocument/2006/relationships/hyperlink" Target="https://podminky.urs.cz/item/CS_URS_2022_02/469972121" TargetMode="External" /><Relationship Id="rId50" Type="http://schemas.openxmlformats.org/officeDocument/2006/relationships/hyperlink" Target="https://podminky.urs.cz/item/CS_URS_2022_02/469973116" TargetMode="External" /><Relationship Id="rId5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B1" sqref="B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338" t="s">
        <v>15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3"/>
      <c r="AQ5" s="23"/>
      <c r="AR5" s="21"/>
      <c r="BG5" s="335" t="s">
        <v>16</v>
      </c>
      <c r="BS5" s="18" t="s">
        <v>7</v>
      </c>
    </row>
    <row r="6" spans="2:71" s="1" customFormat="1" ht="36.95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340" t="s">
        <v>18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3"/>
      <c r="AQ6" s="23"/>
      <c r="AR6" s="21"/>
      <c r="BG6" s="336"/>
      <c r="BS6" s="18" t="s">
        <v>7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22</v>
      </c>
      <c r="AO7" s="23"/>
      <c r="AP7" s="23"/>
      <c r="AQ7" s="23"/>
      <c r="AR7" s="21"/>
      <c r="BG7" s="336"/>
      <c r="BS7" s="18" t="s">
        <v>7</v>
      </c>
    </row>
    <row r="8" spans="2:71" s="1" customFormat="1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3"/>
      <c r="AR8" s="21"/>
      <c r="BG8" s="336"/>
      <c r="BS8" s="18" t="s">
        <v>7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36"/>
      <c r="BS9" s="18" t="s">
        <v>7</v>
      </c>
    </row>
    <row r="10" spans="2:71" s="1" customFormat="1" ht="12" customHeight="1">
      <c r="B10" s="22"/>
      <c r="C10" s="23"/>
      <c r="D10" s="30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28</v>
      </c>
      <c r="AL10" s="23"/>
      <c r="AM10" s="23"/>
      <c r="AN10" s="28" t="s">
        <v>29</v>
      </c>
      <c r="AO10" s="23"/>
      <c r="AP10" s="23"/>
      <c r="AQ10" s="23"/>
      <c r="AR10" s="21"/>
      <c r="BG10" s="336"/>
      <c r="BS10" s="18" t="s">
        <v>7</v>
      </c>
    </row>
    <row r="11" spans="2:71" s="1" customFormat="1" ht="18.4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29</v>
      </c>
      <c r="AO11" s="23"/>
      <c r="AP11" s="23"/>
      <c r="AQ11" s="23"/>
      <c r="AR11" s="21"/>
      <c r="BG11" s="336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36"/>
      <c r="BS12" s="18" t="s">
        <v>7</v>
      </c>
    </row>
    <row r="13" spans="2:71" s="1" customFormat="1" ht="12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28</v>
      </c>
      <c r="AL13" s="23"/>
      <c r="AM13" s="23"/>
      <c r="AN13" s="32" t="s">
        <v>33</v>
      </c>
      <c r="AO13" s="23"/>
      <c r="AP13" s="23"/>
      <c r="AQ13" s="23"/>
      <c r="AR13" s="21"/>
      <c r="BG13" s="336"/>
      <c r="BS13" s="18" t="s">
        <v>7</v>
      </c>
    </row>
    <row r="14" spans="2:71" ht="12.75">
      <c r="B14" s="22"/>
      <c r="C14" s="23"/>
      <c r="D14" s="23"/>
      <c r="E14" s="341" t="s">
        <v>33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0" t="s">
        <v>31</v>
      </c>
      <c r="AL14" s="23"/>
      <c r="AM14" s="23"/>
      <c r="AN14" s="32" t="s">
        <v>33</v>
      </c>
      <c r="AO14" s="23"/>
      <c r="AP14" s="23"/>
      <c r="AQ14" s="23"/>
      <c r="AR14" s="21"/>
      <c r="BG14" s="336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36"/>
      <c r="BS15" s="18" t="s">
        <v>4</v>
      </c>
    </row>
    <row r="16" spans="2:71" s="1" customFormat="1" ht="12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28</v>
      </c>
      <c r="AL16" s="23"/>
      <c r="AM16" s="23"/>
      <c r="AN16" s="28" t="s">
        <v>29</v>
      </c>
      <c r="AO16" s="23"/>
      <c r="AP16" s="23"/>
      <c r="AQ16" s="23"/>
      <c r="AR16" s="21"/>
      <c r="BG16" s="336"/>
      <c r="BS16" s="18" t="s">
        <v>4</v>
      </c>
    </row>
    <row r="17" spans="2:71" s="1" customFormat="1" ht="18.4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29</v>
      </c>
      <c r="AO17" s="23"/>
      <c r="AP17" s="23"/>
      <c r="AQ17" s="23"/>
      <c r="AR17" s="21"/>
      <c r="BG17" s="336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36"/>
      <c r="BS18" s="18" t="s">
        <v>7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28</v>
      </c>
      <c r="AL19" s="23"/>
      <c r="AM19" s="23"/>
      <c r="AN19" s="28" t="s">
        <v>29</v>
      </c>
      <c r="AO19" s="23"/>
      <c r="AP19" s="23"/>
      <c r="AQ19" s="23"/>
      <c r="AR19" s="21"/>
      <c r="BG19" s="336"/>
      <c r="BS19" s="18" t="s">
        <v>7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29</v>
      </c>
      <c r="AO20" s="23"/>
      <c r="AP20" s="23"/>
      <c r="AQ20" s="23"/>
      <c r="AR20" s="21"/>
      <c r="BG20" s="336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36"/>
    </row>
    <row r="22" spans="2:59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36"/>
    </row>
    <row r="23" spans="2:59" s="1" customFormat="1" ht="47.25" customHeight="1">
      <c r="B23" s="22"/>
      <c r="C23" s="23"/>
      <c r="D23" s="23"/>
      <c r="E23" s="343" t="s">
        <v>38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23"/>
      <c r="AP23" s="23"/>
      <c r="AQ23" s="23"/>
      <c r="AR23" s="21"/>
      <c r="BG23" s="336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36"/>
    </row>
    <row r="25" spans="2:59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G25" s="336"/>
    </row>
    <row r="26" spans="1:59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4">
        <f>ROUND(AG54,2)</f>
        <v>0</v>
      </c>
      <c r="AL26" s="345"/>
      <c r="AM26" s="345"/>
      <c r="AN26" s="345"/>
      <c r="AO26" s="345"/>
      <c r="AP26" s="37"/>
      <c r="AQ26" s="37"/>
      <c r="AR26" s="40"/>
      <c r="BG26" s="336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G27" s="336"/>
    </row>
    <row r="28" spans="1:59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6" t="s">
        <v>40</v>
      </c>
      <c r="M28" s="346"/>
      <c r="N28" s="346"/>
      <c r="O28" s="346"/>
      <c r="P28" s="346"/>
      <c r="Q28" s="37"/>
      <c r="R28" s="37"/>
      <c r="S28" s="37"/>
      <c r="T28" s="37"/>
      <c r="U28" s="37"/>
      <c r="V28" s="37"/>
      <c r="W28" s="346" t="s">
        <v>41</v>
      </c>
      <c r="X28" s="346"/>
      <c r="Y28" s="346"/>
      <c r="Z28" s="346"/>
      <c r="AA28" s="346"/>
      <c r="AB28" s="346"/>
      <c r="AC28" s="346"/>
      <c r="AD28" s="346"/>
      <c r="AE28" s="346"/>
      <c r="AF28" s="37"/>
      <c r="AG28" s="37"/>
      <c r="AH28" s="37"/>
      <c r="AI28" s="37"/>
      <c r="AJ28" s="37"/>
      <c r="AK28" s="346" t="s">
        <v>42</v>
      </c>
      <c r="AL28" s="346"/>
      <c r="AM28" s="346"/>
      <c r="AN28" s="346"/>
      <c r="AO28" s="346"/>
      <c r="AP28" s="37"/>
      <c r="AQ28" s="37"/>
      <c r="AR28" s="40"/>
      <c r="BG28" s="336"/>
    </row>
    <row r="29" spans="2:59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ROUND(BB54,2)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ROUND(AX54,2)</f>
        <v>0</v>
      </c>
      <c r="AL29" s="329"/>
      <c r="AM29" s="329"/>
      <c r="AN29" s="329"/>
      <c r="AO29" s="329"/>
      <c r="AP29" s="42"/>
      <c r="AQ29" s="42"/>
      <c r="AR29" s="43"/>
      <c r="BG29" s="337"/>
    </row>
    <row r="30" spans="2:59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ROUND(BC54,2)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ROUND(AY54,2)</f>
        <v>0</v>
      </c>
      <c r="AL30" s="329"/>
      <c r="AM30" s="329"/>
      <c r="AN30" s="329"/>
      <c r="AO30" s="329"/>
      <c r="AP30" s="42"/>
      <c r="AQ30" s="42"/>
      <c r="AR30" s="43"/>
      <c r="BG30" s="337"/>
    </row>
    <row r="31" spans="2:59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ROUND(BD54,2)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G31" s="337"/>
    </row>
    <row r="32" spans="2:59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ROUND(BE54,2)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G32" s="337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ROUND(BF54,2)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G34" s="35"/>
    </row>
    <row r="35" spans="1:59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34" t="s">
        <v>51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1">
        <f>SUM(AK26:AK33)</f>
        <v>0</v>
      </c>
      <c r="AL35" s="332"/>
      <c r="AM35" s="332"/>
      <c r="AN35" s="332"/>
      <c r="AO35" s="333"/>
      <c r="AP35" s="44"/>
      <c r="AQ35" s="44"/>
      <c r="AR35" s="40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G36" s="35"/>
    </row>
    <row r="37" spans="1:59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G37" s="35"/>
    </row>
    <row r="41" spans="1:59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G41" s="35"/>
    </row>
    <row r="42" spans="1:59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G42" s="35"/>
    </row>
    <row r="43" spans="1:59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G43" s="35"/>
    </row>
    <row r="44" spans="2:44" s="4" customFormat="1" ht="12" customHeight="1">
      <c r="B44" s="52"/>
      <c r="C44" s="30" t="s">
        <v>14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221006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17</v>
      </c>
      <c r="D45" s="57"/>
      <c r="E45" s="57"/>
      <c r="F45" s="57"/>
      <c r="G45" s="57"/>
      <c r="H45" s="57"/>
      <c r="I45" s="57"/>
      <c r="J45" s="57"/>
      <c r="K45" s="57"/>
      <c r="L45" s="356" t="str">
        <f>K6</f>
        <v>DDM - Oprava elektroinstalace pavilonu B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7"/>
      <c r="AQ45" s="57"/>
      <c r="AR45" s="58"/>
    </row>
    <row r="46" spans="1:59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G46" s="35"/>
    </row>
    <row r="47" spans="1:59" s="2" customFormat="1" ht="12" customHeight="1">
      <c r="A47" s="35"/>
      <c r="B47" s="36"/>
      <c r="C47" s="30" t="s">
        <v>23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Spartakiádní 1937, 356 01 Sokolov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25</v>
      </c>
      <c r="AJ47" s="37"/>
      <c r="AK47" s="37"/>
      <c r="AL47" s="37"/>
      <c r="AM47" s="358" t="str">
        <f>IF(AN8="","",AN8)</f>
        <v>8. 12. 2022</v>
      </c>
      <c r="AN47" s="358"/>
      <c r="AO47" s="37"/>
      <c r="AP47" s="37"/>
      <c r="AQ47" s="37"/>
      <c r="AR47" s="40"/>
      <c r="BG47" s="35"/>
    </row>
    <row r="48" spans="1:59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G48" s="35"/>
    </row>
    <row r="49" spans="1:59" s="2" customFormat="1" ht="15.2" customHeight="1">
      <c r="A49" s="35"/>
      <c r="B49" s="36"/>
      <c r="C49" s="30" t="s">
        <v>27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34</v>
      </c>
      <c r="AJ49" s="37"/>
      <c r="AK49" s="37"/>
      <c r="AL49" s="37"/>
      <c r="AM49" s="359" t="str">
        <f>IF(E17="","",E17)</f>
        <v>Ing. Jiří Voráč</v>
      </c>
      <c r="AN49" s="360"/>
      <c r="AO49" s="360"/>
      <c r="AP49" s="360"/>
      <c r="AQ49" s="37"/>
      <c r="AR49" s="40"/>
      <c r="AS49" s="361" t="s">
        <v>53</v>
      </c>
      <c r="AT49" s="362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35"/>
    </row>
    <row r="50" spans="1:59" s="2" customFormat="1" ht="15.2" customHeight="1">
      <c r="A50" s="35"/>
      <c r="B50" s="36"/>
      <c r="C50" s="30" t="s">
        <v>32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9" t="str">
        <f>IF(E20="","",E20)</f>
        <v>Ing. Jiří Voráč</v>
      </c>
      <c r="AN50" s="360"/>
      <c r="AO50" s="360"/>
      <c r="AP50" s="360"/>
      <c r="AQ50" s="37"/>
      <c r="AR50" s="40"/>
      <c r="AS50" s="363"/>
      <c r="AT50" s="364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  <c r="BG50" s="35"/>
    </row>
    <row r="51" spans="1:59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65"/>
      <c r="AT51" s="366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  <c r="BG51" s="35"/>
    </row>
    <row r="52" spans="1:59" s="2" customFormat="1" ht="29.25" customHeight="1">
      <c r="A52" s="35"/>
      <c r="B52" s="36"/>
      <c r="C52" s="352" t="s">
        <v>54</v>
      </c>
      <c r="D52" s="353"/>
      <c r="E52" s="353"/>
      <c r="F52" s="353"/>
      <c r="G52" s="353"/>
      <c r="H52" s="67"/>
      <c r="I52" s="355" t="s">
        <v>55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4" t="s">
        <v>56</v>
      </c>
      <c r="AH52" s="353"/>
      <c r="AI52" s="353"/>
      <c r="AJ52" s="353"/>
      <c r="AK52" s="353"/>
      <c r="AL52" s="353"/>
      <c r="AM52" s="353"/>
      <c r="AN52" s="355" t="s">
        <v>57</v>
      </c>
      <c r="AO52" s="353"/>
      <c r="AP52" s="353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0" t="s">
        <v>70</v>
      </c>
      <c r="BE52" s="70" t="s">
        <v>71</v>
      </c>
      <c r="BF52" s="71" t="s">
        <v>72</v>
      </c>
      <c r="BG52" s="35"/>
    </row>
    <row r="53" spans="1:59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4"/>
      <c r="BG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0">
        <f>ROUND(SUM(AG55:AG58),2)</f>
        <v>0</v>
      </c>
      <c r="AH54" s="350"/>
      <c r="AI54" s="350"/>
      <c r="AJ54" s="350"/>
      <c r="AK54" s="350"/>
      <c r="AL54" s="350"/>
      <c r="AM54" s="350"/>
      <c r="AN54" s="351">
        <f>SUM(AG54,AV54)</f>
        <v>0</v>
      </c>
      <c r="AO54" s="351"/>
      <c r="AP54" s="351"/>
      <c r="AQ54" s="79" t="s">
        <v>29</v>
      </c>
      <c r="AR54" s="80"/>
      <c r="AS54" s="81">
        <f>ROUND(SUM(AS55:AS58),2)</f>
        <v>0</v>
      </c>
      <c r="AT54" s="82">
        <f>ROUND(SUM(AT55:AT58),2)</f>
        <v>0</v>
      </c>
      <c r="AU54" s="83">
        <f>ROUND(SUM(AU55:AU58),2)</f>
        <v>0</v>
      </c>
      <c r="AV54" s="83">
        <f>ROUND(SUM(AX54:AY54),2)</f>
        <v>0</v>
      </c>
      <c r="AW54" s="84">
        <f>ROUND(SUM(AW55:AW58),5)</f>
        <v>0</v>
      </c>
      <c r="AX54" s="83">
        <f>ROUND(BB54*L29,2)</f>
        <v>0</v>
      </c>
      <c r="AY54" s="83">
        <f>ROUND(BC54*L30,2)</f>
        <v>0</v>
      </c>
      <c r="AZ54" s="83">
        <f>ROUND(BD54*L29,2)</f>
        <v>0</v>
      </c>
      <c r="BA54" s="83">
        <f>ROUND(BE54*L30,2)</f>
        <v>0</v>
      </c>
      <c r="BB54" s="83">
        <f>ROUND(SUM(BB55:BB58),2)</f>
        <v>0</v>
      </c>
      <c r="BC54" s="83">
        <f>ROUND(SUM(BC55:BC58),2)</f>
        <v>0</v>
      </c>
      <c r="BD54" s="83">
        <f>ROUND(SUM(BD55:BD58),2)</f>
        <v>0</v>
      </c>
      <c r="BE54" s="83">
        <f>ROUND(SUM(BE55:BE58),2)</f>
        <v>0</v>
      </c>
      <c r="BF54" s="85">
        <f>ROUND(SUM(BF55:BF58),2)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6</v>
      </c>
      <c r="BX54" s="86" t="s">
        <v>78</v>
      </c>
      <c r="CL54" s="86" t="s">
        <v>20</v>
      </c>
    </row>
    <row r="55" spans="1:91" s="7" customFormat="1" ht="24.75" customHeight="1" hidden="1">
      <c r="A55" s="88" t="s">
        <v>79</v>
      </c>
      <c r="B55" s="89"/>
      <c r="C55" s="90"/>
      <c r="D55" s="349" t="s">
        <v>80</v>
      </c>
      <c r="E55" s="349"/>
      <c r="F55" s="349"/>
      <c r="G55" s="349"/>
      <c r="H55" s="349"/>
      <c r="I55" s="91"/>
      <c r="J55" s="349" t="s">
        <v>81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'01 - I. etapa - Silnoprou...'!K32</f>
        <v>0</v>
      </c>
      <c r="AH55" s="348"/>
      <c r="AI55" s="348"/>
      <c r="AJ55" s="348"/>
      <c r="AK55" s="348"/>
      <c r="AL55" s="348"/>
      <c r="AM55" s="348"/>
      <c r="AN55" s="347">
        <f>SUM(AG55,AV55)</f>
        <v>0</v>
      </c>
      <c r="AO55" s="348"/>
      <c r="AP55" s="348"/>
      <c r="AQ55" s="92" t="s">
        <v>82</v>
      </c>
      <c r="AR55" s="93"/>
      <c r="AS55" s="94">
        <f>'01 - I. etapa - Silnoprou...'!K30</f>
        <v>0</v>
      </c>
      <c r="AT55" s="95">
        <f>'01 - I. etapa - Silnoprou...'!K31</f>
        <v>0</v>
      </c>
      <c r="AU55" s="95">
        <v>0</v>
      </c>
      <c r="AV55" s="95">
        <f>ROUND(SUM(AX55:AY55),2)</f>
        <v>0</v>
      </c>
      <c r="AW55" s="96">
        <f>'01 - I. etapa - Silnoprou...'!T86</f>
        <v>0</v>
      </c>
      <c r="AX55" s="95">
        <f>'01 - I. etapa - Silnoprou...'!K35</f>
        <v>0</v>
      </c>
      <c r="AY55" s="95">
        <f>'01 - I. etapa - Silnoprou...'!K36</f>
        <v>0</v>
      </c>
      <c r="AZ55" s="95">
        <f>'01 - I. etapa - Silnoprou...'!K37</f>
        <v>0</v>
      </c>
      <c r="BA55" s="95">
        <f>'01 - I. etapa - Silnoprou...'!K38</f>
        <v>0</v>
      </c>
      <c r="BB55" s="95">
        <f>'01 - I. etapa - Silnoprou...'!F35</f>
        <v>0</v>
      </c>
      <c r="BC55" s="95">
        <f>'01 - I. etapa - Silnoprou...'!F36</f>
        <v>0</v>
      </c>
      <c r="BD55" s="95">
        <f>'01 - I. etapa - Silnoprou...'!F37</f>
        <v>0</v>
      </c>
      <c r="BE55" s="95">
        <f>'01 - I. etapa - Silnoprou...'!F38</f>
        <v>0</v>
      </c>
      <c r="BF55" s="97">
        <f>'01 - I. etapa - Silnoprou...'!F39</f>
        <v>0</v>
      </c>
      <c r="BT55" s="98" t="s">
        <v>83</v>
      </c>
      <c r="BV55" s="98" t="s">
        <v>77</v>
      </c>
      <c r="BW55" s="98" t="s">
        <v>84</v>
      </c>
      <c r="BX55" s="98" t="s">
        <v>6</v>
      </c>
      <c r="CL55" s="98" t="s">
        <v>20</v>
      </c>
      <c r="CM55" s="98" t="s">
        <v>85</v>
      </c>
    </row>
    <row r="56" spans="1:91" s="7" customFormat="1" ht="24.75" customHeight="1">
      <c r="A56" s="88" t="s">
        <v>79</v>
      </c>
      <c r="B56" s="89"/>
      <c r="C56" s="90"/>
      <c r="D56" s="349" t="s">
        <v>86</v>
      </c>
      <c r="E56" s="349"/>
      <c r="F56" s="349"/>
      <c r="G56" s="349"/>
      <c r="H56" s="349"/>
      <c r="I56" s="91"/>
      <c r="J56" s="349" t="s">
        <v>87</v>
      </c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7">
        <f>'02 - II. etapa - Silnopro...'!K32</f>
        <v>0</v>
      </c>
      <c r="AH56" s="348"/>
      <c r="AI56" s="348"/>
      <c r="AJ56" s="348"/>
      <c r="AK56" s="348"/>
      <c r="AL56" s="348"/>
      <c r="AM56" s="348"/>
      <c r="AN56" s="347">
        <f>SUM(AG56,AV56)</f>
        <v>0</v>
      </c>
      <c r="AO56" s="348"/>
      <c r="AP56" s="348"/>
      <c r="AQ56" s="92" t="s">
        <v>82</v>
      </c>
      <c r="AR56" s="93"/>
      <c r="AS56" s="94">
        <f>'02 - II. etapa - Silnopro...'!K30</f>
        <v>0</v>
      </c>
      <c r="AT56" s="95">
        <f>'02 - II. etapa - Silnopro...'!K31</f>
        <v>0</v>
      </c>
      <c r="AU56" s="95">
        <v>0</v>
      </c>
      <c r="AV56" s="95">
        <f>ROUND(SUM(AX56:AY56),2)</f>
        <v>0</v>
      </c>
      <c r="AW56" s="96">
        <f>'02 - II. etapa - Silnopro...'!T86</f>
        <v>0</v>
      </c>
      <c r="AX56" s="95">
        <f>'02 - II. etapa - Silnopro...'!K35</f>
        <v>0</v>
      </c>
      <c r="AY56" s="95">
        <f>'02 - II. etapa - Silnopro...'!K36</f>
        <v>0</v>
      </c>
      <c r="AZ56" s="95">
        <f>'02 - II. etapa - Silnopro...'!K37</f>
        <v>0</v>
      </c>
      <c r="BA56" s="95">
        <f>'02 - II. etapa - Silnopro...'!K38</f>
        <v>0</v>
      </c>
      <c r="BB56" s="95">
        <f>'02 - II. etapa - Silnopro...'!F35</f>
        <v>0</v>
      </c>
      <c r="BC56" s="95">
        <f>'02 - II. etapa - Silnopro...'!F36</f>
        <v>0</v>
      </c>
      <c r="BD56" s="95">
        <f>'02 - II. etapa - Silnopro...'!F37</f>
        <v>0</v>
      </c>
      <c r="BE56" s="95">
        <f>'02 - II. etapa - Silnopro...'!F38</f>
        <v>0</v>
      </c>
      <c r="BF56" s="97">
        <f>'02 - II. etapa - Silnopro...'!F39</f>
        <v>0</v>
      </c>
      <c r="BT56" s="98" t="s">
        <v>83</v>
      </c>
      <c r="BV56" s="98" t="s">
        <v>77</v>
      </c>
      <c r="BW56" s="98" t="s">
        <v>88</v>
      </c>
      <c r="BX56" s="98" t="s">
        <v>6</v>
      </c>
      <c r="CL56" s="98" t="s">
        <v>20</v>
      </c>
      <c r="CM56" s="98" t="s">
        <v>85</v>
      </c>
    </row>
    <row r="57" spans="1:91" s="7" customFormat="1" ht="16.5" customHeight="1" hidden="1">
      <c r="A57" s="88" t="s">
        <v>79</v>
      </c>
      <c r="B57" s="89"/>
      <c r="C57" s="90"/>
      <c r="D57" s="349" t="s">
        <v>89</v>
      </c>
      <c r="E57" s="349"/>
      <c r="F57" s="349"/>
      <c r="G57" s="349"/>
      <c r="H57" s="349"/>
      <c r="I57" s="91"/>
      <c r="J57" s="349" t="s">
        <v>90</v>
      </c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7">
        <f>'03 - I. etapa - Stavební ...'!K32</f>
        <v>0</v>
      </c>
      <c r="AH57" s="348"/>
      <c r="AI57" s="348"/>
      <c r="AJ57" s="348"/>
      <c r="AK57" s="348"/>
      <c r="AL57" s="348"/>
      <c r="AM57" s="348"/>
      <c r="AN57" s="347">
        <f>SUM(AG57,AV57)</f>
        <v>0</v>
      </c>
      <c r="AO57" s="348"/>
      <c r="AP57" s="348"/>
      <c r="AQ57" s="92" t="s">
        <v>82</v>
      </c>
      <c r="AR57" s="93"/>
      <c r="AS57" s="94">
        <f>'03 - I. etapa - Stavební ...'!K30</f>
        <v>0</v>
      </c>
      <c r="AT57" s="95">
        <f>'03 - I. etapa - Stavební ...'!K31</f>
        <v>0</v>
      </c>
      <c r="AU57" s="95">
        <v>0</v>
      </c>
      <c r="AV57" s="95">
        <f>ROUND(SUM(AX57:AY57),2)</f>
        <v>0</v>
      </c>
      <c r="AW57" s="96">
        <f>'03 - I. etapa - Stavební ...'!T92</f>
        <v>0</v>
      </c>
      <c r="AX57" s="95">
        <f>'03 - I. etapa - Stavební ...'!K35</f>
        <v>0</v>
      </c>
      <c r="AY57" s="95">
        <f>'03 - I. etapa - Stavební ...'!K36</f>
        <v>0</v>
      </c>
      <c r="AZ57" s="95">
        <f>'03 - I. etapa - Stavební ...'!K37</f>
        <v>0</v>
      </c>
      <c r="BA57" s="95">
        <f>'03 - I. etapa - Stavební ...'!K38</f>
        <v>0</v>
      </c>
      <c r="BB57" s="95">
        <f>'03 - I. etapa - Stavební ...'!F35</f>
        <v>0</v>
      </c>
      <c r="BC57" s="95">
        <f>'03 - I. etapa - Stavební ...'!F36</f>
        <v>0</v>
      </c>
      <c r="BD57" s="95">
        <f>'03 - I. etapa - Stavební ...'!F37</f>
        <v>0</v>
      </c>
      <c r="BE57" s="95">
        <f>'03 - I. etapa - Stavební ...'!F38</f>
        <v>0</v>
      </c>
      <c r="BF57" s="97">
        <f>'03 - I. etapa - Stavební ...'!F39</f>
        <v>0</v>
      </c>
      <c r="BT57" s="98" t="s">
        <v>83</v>
      </c>
      <c r="BV57" s="98" t="s">
        <v>77</v>
      </c>
      <c r="BW57" s="98" t="s">
        <v>91</v>
      </c>
      <c r="BX57" s="98" t="s">
        <v>6</v>
      </c>
      <c r="CL57" s="98" t="s">
        <v>92</v>
      </c>
      <c r="CM57" s="98" t="s">
        <v>85</v>
      </c>
    </row>
    <row r="58" spans="1:91" s="7" customFormat="1" ht="16.5" customHeight="1">
      <c r="A58" s="88" t="s">
        <v>79</v>
      </c>
      <c r="B58" s="89"/>
      <c r="C58" s="90"/>
      <c r="D58" s="349" t="s">
        <v>93</v>
      </c>
      <c r="E58" s="349"/>
      <c r="F58" s="349"/>
      <c r="G58" s="349"/>
      <c r="H58" s="349"/>
      <c r="I58" s="91"/>
      <c r="J58" s="349" t="s">
        <v>94</v>
      </c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7">
        <f>'04 - II. etapa - Stavební...'!K32</f>
        <v>0</v>
      </c>
      <c r="AH58" s="348"/>
      <c r="AI58" s="348"/>
      <c r="AJ58" s="348"/>
      <c r="AK58" s="348"/>
      <c r="AL58" s="348"/>
      <c r="AM58" s="348"/>
      <c r="AN58" s="347">
        <f>SUM(AG58,AV58)</f>
        <v>0</v>
      </c>
      <c r="AO58" s="348"/>
      <c r="AP58" s="348"/>
      <c r="AQ58" s="92" t="s">
        <v>82</v>
      </c>
      <c r="AR58" s="93"/>
      <c r="AS58" s="99">
        <f>'04 - II. etapa - Stavební...'!K30</f>
        <v>0</v>
      </c>
      <c r="AT58" s="100">
        <f>'04 - II. etapa - Stavební...'!K31</f>
        <v>0</v>
      </c>
      <c r="AU58" s="100">
        <v>0</v>
      </c>
      <c r="AV58" s="100">
        <f>ROUND(SUM(AX58:AY58),2)</f>
        <v>0</v>
      </c>
      <c r="AW58" s="101">
        <f>'04 - II. etapa - Stavební...'!T91</f>
        <v>0</v>
      </c>
      <c r="AX58" s="100">
        <f>'04 - II. etapa - Stavební...'!K35</f>
        <v>0</v>
      </c>
      <c r="AY58" s="100">
        <f>'04 - II. etapa - Stavební...'!K36</f>
        <v>0</v>
      </c>
      <c r="AZ58" s="100">
        <f>'04 - II. etapa - Stavební...'!K37</f>
        <v>0</v>
      </c>
      <c r="BA58" s="100">
        <f>'04 - II. etapa - Stavební...'!K38</f>
        <v>0</v>
      </c>
      <c r="BB58" s="100">
        <f>'04 - II. etapa - Stavební...'!F35</f>
        <v>0</v>
      </c>
      <c r="BC58" s="100">
        <f>'04 - II. etapa - Stavební...'!F36</f>
        <v>0</v>
      </c>
      <c r="BD58" s="100">
        <f>'04 - II. etapa - Stavební...'!F37</f>
        <v>0</v>
      </c>
      <c r="BE58" s="100">
        <f>'04 - II. etapa - Stavební...'!F38</f>
        <v>0</v>
      </c>
      <c r="BF58" s="102">
        <f>'04 - II. etapa - Stavební...'!F39</f>
        <v>0</v>
      </c>
      <c r="BT58" s="98" t="s">
        <v>83</v>
      </c>
      <c r="BV58" s="98" t="s">
        <v>77</v>
      </c>
      <c r="BW58" s="98" t="s">
        <v>95</v>
      </c>
      <c r="BX58" s="98" t="s">
        <v>6</v>
      </c>
      <c r="CL58" s="98" t="s">
        <v>20</v>
      </c>
      <c r="CM58" s="98" t="s">
        <v>85</v>
      </c>
    </row>
    <row r="59" spans="1:59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</row>
    <row r="60" spans="1:59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</sheetData>
  <sheetProtection algorithmName="SHA-512" hashValue="MlZnSIsKLUIpRAzgUsRWdbDTZXVARN19oV2eFzzTV7aX+Q1Q/FFDuApVQEVBw8yqrjjFr1US6cbKW6QcSutTfQ==" saltValue="W62yo79RtXYl5ttWw/sCj4OKzuS4dwu3qi1Edt9OUfcMd9FkYNdDKtGlv48GUIVH6ZthFZKUmKGzTaCktWqxmg==" spinCount="100000" sheet="1" objects="1" scenarios="1" formatColumns="0" formatRows="0"/>
  <mergeCells count="5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2"/>
    <mergeCell ref="K5:AO5"/>
    <mergeCell ref="K6:AO6"/>
    <mergeCell ref="E14:AJ14"/>
    <mergeCell ref="E23:AN23"/>
  </mergeCells>
  <hyperlinks>
    <hyperlink ref="A55" location="'01 - I. etapa - Silnoprou...'!C2" display="/"/>
    <hyperlink ref="A56" location="'02 - II. etapa - Silnopro...'!C2" display="/"/>
    <hyperlink ref="A57" location="'03 - I. etapa - Stavební ...'!C2" display="/"/>
    <hyperlink ref="A58" location="'04 - II. etapa - Staveb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T2" s="18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85</v>
      </c>
    </row>
    <row r="4" spans="2:46" s="1" customFormat="1" ht="24.95" customHeight="1">
      <c r="B4" s="21"/>
      <c r="D4" s="105" t="s">
        <v>96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70" t="str">
        <f>'Rekapitulace stavby'!K6</f>
        <v>DDM - Oprava elektroinstalace pavilonu B</v>
      </c>
      <c r="F7" s="371"/>
      <c r="G7" s="371"/>
      <c r="H7" s="371"/>
      <c r="M7" s="21"/>
    </row>
    <row r="8" spans="1:31" s="2" customFormat="1" ht="12" customHeight="1">
      <c r="A8" s="35"/>
      <c r="B8" s="40"/>
      <c r="C8" s="35"/>
      <c r="D8" s="107" t="s">
        <v>97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98</v>
      </c>
      <c r="F9" s="373"/>
      <c r="G9" s="373"/>
      <c r="H9" s="373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20</v>
      </c>
      <c r="G11" s="35"/>
      <c r="H11" s="35"/>
      <c r="I11" s="107" t="s">
        <v>21</v>
      </c>
      <c r="J11" s="109" t="s">
        <v>22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23</v>
      </c>
      <c r="E12" s="35"/>
      <c r="F12" s="109" t="s">
        <v>24</v>
      </c>
      <c r="G12" s="35"/>
      <c r="H12" s="35"/>
      <c r="I12" s="107" t="s">
        <v>25</v>
      </c>
      <c r="J12" s="110" t="str">
        <f>'Rekapitulace stavby'!AN8</f>
        <v>8. 12. 2022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27</v>
      </c>
      <c r="E14" s="35"/>
      <c r="F14" s="35"/>
      <c r="G14" s="35"/>
      <c r="H14" s="35"/>
      <c r="I14" s="107" t="s">
        <v>28</v>
      </c>
      <c r="J14" s="109" t="s">
        <v>29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30</v>
      </c>
      <c r="F15" s="35"/>
      <c r="G15" s="35"/>
      <c r="H15" s="35"/>
      <c r="I15" s="107" t="s">
        <v>31</v>
      </c>
      <c r="J15" s="109" t="s">
        <v>29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32</v>
      </c>
      <c r="E17" s="35"/>
      <c r="F17" s="35"/>
      <c r="G17" s="35"/>
      <c r="H17" s="35"/>
      <c r="I17" s="107" t="s">
        <v>28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07" t="s">
        <v>31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34</v>
      </c>
      <c r="E20" s="35"/>
      <c r="F20" s="35"/>
      <c r="G20" s="35"/>
      <c r="H20" s="35"/>
      <c r="I20" s="107" t="s">
        <v>28</v>
      </c>
      <c r="J20" s="109" t="s">
        <v>29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35</v>
      </c>
      <c r="F21" s="35"/>
      <c r="G21" s="35"/>
      <c r="H21" s="35"/>
      <c r="I21" s="107" t="s">
        <v>31</v>
      </c>
      <c r="J21" s="109" t="s">
        <v>29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36</v>
      </c>
      <c r="E23" s="35"/>
      <c r="F23" s="35"/>
      <c r="G23" s="35"/>
      <c r="H23" s="35"/>
      <c r="I23" s="107" t="s">
        <v>28</v>
      </c>
      <c r="J23" s="109" t="s">
        <v>29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35</v>
      </c>
      <c r="F24" s="35"/>
      <c r="G24" s="35"/>
      <c r="H24" s="35"/>
      <c r="I24" s="107" t="s">
        <v>31</v>
      </c>
      <c r="J24" s="109" t="s">
        <v>29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6" t="s">
        <v>29</v>
      </c>
      <c r="F27" s="376"/>
      <c r="G27" s="376"/>
      <c r="H27" s="376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99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100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39</v>
      </c>
      <c r="E32" s="35"/>
      <c r="F32" s="35"/>
      <c r="G32" s="35"/>
      <c r="H32" s="35"/>
      <c r="I32" s="35"/>
      <c r="J32" s="35"/>
      <c r="K32" s="117">
        <f>ROUND(K86,2)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41</v>
      </c>
      <c r="G34" s="35"/>
      <c r="H34" s="35"/>
      <c r="I34" s="118" t="s">
        <v>40</v>
      </c>
      <c r="J34" s="35"/>
      <c r="K34" s="118" t="s">
        <v>42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43</v>
      </c>
      <c r="E35" s="107" t="s">
        <v>44</v>
      </c>
      <c r="F35" s="115">
        <f>ROUND((SUM(BE86:BE719)),2)</f>
        <v>0</v>
      </c>
      <c r="G35" s="35"/>
      <c r="H35" s="35"/>
      <c r="I35" s="120">
        <v>0.21</v>
      </c>
      <c r="J35" s="35"/>
      <c r="K35" s="115">
        <f>ROUND(((SUM(BE86:BE719))*I35),2)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45</v>
      </c>
      <c r="F36" s="115">
        <f>ROUND((SUM(BF86:BF719)),2)</f>
        <v>0</v>
      </c>
      <c r="G36" s="35"/>
      <c r="H36" s="35"/>
      <c r="I36" s="120">
        <v>0.15</v>
      </c>
      <c r="J36" s="35"/>
      <c r="K36" s="115">
        <f>ROUND(((SUM(BF86:BF719))*I36),2)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46</v>
      </c>
      <c r="F37" s="115">
        <f>ROUND((SUM(BG86:BG719)),2)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47</v>
      </c>
      <c r="F38" s="115">
        <f>ROUND((SUM(BH86:BH719)),2)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48</v>
      </c>
      <c r="F39" s="115">
        <f>ROUND((SUM(BI86:BI719)),2)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68" t="str">
        <f>E7</f>
        <v>DDM - Oprava elektroinstalace pavilonu B</v>
      </c>
      <c r="F50" s="369"/>
      <c r="G50" s="369"/>
      <c r="H50" s="369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97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56" t="str">
        <f>E9</f>
        <v>01 - I. etapa - Silnoproudá a slaboproudá elektroinstalace 2.NP</v>
      </c>
      <c r="F52" s="367"/>
      <c r="G52" s="367"/>
      <c r="H52" s="367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23</v>
      </c>
      <c r="D54" s="37"/>
      <c r="E54" s="37"/>
      <c r="F54" s="28" t="str">
        <f>F12</f>
        <v>Spartakiádní 1937, 356 01 Sokolov</v>
      </c>
      <c r="G54" s="37"/>
      <c r="H54" s="37"/>
      <c r="I54" s="30" t="s">
        <v>25</v>
      </c>
      <c r="J54" s="60" t="str">
        <f>IF(J12="","",J12)</f>
        <v>8. 12. 2022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27</v>
      </c>
      <c r="D56" s="37"/>
      <c r="E56" s="37"/>
      <c r="F56" s="28" t="str">
        <f>E15</f>
        <v>Město Sokolov</v>
      </c>
      <c r="G56" s="37"/>
      <c r="H56" s="37"/>
      <c r="I56" s="30" t="s">
        <v>34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32</v>
      </c>
      <c r="D57" s="37"/>
      <c r="E57" s="37"/>
      <c r="F57" s="28" t="str">
        <f>IF(E18="","",E18)</f>
        <v>Vyplň údaj</v>
      </c>
      <c r="G57" s="37"/>
      <c r="H57" s="37"/>
      <c r="I57" s="30" t="s">
        <v>36</v>
      </c>
      <c r="J57" s="33" t="str">
        <f>E24</f>
        <v>Ing. Jiří Voráč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102</v>
      </c>
      <c r="D59" s="133"/>
      <c r="E59" s="133"/>
      <c r="F59" s="133"/>
      <c r="G59" s="133"/>
      <c r="H59" s="133"/>
      <c r="I59" s="134" t="s">
        <v>103</v>
      </c>
      <c r="J59" s="134" t="s">
        <v>104</v>
      </c>
      <c r="K59" s="134" t="s">
        <v>105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73</v>
      </c>
      <c r="D61" s="37"/>
      <c r="E61" s="37"/>
      <c r="F61" s="37"/>
      <c r="G61" s="37"/>
      <c r="H61" s="37"/>
      <c r="I61" s="78">
        <f aca="true" t="shared" si="0" ref="I61:J63">Q86</f>
        <v>0</v>
      </c>
      <c r="J61" s="78">
        <f t="shared" si="0"/>
        <v>0</v>
      </c>
      <c r="K61" s="78">
        <f>K86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106</v>
      </c>
    </row>
    <row r="62" spans="2:13" s="9" customFormat="1" ht="24.95" customHeight="1">
      <c r="B62" s="136"/>
      <c r="C62" s="137"/>
      <c r="D62" s="138" t="s">
        <v>107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K87</f>
        <v>0</v>
      </c>
      <c r="L62" s="137"/>
      <c r="M62" s="141"/>
    </row>
    <row r="63" spans="2:13" s="10" customFormat="1" ht="19.9" customHeight="1">
      <c r="B63" s="142"/>
      <c r="C63" s="143"/>
      <c r="D63" s="144" t="s">
        <v>108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K88</f>
        <v>0</v>
      </c>
      <c r="L63" s="143"/>
      <c r="M63" s="147"/>
    </row>
    <row r="64" spans="2:13" s="10" customFormat="1" ht="19.9" customHeight="1">
      <c r="B64" s="142"/>
      <c r="C64" s="143"/>
      <c r="D64" s="144" t="s">
        <v>109</v>
      </c>
      <c r="E64" s="145"/>
      <c r="F64" s="145"/>
      <c r="G64" s="145"/>
      <c r="H64" s="145"/>
      <c r="I64" s="146">
        <f>Q582</f>
        <v>0</v>
      </c>
      <c r="J64" s="146">
        <f>R582</f>
        <v>0</v>
      </c>
      <c r="K64" s="146">
        <f>K582</f>
        <v>0</v>
      </c>
      <c r="L64" s="143"/>
      <c r="M64" s="147"/>
    </row>
    <row r="65" spans="2:13" s="10" customFormat="1" ht="19.9" customHeight="1">
      <c r="B65" s="142"/>
      <c r="C65" s="143"/>
      <c r="D65" s="144" t="s">
        <v>110</v>
      </c>
      <c r="E65" s="145"/>
      <c r="F65" s="145"/>
      <c r="G65" s="145"/>
      <c r="H65" s="145"/>
      <c r="I65" s="146">
        <f>Q711</f>
        <v>0</v>
      </c>
      <c r="J65" s="146">
        <f>R711</f>
        <v>0</v>
      </c>
      <c r="K65" s="146">
        <f>K711</f>
        <v>0</v>
      </c>
      <c r="L65" s="143"/>
      <c r="M65" s="147"/>
    </row>
    <row r="66" spans="2:13" s="10" customFormat="1" ht="14.85" customHeight="1">
      <c r="B66" s="142"/>
      <c r="C66" s="143"/>
      <c r="D66" s="144" t="s">
        <v>111</v>
      </c>
      <c r="E66" s="145"/>
      <c r="F66" s="145"/>
      <c r="G66" s="145"/>
      <c r="H66" s="145"/>
      <c r="I66" s="146">
        <f>Q712</f>
        <v>0</v>
      </c>
      <c r="J66" s="146">
        <f>R712</f>
        <v>0</v>
      </c>
      <c r="K66" s="146">
        <f>K712</f>
        <v>0</v>
      </c>
      <c r="L66" s="143"/>
      <c r="M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112</v>
      </c>
      <c r="D73" s="37"/>
      <c r="E73" s="37"/>
      <c r="F73" s="37"/>
      <c r="G73" s="37"/>
      <c r="H73" s="37"/>
      <c r="I73" s="37"/>
      <c r="J73" s="37"/>
      <c r="K73" s="37"/>
      <c r="L73" s="37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17</v>
      </c>
      <c r="D75" s="37"/>
      <c r="E75" s="37"/>
      <c r="F75" s="37"/>
      <c r="G75" s="37"/>
      <c r="H75" s="37"/>
      <c r="I75" s="37"/>
      <c r="J75" s="37"/>
      <c r="K75" s="37"/>
      <c r="L75" s="37"/>
      <c r="M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8" t="str">
        <f>E7</f>
        <v>DDM - Oprava elektroinstalace pavilonu B</v>
      </c>
      <c r="F76" s="369"/>
      <c r="G76" s="369"/>
      <c r="H76" s="369"/>
      <c r="I76" s="37"/>
      <c r="J76" s="37"/>
      <c r="K76" s="37"/>
      <c r="L76" s="37"/>
      <c r="M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97</v>
      </c>
      <c r="D77" s="37"/>
      <c r="E77" s="37"/>
      <c r="F77" s="37"/>
      <c r="G77" s="37"/>
      <c r="H77" s="37"/>
      <c r="I77" s="37"/>
      <c r="J77" s="37"/>
      <c r="K77" s="37"/>
      <c r="L77" s="37"/>
      <c r="M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56" t="str">
        <f>E9</f>
        <v>01 - I. etapa - Silnoproudá a slaboproudá elektroinstalace 2.NP</v>
      </c>
      <c r="F78" s="367"/>
      <c r="G78" s="367"/>
      <c r="H78" s="367"/>
      <c r="I78" s="37"/>
      <c r="J78" s="37"/>
      <c r="K78" s="37"/>
      <c r="L78" s="37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23</v>
      </c>
      <c r="D80" s="37"/>
      <c r="E80" s="37"/>
      <c r="F80" s="28" t="str">
        <f>F12</f>
        <v>Spartakiádní 1937, 356 01 Sokolov</v>
      </c>
      <c r="G80" s="37"/>
      <c r="H80" s="37"/>
      <c r="I80" s="30" t="s">
        <v>25</v>
      </c>
      <c r="J80" s="60" t="str">
        <f>IF(J12="","",J12)</f>
        <v>8. 12. 2022</v>
      </c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27</v>
      </c>
      <c r="D82" s="37"/>
      <c r="E82" s="37"/>
      <c r="F82" s="28" t="str">
        <f>E15</f>
        <v>Město Sokolov</v>
      </c>
      <c r="G82" s="37"/>
      <c r="H82" s="37"/>
      <c r="I82" s="30" t="s">
        <v>34</v>
      </c>
      <c r="J82" s="33" t="str">
        <f>E21</f>
        <v>Ing. Jiří Voráč</v>
      </c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32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Ing. Jiří Voráč</v>
      </c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113</v>
      </c>
      <c r="D85" s="151" t="s">
        <v>58</v>
      </c>
      <c r="E85" s="151" t="s">
        <v>54</v>
      </c>
      <c r="F85" s="151" t="s">
        <v>55</v>
      </c>
      <c r="G85" s="151" t="s">
        <v>114</v>
      </c>
      <c r="H85" s="151" t="s">
        <v>115</v>
      </c>
      <c r="I85" s="151" t="s">
        <v>116</v>
      </c>
      <c r="J85" s="151" t="s">
        <v>117</v>
      </c>
      <c r="K85" s="151" t="s">
        <v>105</v>
      </c>
      <c r="L85" s="152" t="s">
        <v>118</v>
      </c>
      <c r="M85" s="153"/>
      <c r="N85" s="69" t="s">
        <v>29</v>
      </c>
      <c r="O85" s="70" t="s">
        <v>43</v>
      </c>
      <c r="P85" s="70" t="s">
        <v>119</v>
      </c>
      <c r="Q85" s="70" t="s">
        <v>120</v>
      </c>
      <c r="R85" s="70" t="s">
        <v>121</v>
      </c>
      <c r="S85" s="70" t="s">
        <v>122</v>
      </c>
      <c r="T85" s="70" t="s">
        <v>123</v>
      </c>
      <c r="U85" s="70" t="s">
        <v>124</v>
      </c>
      <c r="V85" s="70" t="s">
        <v>125</v>
      </c>
      <c r="W85" s="70" t="s">
        <v>126</v>
      </c>
      <c r="X85" s="71" t="s">
        <v>127</v>
      </c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128</v>
      </c>
      <c r="D86" s="37"/>
      <c r="E86" s="37"/>
      <c r="F86" s="37"/>
      <c r="G86" s="37"/>
      <c r="H86" s="37"/>
      <c r="I86" s="37"/>
      <c r="J86" s="37"/>
      <c r="K86" s="154">
        <f>BK86</f>
        <v>0</v>
      </c>
      <c r="L86" s="37"/>
      <c r="M86" s="40"/>
      <c r="N86" s="72"/>
      <c r="O86" s="155"/>
      <c r="P86" s="73"/>
      <c r="Q86" s="156">
        <f>Q87</f>
        <v>0</v>
      </c>
      <c r="R86" s="156">
        <f>R87</f>
        <v>0</v>
      </c>
      <c r="S86" s="73"/>
      <c r="T86" s="157">
        <f>T87</f>
        <v>0</v>
      </c>
      <c r="U86" s="73"/>
      <c r="V86" s="157">
        <f>V87</f>
        <v>0</v>
      </c>
      <c r="W86" s="73"/>
      <c r="X86" s="158">
        <f>X87</f>
        <v>0.00056</v>
      </c>
      <c r="Y86" s="35"/>
      <c r="Z86" s="35"/>
      <c r="AA86" s="35"/>
      <c r="AB86" s="35"/>
      <c r="AC86" s="35"/>
      <c r="AD86" s="35"/>
      <c r="AE86" s="35"/>
      <c r="AT86" s="18" t="s">
        <v>74</v>
      </c>
      <c r="AU86" s="18" t="s">
        <v>106</v>
      </c>
      <c r="BK86" s="159">
        <f>BK87</f>
        <v>0</v>
      </c>
    </row>
    <row r="87" spans="2:63" s="12" customFormat="1" ht="25.9" customHeight="1">
      <c r="B87" s="160"/>
      <c r="C87" s="161"/>
      <c r="D87" s="162" t="s">
        <v>74</v>
      </c>
      <c r="E87" s="163" t="s">
        <v>129</v>
      </c>
      <c r="F87" s="163" t="s">
        <v>130</v>
      </c>
      <c r="G87" s="161"/>
      <c r="H87" s="161"/>
      <c r="I87" s="164"/>
      <c r="J87" s="164"/>
      <c r="K87" s="165">
        <f>BK87</f>
        <v>0</v>
      </c>
      <c r="L87" s="161"/>
      <c r="M87" s="166"/>
      <c r="N87" s="167"/>
      <c r="O87" s="168"/>
      <c r="P87" s="168"/>
      <c r="Q87" s="169">
        <f>Q88+Q582+Q711</f>
        <v>0</v>
      </c>
      <c r="R87" s="169">
        <f>R88+R582+R711</f>
        <v>0</v>
      </c>
      <c r="S87" s="168"/>
      <c r="T87" s="170">
        <f>T88+T582+T711</f>
        <v>0</v>
      </c>
      <c r="U87" s="168"/>
      <c r="V87" s="170">
        <f>V88+V582+V711</f>
        <v>0</v>
      </c>
      <c r="W87" s="168"/>
      <c r="X87" s="171">
        <f>X88+X582+X711</f>
        <v>0.00056</v>
      </c>
      <c r="AR87" s="172" t="s">
        <v>83</v>
      </c>
      <c r="AT87" s="173" t="s">
        <v>74</v>
      </c>
      <c r="AU87" s="173" t="s">
        <v>75</v>
      </c>
      <c r="AY87" s="172" t="s">
        <v>131</v>
      </c>
      <c r="BK87" s="174">
        <f>BK88+BK582+BK711</f>
        <v>0</v>
      </c>
    </row>
    <row r="88" spans="2:63" s="12" customFormat="1" ht="22.9" customHeight="1">
      <c r="B88" s="160"/>
      <c r="C88" s="161"/>
      <c r="D88" s="162" t="s">
        <v>74</v>
      </c>
      <c r="E88" s="175" t="s">
        <v>132</v>
      </c>
      <c r="F88" s="175" t="s">
        <v>133</v>
      </c>
      <c r="G88" s="161"/>
      <c r="H88" s="161"/>
      <c r="I88" s="164"/>
      <c r="J88" s="164"/>
      <c r="K88" s="176">
        <f>BK88</f>
        <v>0</v>
      </c>
      <c r="L88" s="161"/>
      <c r="M88" s="166"/>
      <c r="N88" s="167"/>
      <c r="O88" s="168"/>
      <c r="P88" s="168"/>
      <c r="Q88" s="169">
        <f>SUM(Q89:Q581)</f>
        <v>0</v>
      </c>
      <c r="R88" s="169">
        <f>SUM(R89:R581)</f>
        <v>0</v>
      </c>
      <c r="S88" s="168"/>
      <c r="T88" s="170">
        <f>SUM(T89:T581)</f>
        <v>0</v>
      </c>
      <c r="U88" s="168"/>
      <c r="V88" s="170">
        <f>SUM(V89:V581)</f>
        <v>0</v>
      </c>
      <c r="W88" s="168"/>
      <c r="X88" s="171">
        <f>SUM(X89:X581)</f>
        <v>0</v>
      </c>
      <c r="AR88" s="172" t="s">
        <v>83</v>
      </c>
      <c r="AT88" s="173" t="s">
        <v>74</v>
      </c>
      <c r="AU88" s="173" t="s">
        <v>83</v>
      </c>
      <c r="AY88" s="172" t="s">
        <v>131</v>
      </c>
      <c r="BK88" s="174">
        <f>SUM(BK89:BK581)</f>
        <v>0</v>
      </c>
    </row>
    <row r="89" spans="1:65" s="2" customFormat="1" ht="24.2" customHeight="1">
      <c r="A89" s="35"/>
      <c r="B89" s="36"/>
      <c r="C89" s="177" t="s">
        <v>83</v>
      </c>
      <c r="D89" s="177" t="s">
        <v>134</v>
      </c>
      <c r="E89" s="178" t="s">
        <v>135</v>
      </c>
      <c r="F89" s="179" t="s">
        <v>136</v>
      </c>
      <c r="G89" s="180" t="s">
        <v>137</v>
      </c>
      <c r="H89" s="181">
        <v>1</v>
      </c>
      <c r="I89" s="182"/>
      <c r="J89" s="182"/>
      <c r="K89" s="183">
        <f>ROUND(P89*H89,2)</f>
        <v>0</v>
      </c>
      <c r="L89" s="179" t="s">
        <v>138</v>
      </c>
      <c r="M89" s="40"/>
      <c r="N89" s="184" t="s">
        <v>29</v>
      </c>
      <c r="O89" s="185" t="s">
        <v>44</v>
      </c>
      <c r="P89" s="186">
        <f>I89+J89</f>
        <v>0</v>
      </c>
      <c r="Q89" s="186">
        <f>ROUND(I89*H89,2)</f>
        <v>0</v>
      </c>
      <c r="R89" s="186">
        <f>ROUND(J89*H89,2)</f>
        <v>0</v>
      </c>
      <c r="S89" s="65"/>
      <c r="T89" s="187">
        <f>S89*H89</f>
        <v>0</v>
      </c>
      <c r="U89" s="187">
        <v>0</v>
      </c>
      <c r="V89" s="187">
        <f>U89*H89</f>
        <v>0</v>
      </c>
      <c r="W89" s="187">
        <v>0</v>
      </c>
      <c r="X89" s="188">
        <f>W89*H89</f>
        <v>0</v>
      </c>
      <c r="Y89" s="35"/>
      <c r="Z89" s="35"/>
      <c r="AA89" s="35"/>
      <c r="AB89" s="35"/>
      <c r="AC89" s="35"/>
      <c r="AD89" s="35"/>
      <c r="AE89" s="35"/>
      <c r="AR89" s="189" t="s">
        <v>139</v>
      </c>
      <c r="AT89" s="189" t="s">
        <v>134</v>
      </c>
      <c r="AU89" s="189" t="s">
        <v>85</v>
      </c>
      <c r="AY89" s="18" t="s">
        <v>131</v>
      </c>
      <c r="BE89" s="190">
        <f>IF(O89="základní",K89,0)</f>
        <v>0</v>
      </c>
      <c r="BF89" s="190">
        <f>IF(O89="snížená",K89,0)</f>
        <v>0</v>
      </c>
      <c r="BG89" s="190">
        <f>IF(O89="zákl. přenesená",K89,0)</f>
        <v>0</v>
      </c>
      <c r="BH89" s="190">
        <f>IF(O89="sníž. přenesená",K89,0)</f>
        <v>0</v>
      </c>
      <c r="BI89" s="190">
        <f>IF(O89="nulová",K89,0)</f>
        <v>0</v>
      </c>
      <c r="BJ89" s="18" t="s">
        <v>83</v>
      </c>
      <c r="BK89" s="190">
        <f>ROUND(P89*H89,2)</f>
        <v>0</v>
      </c>
      <c r="BL89" s="18" t="s">
        <v>139</v>
      </c>
      <c r="BM89" s="189" t="s">
        <v>140</v>
      </c>
    </row>
    <row r="90" spans="1:47" s="2" customFormat="1" ht="12">
      <c r="A90" s="35"/>
      <c r="B90" s="36"/>
      <c r="C90" s="37"/>
      <c r="D90" s="191" t="s">
        <v>141</v>
      </c>
      <c r="E90" s="37"/>
      <c r="F90" s="192" t="s">
        <v>142</v>
      </c>
      <c r="G90" s="37"/>
      <c r="H90" s="37"/>
      <c r="I90" s="193"/>
      <c r="J90" s="193"/>
      <c r="K90" s="37"/>
      <c r="L90" s="37"/>
      <c r="M90" s="40"/>
      <c r="N90" s="194"/>
      <c r="O90" s="195"/>
      <c r="P90" s="65"/>
      <c r="Q90" s="65"/>
      <c r="R90" s="65"/>
      <c r="S90" s="65"/>
      <c r="T90" s="65"/>
      <c r="U90" s="65"/>
      <c r="V90" s="65"/>
      <c r="W90" s="65"/>
      <c r="X90" s="66"/>
      <c r="Y90" s="35"/>
      <c r="Z90" s="35"/>
      <c r="AA90" s="35"/>
      <c r="AB90" s="35"/>
      <c r="AC90" s="35"/>
      <c r="AD90" s="35"/>
      <c r="AE90" s="35"/>
      <c r="AT90" s="18" t="s">
        <v>141</v>
      </c>
      <c r="AU90" s="18" t="s">
        <v>85</v>
      </c>
    </row>
    <row r="91" spans="1:47" s="2" customFormat="1" ht="12">
      <c r="A91" s="35"/>
      <c r="B91" s="36"/>
      <c r="C91" s="37"/>
      <c r="D91" s="196" t="s">
        <v>143</v>
      </c>
      <c r="E91" s="37"/>
      <c r="F91" s="197" t="s">
        <v>144</v>
      </c>
      <c r="G91" s="37"/>
      <c r="H91" s="37"/>
      <c r="I91" s="193"/>
      <c r="J91" s="193"/>
      <c r="K91" s="37"/>
      <c r="L91" s="37"/>
      <c r="M91" s="40"/>
      <c r="N91" s="194"/>
      <c r="O91" s="195"/>
      <c r="P91" s="65"/>
      <c r="Q91" s="65"/>
      <c r="R91" s="65"/>
      <c r="S91" s="65"/>
      <c r="T91" s="65"/>
      <c r="U91" s="65"/>
      <c r="V91" s="65"/>
      <c r="W91" s="65"/>
      <c r="X91" s="66"/>
      <c r="Y91" s="35"/>
      <c r="Z91" s="35"/>
      <c r="AA91" s="35"/>
      <c r="AB91" s="35"/>
      <c r="AC91" s="35"/>
      <c r="AD91" s="35"/>
      <c r="AE91" s="35"/>
      <c r="AT91" s="18" t="s">
        <v>143</v>
      </c>
      <c r="AU91" s="18" t="s">
        <v>85</v>
      </c>
    </row>
    <row r="92" spans="2:51" s="13" customFormat="1" ht="12">
      <c r="B92" s="198"/>
      <c r="C92" s="199"/>
      <c r="D92" s="191" t="s">
        <v>145</v>
      </c>
      <c r="E92" s="200" t="s">
        <v>29</v>
      </c>
      <c r="F92" s="201" t="s">
        <v>146</v>
      </c>
      <c r="G92" s="199"/>
      <c r="H92" s="200" t="s">
        <v>29</v>
      </c>
      <c r="I92" s="202"/>
      <c r="J92" s="202"/>
      <c r="K92" s="199"/>
      <c r="L92" s="199"/>
      <c r="M92" s="203"/>
      <c r="N92" s="204"/>
      <c r="O92" s="205"/>
      <c r="P92" s="205"/>
      <c r="Q92" s="205"/>
      <c r="R92" s="205"/>
      <c r="S92" s="205"/>
      <c r="T92" s="205"/>
      <c r="U92" s="205"/>
      <c r="V92" s="205"/>
      <c r="W92" s="205"/>
      <c r="X92" s="206"/>
      <c r="AT92" s="207" t="s">
        <v>145</v>
      </c>
      <c r="AU92" s="207" t="s">
        <v>85</v>
      </c>
      <c r="AV92" s="13" t="s">
        <v>83</v>
      </c>
      <c r="AW92" s="13" t="s">
        <v>5</v>
      </c>
      <c r="AX92" s="13" t="s">
        <v>75</v>
      </c>
      <c r="AY92" s="207" t="s">
        <v>131</v>
      </c>
    </row>
    <row r="93" spans="2:51" s="14" customFormat="1" ht="12">
      <c r="B93" s="208"/>
      <c r="C93" s="209"/>
      <c r="D93" s="191" t="s">
        <v>145</v>
      </c>
      <c r="E93" s="210" t="s">
        <v>29</v>
      </c>
      <c r="F93" s="211" t="s">
        <v>83</v>
      </c>
      <c r="G93" s="209"/>
      <c r="H93" s="212">
        <v>1</v>
      </c>
      <c r="I93" s="213"/>
      <c r="J93" s="213"/>
      <c r="K93" s="209"/>
      <c r="L93" s="209"/>
      <c r="M93" s="214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7"/>
      <c r="AT93" s="218" t="s">
        <v>145</v>
      </c>
      <c r="AU93" s="218" t="s">
        <v>85</v>
      </c>
      <c r="AV93" s="14" t="s">
        <v>85</v>
      </c>
      <c r="AW93" s="14" t="s">
        <v>5</v>
      </c>
      <c r="AX93" s="14" t="s">
        <v>75</v>
      </c>
      <c r="AY93" s="218" t="s">
        <v>131</v>
      </c>
    </row>
    <row r="94" spans="2:51" s="15" customFormat="1" ht="12">
      <c r="B94" s="219"/>
      <c r="C94" s="220"/>
      <c r="D94" s="191" t="s">
        <v>145</v>
      </c>
      <c r="E94" s="221" t="s">
        <v>29</v>
      </c>
      <c r="F94" s="222" t="s">
        <v>147</v>
      </c>
      <c r="G94" s="220"/>
      <c r="H94" s="223">
        <v>1</v>
      </c>
      <c r="I94" s="224"/>
      <c r="J94" s="224"/>
      <c r="K94" s="220"/>
      <c r="L94" s="220"/>
      <c r="M94" s="225"/>
      <c r="N94" s="226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AT94" s="229" t="s">
        <v>145</v>
      </c>
      <c r="AU94" s="229" t="s">
        <v>85</v>
      </c>
      <c r="AV94" s="15" t="s">
        <v>139</v>
      </c>
      <c r="AW94" s="15" t="s">
        <v>5</v>
      </c>
      <c r="AX94" s="15" t="s">
        <v>83</v>
      </c>
      <c r="AY94" s="229" t="s">
        <v>131</v>
      </c>
    </row>
    <row r="95" spans="1:65" s="2" customFormat="1" ht="24.2" customHeight="1">
      <c r="A95" s="35"/>
      <c r="B95" s="36"/>
      <c r="C95" s="230" t="s">
        <v>85</v>
      </c>
      <c r="D95" s="230" t="s">
        <v>148</v>
      </c>
      <c r="E95" s="231" t="s">
        <v>149</v>
      </c>
      <c r="F95" s="232" t="s">
        <v>150</v>
      </c>
      <c r="G95" s="233" t="s">
        <v>137</v>
      </c>
      <c r="H95" s="234">
        <v>1</v>
      </c>
      <c r="I95" s="235"/>
      <c r="J95" s="236"/>
      <c r="K95" s="237">
        <f>ROUND(P95*H95,2)</f>
        <v>0</v>
      </c>
      <c r="L95" s="232" t="s">
        <v>29</v>
      </c>
      <c r="M95" s="238"/>
      <c r="N95" s="239" t="s">
        <v>29</v>
      </c>
      <c r="O95" s="185" t="s">
        <v>44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65"/>
      <c r="T95" s="187">
        <f>S95*H95</f>
        <v>0</v>
      </c>
      <c r="U95" s="187">
        <v>0</v>
      </c>
      <c r="V95" s="187">
        <f>U95*H95</f>
        <v>0</v>
      </c>
      <c r="W95" s="187">
        <v>0</v>
      </c>
      <c r="X95" s="188">
        <f>W95*H95</f>
        <v>0</v>
      </c>
      <c r="Y95" s="35"/>
      <c r="Z95" s="35"/>
      <c r="AA95" s="35"/>
      <c r="AB95" s="35"/>
      <c r="AC95" s="35"/>
      <c r="AD95" s="35"/>
      <c r="AE95" s="35"/>
      <c r="AR95" s="189" t="s">
        <v>151</v>
      </c>
      <c r="AT95" s="189" t="s">
        <v>148</v>
      </c>
      <c r="AU95" s="189" t="s">
        <v>85</v>
      </c>
      <c r="AY95" s="18" t="s">
        <v>131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18" t="s">
        <v>83</v>
      </c>
      <c r="BK95" s="190">
        <f>ROUND(P95*H95,2)</f>
        <v>0</v>
      </c>
      <c r="BL95" s="18" t="s">
        <v>139</v>
      </c>
      <c r="BM95" s="189" t="s">
        <v>152</v>
      </c>
    </row>
    <row r="96" spans="1:47" s="2" customFormat="1" ht="12">
      <c r="A96" s="35"/>
      <c r="B96" s="36"/>
      <c r="C96" s="37"/>
      <c r="D96" s="191" t="s">
        <v>141</v>
      </c>
      <c r="E96" s="37"/>
      <c r="F96" s="192" t="s">
        <v>150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141</v>
      </c>
      <c r="AU96" s="18" t="s">
        <v>85</v>
      </c>
    </row>
    <row r="97" spans="1:47" s="2" customFormat="1" ht="19.5">
      <c r="A97" s="35"/>
      <c r="B97" s="36"/>
      <c r="C97" s="37"/>
      <c r="D97" s="191" t="s">
        <v>153</v>
      </c>
      <c r="E97" s="37"/>
      <c r="F97" s="240" t="s">
        <v>154</v>
      </c>
      <c r="G97" s="37"/>
      <c r="H97" s="37"/>
      <c r="I97" s="193"/>
      <c r="J97" s="193"/>
      <c r="K97" s="37"/>
      <c r="L97" s="37"/>
      <c r="M97" s="40"/>
      <c r="N97" s="194"/>
      <c r="O97" s="195"/>
      <c r="P97" s="65"/>
      <c r="Q97" s="65"/>
      <c r="R97" s="65"/>
      <c r="S97" s="65"/>
      <c r="T97" s="65"/>
      <c r="U97" s="65"/>
      <c r="V97" s="65"/>
      <c r="W97" s="65"/>
      <c r="X97" s="66"/>
      <c r="Y97" s="35"/>
      <c r="Z97" s="35"/>
      <c r="AA97" s="35"/>
      <c r="AB97" s="35"/>
      <c r="AC97" s="35"/>
      <c r="AD97" s="35"/>
      <c r="AE97" s="35"/>
      <c r="AT97" s="18" t="s">
        <v>153</v>
      </c>
      <c r="AU97" s="18" t="s">
        <v>85</v>
      </c>
    </row>
    <row r="98" spans="2:51" s="13" customFormat="1" ht="12">
      <c r="B98" s="198"/>
      <c r="C98" s="199"/>
      <c r="D98" s="191" t="s">
        <v>145</v>
      </c>
      <c r="E98" s="200" t="s">
        <v>29</v>
      </c>
      <c r="F98" s="201" t="s">
        <v>146</v>
      </c>
      <c r="G98" s="199"/>
      <c r="H98" s="200" t="s">
        <v>29</v>
      </c>
      <c r="I98" s="202"/>
      <c r="J98" s="202"/>
      <c r="K98" s="199"/>
      <c r="L98" s="199"/>
      <c r="M98" s="203"/>
      <c r="N98" s="204"/>
      <c r="O98" s="205"/>
      <c r="P98" s="205"/>
      <c r="Q98" s="205"/>
      <c r="R98" s="205"/>
      <c r="S98" s="205"/>
      <c r="T98" s="205"/>
      <c r="U98" s="205"/>
      <c r="V98" s="205"/>
      <c r="W98" s="205"/>
      <c r="X98" s="206"/>
      <c r="AT98" s="207" t="s">
        <v>145</v>
      </c>
      <c r="AU98" s="207" t="s">
        <v>85</v>
      </c>
      <c r="AV98" s="13" t="s">
        <v>83</v>
      </c>
      <c r="AW98" s="13" t="s">
        <v>5</v>
      </c>
      <c r="AX98" s="13" t="s">
        <v>75</v>
      </c>
      <c r="AY98" s="207" t="s">
        <v>131</v>
      </c>
    </row>
    <row r="99" spans="2:51" s="14" customFormat="1" ht="12">
      <c r="B99" s="208"/>
      <c r="C99" s="209"/>
      <c r="D99" s="191" t="s">
        <v>145</v>
      </c>
      <c r="E99" s="210" t="s">
        <v>29</v>
      </c>
      <c r="F99" s="211" t="s">
        <v>83</v>
      </c>
      <c r="G99" s="209"/>
      <c r="H99" s="212">
        <v>1</v>
      </c>
      <c r="I99" s="213"/>
      <c r="J99" s="213"/>
      <c r="K99" s="209"/>
      <c r="L99" s="209"/>
      <c r="M99" s="214"/>
      <c r="N99" s="215"/>
      <c r="O99" s="216"/>
      <c r="P99" s="216"/>
      <c r="Q99" s="216"/>
      <c r="R99" s="216"/>
      <c r="S99" s="216"/>
      <c r="T99" s="216"/>
      <c r="U99" s="216"/>
      <c r="V99" s="216"/>
      <c r="W99" s="216"/>
      <c r="X99" s="217"/>
      <c r="AT99" s="218" t="s">
        <v>145</v>
      </c>
      <c r="AU99" s="218" t="s">
        <v>85</v>
      </c>
      <c r="AV99" s="14" t="s">
        <v>85</v>
      </c>
      <c r="AW99" s="14" t="s">
        <v>5</v>
      </c>
      <c r="AX99" s="14" t="s">
        <v>75</v>
      </c>
      <c r="AY99" s="218" t="s">
        <v>131</v>
      </c>
    </row>
    <row r="100" spans="2:51" s="15" customFormat="1" ht="12">
      <c r="B100" s="219"/>
      <c r="C100" s="220"/>
      <c r="D100" s="191" t="s">
        <v>145</v>
      </c>
      <c r="E100" s="221" t="s">
        <v>29</v>
      </c>
      <c r="F100" s="222" t="s">
        <v>147</v>
      </c>
      <c r="G100" s="220"/>
      <c r="H100" s="223">
        <v>1</v>
      </c>
      <c r="I100" s="224"/>
      <c r="J100" s="224"/>
      <c r="K100" s="220"/>
      <c r="L100" s="220"/>
      <c r="M100" s="225"/>
      <c r="N100" s="226"/>
      <c r="O100" s="227"/>
      <c r="P100" s="227"/>
      <c r="Q100" s="227"/>
      <c r="R100" s="227"/>
      <c r="S100" s="227"/>
      <c r="T100" s="227"/>
      <c r="U100" s="227"/>
      <c r="V100" s="227"/>
      <c r="W100" s="227"/>
      <c r="X100" s="228"/>
      <c r="AT100" s="229" t="s">
        <v>145</v>
      </c>
      <c r="AU100" s="229" t="s">
        <v>85</v>
      </c>
      <c r="AV100" s="15" t="s">
        <v>139</v>
      </c>
      <c r="AW100" s="15" t="s">
        <v>5</v>
      </c>
      <c r="AX100" s="15" t="s">
        <v>83</v>
      </c>
      <c r="AY100" s="229" t="s">
        <v>131</v>
      </c>
    </row>
    <row r="101" spans="1:65" s="2" customFormat="1" ht="24.2" customHeight="1">
      <c r="A101" s="35"/>
      <c r="B101" s="36"/>
      <c r="C101" s="177" t="s">
        <v>155</v>
      </c>
      <c r="D101" s="177" t="s">
        <v>134</v>
      </c>
      <c r="E101" s="178" t="s">
        <v>156</v>
      </c>
      <c r="F101" s="179" t="s">
        <v>157</v>
      </c>
      <c r="G101" s="180" t="s">
        <v>158</v>
      </c>
      <c r="H101" s="181">
        <v>4</v>
      </c>
      <c r="I101" s="182"/>
      <c r="J101" s="182"/>
      <c r="K101" s="183">
        <f>ROUND(P101*H101,2)</f>
        <v>0</v>
      </c>
      <c r="L101" s="179" t="s">
        <v>138</v>
      </c>
      <c r="M101" s="40"/>
      <c r="N101" s="184" t="s">
        <v>29</v>
      </c>
      <c r="O101" s="185" t="s">
        <v>44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65"/>
      <c r="T101" s="187">
        <f>S101*H101</f>
        <v>0</v>
      </c>
      <c r="U101" s="187">
        <v>0</v>
      </c>
      <c r="V101" s="187">
        <f>U101*H101</f>
        <v>0</v>
      </c>
      <c r="W101" s="187">
        <v>0</v>
      </c>
      <c r="X101" s="188">
        <f>W101*H101</f>
        <v>0</v>
      </c>
      <c r="Y101" s="35"/>
      <c r="Z101" s="35"/>
      <c r="AA101" s="35"/>
      <c r="AB101" s="35"/>
      <c r="AC101" s="35"/>
      <c r="AD101" s="35"/>
      <c r="AE101" s="35"/>
      <c r="AR101" s="189" t="s">
        <v>139</v>
      </c>
      <c r="AT101" s="189" t="s">
        <v>134</v>
      </c>
      <c r="AU101" s="189" t="s">
        <v>85</v>
      </c>
      <c r="AY101" s="18" t="s">
        <v>131</v>
      </c>
      <c r="BE101" s="190">
        <f>IF(O101="základní",K101,0)</f>
        <v>0</v>
      </c>
      <c r="BF101" s="190">
        <f>IF(O101="snížená",K101,0)</f>
        <v>0</v>
      </c>
      <c r="BG101" s="190">
        <f>IF(O101="zákl. přenesená",K101,0)</f>
        <v>0</v>
      </c>
      <c r="BH101" s="190">
        <f>IF(O101="sníž. přenesená",K101,0)</f>
        <v>0</v>
      </c>
      <c r="BI101" s="190">
        <f>IF(O101="nulová",K101,0)</f>
        <v>0</v>
      </c>
      <c r="BJ101" s="18" t="s">
        <v>83</v>
      </c>
      <c r="BK101" s="190">
        <f>ROUND(P101*H101,2)</f>
        <v>0</v>
      </c>
      <c r="BL101" s="18" t="s">
        <v>139</v>
      </c>
      <c r="BM101" s="189" t="s">
        <v>159</v>
      </c>
    </row>
    <row r="102" spans="1:47" s="2" customFormat="1" ht="19.5">
      <c r="A102" s="35"/>
      <c r="B102" s="36"/>
      <c r="C102" s="37"/>
      <c r="D102" s="191" t="s">
        <v>141</v>
      </c>
      <c r="E102" s="37"/>
      <c r="F102" s="192" t="s">
        <v>160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141</v>
      </c>
      <c r="AU102" s="18" t="s">
        <v>85</v>
      </c>
    </row>
    <row r="103" spans="1:47" s="2" customFormat="1" ht="12">
      <c r="A103" s="35"/>
      <c r="B103" s="36"/>
      <c r="C103" s="37"/>
      <c r="D103" s="196" t="s">
        <v>143</v>
      </c>
      <c r="E103" s="37"/>
      <c r="F103" s="197" t="s">
        <v>161</v>
      </c>
      <c r="G103" s="37"/>
      <c r="H103" s="37"/>
      <c r="I103" s="193"/>
      <c r="J103" s="193"/>
      <c r="K103" s="37"/>
      <c r="L103" s="37"/>
      <c r="M103" s="40"/>
      <c r="N103" s="194"/>
      <c r="O103" s="195"/>
      <c r="P103" s="65"/>
      <c r="Q103" s="65"/>
      <c r="R103" s="65"/>
      <c r="S103" s="65"/>
      <c r="T103" s="65"/>
      <c r="U103" s="65"/>
      <c r="V103" s="65"/>
      <c r="W103" s="65"/>
      <c r="X103" s="66"/>
      <c r="Y103" s="35"/>
      <c r="Z103" s="35"/>
      <c r="AA103" s="35"/>
      <c r="AB103" s="35"/>
      <c r="AC103" s="35"/>
      <c r="AD103" s="35"/>
      <c r="AE103" s="35"/>
      <c r="AT103" s="18" t="s">
        <v>143</v>
      </c>
      <c r="AU103" s="18" t="s">
        <v>85</v>
      </c>
    </row>
    <row r="104" spans="2:51" s="13" customFormat="1" ht="12">
      <c r="B104" s="198"/>
      <c r="C104" s="199"/>
      <c r="D104" s="191" t="s">
        <v>145</v>
      </c>
      <c r="E104" s="200" t="s">
        <v>29</v>
      </c>
      <c r="F104" s="201" t="s">
        <v>146</v>
      </c>
      <c r="G104" s="199"/>
      <c r="H104" s="200" t="s">
        <v>29</v>
      </c>
      <c r="I104" s="202"/>
      <c r="J104" s="202"/>
      <c r="K104" s="199"/>
      <c r="L104" s="199"/>
      <c r="M104" s="203"/>
      <c r="N104" s="204"/>
      <c r="O104" s="205"/>
      <c r="P104" s="205"/>
      <c r="Q104" s="205"/>
      <c r="R104" s="205"/>
      <c r="S104" s="205"/>
      <c r="T104" s="205"/>
      <c r="U104" s="205"/>
      <c r="V104" s="205"/>
      <c r="W104" s="205"/>
      <c r="X104" s="206"/>
      <c r="AT104" s="207" t="s">
        <v>145</v>
      </c>
      <c r="AU104" s="207" t="s">
        <v>85</v>
      </c>
      <c r="AV104" s="13" t="s">
        <v>83</v>
      </c>
      <c r="AW104" s="13" t="s">
        <v>5</v>
      </c>
      <c r="AX104" s="13" t="s">
        <v>75</v>
      </c>
      <c r="AY104" s="207" t="s">
        <v>131</v>
      </c>
    </row>
    <row r="105" spans="2:51" s="14" customFormat="1" ht="12">
      <c r="B105" s="208"/>
      <c r="C105" s="209"/>
      <c r="D105" s="191" t="s">
        <v>145</v>
      </c>
      <c r="E105" s="210" t="s">
        <v>29</v>
      </c>
      <c r="F105" s="211" t="s">
        <v>139</v>
      </c>
      <c r="G105" s="209"/>
      <c r="H105" s="212">
        <v>4</v>
      </c>
      <c r="I105" s="213"/>
      <c r="J105" s="213"/>
      <c r="K105" s="209"/>
      <c r="L105" s="209"/>
      <c r="M105" s="214"/>
      <c r="N105" s="215"/>
      <c r="O105" s="216"/>
      <c r="P105" s="216"/>
      <c r="Q105" s="216"/>
      <c r="R105" s="216"/>
      <c r="S105" s="216"/>
      <c r="T105" s="216"/>
      <c r="U105" s="216"/>
      <c r="V105" s="216"/>
      <c r="W105" s="216"/>
      <c r="X105" s="217"/>
      <c r="AT105" s="218" t="s">
        <v>145</v>
      </c>
      <c r="AU105" s="218" t="s">
        <v>85</v>
      </c>
      <c r="AV105" s="14" t="s">
        <v>85</v>
      </c>
      <c r="AW105" s="14" t="s">
        <v>5</v>
      </c>
      <c r="AX105" s="14" t="s">
        <v>75</v>
      </c>
      <c r="AY105" s="218" t="s">
        <v>131</v>
      </c>
    </row>
    <row r="106" spans="2:51" s="15" customFormat="1" ht="12">
      <c r="B106" s="219"/>
      <c r="C106" s="220"/>
      <c r="D106" s="191" t="s">
        <v>145</v>
      </c>
      <c r="E106" s="221" t="s">
        <v>29</v>
      </c>
      <c r="F106" s="222" t="s">
        <v>147</v>
      </c>
      <c r="G106" s="220"/>
      <c r="H106" s="223">
        <v>4</v>
      </c>
      <c r="I106" s="224"/>
      <c r="J106" s="224"/>
      <c r="K106" s="220"/>
      <c r="L106" s="220"/>
      <c r="M106" s="225"/>
      <c r="N106" s="226"/>
      <c r="O106" s="227"/>
      <c r="P106" s="227"/>
      <c r="Q106" s="227"/>
      <c r="R106" s="227"/>
      <c r="S106" s="227"/>
      <c r="T106" s="227"/>
      <c r="U106" s="227"/>
      <c r="V106" s="227"/>
      <c r="W106" s="227"/>
      <c r="X106" s="228"/>
      <c r="AT106" s="229" t="s">
        <v>145</v>
      </c>
      <c r="AU106" s="229" t="s">
        <v>85</v>
      </c>
      <c r="AV106" s="15" t="s">
        <v>139</v>
      </c>
      <c r="AW106" s="15" t="s">
        <v>5</v>
      </c>
      <c r="AX106" s="15" t="s">
        <v>83</v>
      </c>
      <c r="AY106" s="229" t="s">
        <v>131</v>
      </c>
    </row>
    <row r="107" spans="1:65" s="2" customFormat="1" ht="24.2" customHeight="1">
      <c r="A107" s="35"/>
      <c r="B107" s="36"/>
      <c r="C107" s="177" t="s">
        <v>139</v>
      </c>
      <c r="D107" s="177" t="s">
        <v>134</v>
      </c>
      <c r="E107" s="178" t="s">
        <v>162</v>
      </c>
      <c r="F107" s="179" t="s">
        <v>163</v>
      </c>
      <c r="G107" s="180" t="s">
        <v>158</v>
      </c>
      <c r="H107" s="181">
        <v>6</v>
      </c>
      <c r="I107" s="182"/>
      <c r="J107" s="182"/>
      <c r="K107" s="183">
        <f>ROUND(P107*H107,2)</f>
        <v>0</v>
      </c>
      <c r="L107" s="179" t="s">
        <v>29</v>
      </c>
      <c r="M107" s="40"/>
      <c r="N107" s="184" t="s">
        <v>29</v>
      </c>
      <c r="O107" s="185" t="s">
        <v>44</v>
      </c>
      <c r="P107" s="186">
        <f>I107+J107</f>
        <v>0</v>
      </c>
      <c r="Q107" s="186">
        <f>ROUND(I107*H107,2)</f>
        <v>0</v>
      </c>
      <c r="R107" s="186">
        <f>ROUND(J107*H107,2)</f>
        <v>0</v>
      </c>
      <c r="S107" s="65"/>
      <c r="T107" s="187">
        <f>S107*H107</f>
        <v>0</v>
      </c>
      <c r="U107" s="187">
        <v>0</v>
      </c>
      <c r="V107" s="187">
        <f>U107*H107</f>
        <v>0</v>
      </c>
      <c r="W107" s="187">
        <v>0</v>
      </c>
      <c r="X107" s="188">
        <f>W107*H107</f>
        <v>0</v>
      </c>
      <c r="Y107" s="35"/>
      <c r="Z107" s="35"/>
      <c r="AA107" s="35"/>
      <c r="AB107" s="35"/>
      <c r="AC107" s="35"/>
      <c r="AD107" s="35"/>
      <c r="AE107" s="35"/>
      <c r="AR107" s="189" t="s">
        <v>139</v>
      </c>
      <c r="AT107" s="189" t="s">
        <v>134</v>
      </c>
      <c r="AU107" s="189" t="s">
        <v>85</v>
      </c>
      <c r="AY107" s="18" t="s">
        <v>131</v>
      </c>
      <c r="BE107" s="190">
        <f>IF(O107="základní",K107,0)</f>
        <v>0</v>
      </c>
      <c r="BF107" s="190">
        <f>IF(O107="snížená",K107,0)</f>
        <v>0</v>
      </c>
      <c r="BG107" s="190">
        <f>IF(O107="zákl. přenesená",K107,0)</f>
        <v>0</v>
      </c>
      <c r="BH107" s="190">
        <f>IF(O107="sníž. přenesená",K107,0)</f>
        <v>0</v>
      </c>
      <c r="BI107" s="190">
        <f>IF(O107="nulová",K107,0)</f>
        <v>0</v>
      </c>
      <c r="BJ107" s="18" t="s">
        <v>83</v>
      </c>
      <c r="BK107" s="190">
        <f>ROUND(P107*H107,2)</f>
        <v>0</v>
      </c>
      <c r="BL107" s="18" t="s">
        <v>139</v>
      </c>
      <c r="BM107" s="189" t="s">
        <v>164</v>
      </c>
    </row>
    <row r="108" spans="1:47" s="2" customFormat="1" ht="12">
      <c r="A108" s="35"/>
      <c r="B108" s="36"/>
      <c r="C108" s="37"/>
      <c r="D108" s="191" t="s">
        <v>141</v>
      </c>
      <c r="E108" s="37"/>
      <c r="F108" s="192" t="s">
        <v>163</v>
      </c>
      <c r="G108" s="37"/>
      <c r="H108" s="37"/>
      <c r="I108" s="193"/>
      <c r="J108" s="193"/>
      <c r="K108" s="37"/>
      <c r="L108" s="37"/>
      <c r="M108" s="40"/>
      <c r="N108" s="194"/>
      <c r="O108" s="195"/>
      <c r="P108" s="65"/>
      <c r="Q108" s="65"/>
      <c r="R108" s="65"/>
      <c r="S108" s="65"/>
      <c r="T108" s="65"/>
      <c r="U108" s="65"/>
      <c r="V108" s="65"/>
      <c r="W108" s="65"/>
      <c r="X108" s="66"/>
      <c r="Y108" s="35"/>
      <c r="Z108" s="35"/>
      <c r="AA108" s="35"/>
      <c r="AB108" s="35"/>
      <c r="AC108" s="35"/>
      <c r="AD108" s="35"/>
      <c r="AE108" s="35"/>
      <c r="AT108" s="18" t="s">
        <v>141</v>
      </c>
      <c r="AU108" s="18" t="s">
        <v>85</v>
      </c>
    </row>
    <row r="109" spans="1:47" s="2" customFormat="1" ht="19.5">
      <c r="A109" s="35"/>
      <c r="B109" s="36"/>
      <c r="C109" s="37"/>
      <c r="D109" s="191" t="s">
        <v>153</v>
      </c>
      <c r="E109" s="37"/>
      <c r="F109" s="240" t="s">
        <v>165</v>
      </c>
      <c r="G109" s="37"/>
      <c r="H109" s="37"/>
      <c r="I109" s="193"/>
      <c r="J109" s="193"/>
      <c r="K109" s="37"/>
      <c r="L109" s="37"/>
      <c r="M109" s="40"/>
      <c r="N109" s="194"/>
      <c r="O109" s="195"/>
      <c r="P109" s="65"/>
      <c r="Q109" s="65"/>
      <c r="R109" s="65"/>
      <c r="S109" s="65"/>
      <c r="T109" s="65"/>
      <c r="U109" s="65"/>
      <c r="V109" s="65"/>
      <c r="W109" s="65"/>
      <c r="X109" s="66"/>
      <c r="Y109" s="35"/>
      <c r="Z109" s="35"/>
      <c r="AA109" s="35"/>
      <c r="AB109" s="35"/>
      <c r="AC109" s="35"/>
      <c r="AD109" s="35"/>
      <c r="AE109" s="35"/>
      <c r="AT109" s="18" t="s">
        <v>153</v>
      </c>
      <c r="AU109" s="18" t="s">
        <v>85</v>
      </c>
    </row>
    <row r="110" spans="2:51" s="13" customFormat="1" ht="12">
      <c r="B110" s="198"/>
      <c r="C110" s="199"/>
      <c r="D110" s="191" t="s">
        <v>145</v>
      </c>
      <c r="E110" s="200" t="s">
        <v>29</v>
      </c>
      <c r="F110" s="201" t="s">
        <v>146</v>
      </c>
      <c r="G110" s="199"/>
      <c r="H110" s="200" t="s">
        <v>29</v>
      </c>
      <c r="I110" s="202"/>
      <c r="J110" s="202"/>
      <c r="K110" s="199"/>
      <c r="L110" s="199"/>
      <c r="M110" s="203"/>
      <c r="N110" s="204"/>
      <c r="O110" s="205"/>
      <c r="P110" s="205"/>
      <c r="Q110" s="205"/>
      <c r="R110" s="205"/>
      <c r="S110" s="205"/>
      <c r="T110" s="205"/>
      <c r="U110" s="205"/>
      <c r="V110" s="205"/>
      <c r="W110" s="205"/>
      <c r="X110" s="206"/>
      <c r="AT110" s="207" t="s">
        <v>145</v>
      </c>
      <c r="AU110" s="207" t="s">
        <v>85</v>
      </c>
      <c r="AV110" s="13" t="s">
        <v>83</v>
      </c>
      <c r="AW110" s="13" t="s">
        <v>5</v>
      </c>
      <c r="AX110" s="13" t="s">
        <v>75</v>
      </c>
      <c r="AY110" s="207" t="s">
        <v>131</v>
      </c>
    </row>
    <row r="111" spans="2:51" s="14" customFormat="1" ht="12">
      <c r="B111" s="208"/>
      <c r="C111" s="209"/>
      <c r="D111" s="191" t="s">
        <v>145</v>
      </c>
      <c r="E111" s="210" t="s">
        <v>29</v>
      </c>
      <c r="F111" s="211" t="s">
        <v>166</v>
      </c>
      <c r="G111" s="209"/>
      <c r="H111" s="212">
        <v>6</v>
      </c>
      <c r="I111" s="213"/>
      <c r="J111" s="213"/>
      <c r="K111" s="209"/>
      <c r="L111" s="209"/>
      <c r="M111" s="214"/>
      <c r="N111" s="215"/>
      <c r="O111" s="216"/>
      <c r="P111" s="216"/>
      <c r="Q111" s="216"/>
      <c r="R111" s="216"/>
      <c r="S111" s="216"/>
      <c r="T111" s="216"/>
      <c r="U111" s="216"/>
      <c r="V111" s="216"/>
      <c r="W111" s="216"/>
      <c r="X111" s="217"/>
      <c r="AT111" s="218" t="s">
        <v>145</v>
      </c>
      <c r="AU111" s="218" t="s">
        <v>85</v>
      </c>
      <c r="AV111" s="14" t="s">
        <v>85</v>
      </c>
      <c r="AW111" s="14" t="s">
        <v>5</v>
      </c>
      <c r="AX111" s="14" t="s">
        <v>75</v>
      </c>
      <c r="AY111" s="218" t="s">
        <v>131</v>
      </c>
    </row>
    <row r="112" spans="2:51" s="15" customFormat="1" ht="12">
      <c r="B112" s="219"/>
      <c r="C112" s="220"/>
      <c r="D112" s="191" t="s">
        <v>145</v>
      </c>
      <c r="E112" s="221" t="s">
        <v>29</v>
      </c>
      <c r="F112" s="222" t="s">
        <v>147</v>
      </c>
      <c r="G112" s="220"/>
      <c r="H112" s="223">
        <v>6</v>
      </c>
      <c r="I112" s="224"/>
      <c r="J112" s="224"/>
      <c r="K112" s="220"/>
      <c r="L112" s="220"/>
      <c r="M112" s="225"/>
      <c r="N112" s="226"/>
      <c r="O112" s="227"/>
      <c r="P112" s="227"/>
      <c r="Q112" s="227"/>
      <c r="R112" s="227"/>
      <c r="S112" s="227"/>
      <c r="T112" s="227"/>
      <c r="U112" s="227"/>
      <c r="V112" s="227"/>
      <c r="W112" s="227"/>
      <c r="X112" s="228"/>
      <c r="AT112" s="229" t="s">
        <v>145</v>
      </c>
      <c r="AU112" s="229" t="s">
        <v>85</v>
      </c>
      <c r="AV112" s="15" t="s">
        <v>139</v>
      </c>
      <c r="AW112" s="15" t="s">
        <v>5</v>
      </c>
      <c r="AX112" s="15" t="s">
        <v>83</v>
      </c>
      <c r="AY112" s="229" t="s">
        <v>131</v>
      </c>
    </row>
    <row r="113" spans="1:65" s="2" customFormat="1" ht="16.5" customHeight="1">
      <c r="A113" s="35"/>
      <c r="B113" s="36"/>
      <c r="C113" s="230" t="s">
        <v>167</v>
      </c>
      <c r="D113" s="230" t="s">
        <v>148</v>
      </c>
      <c r="E113" s="231" t="s">
        <v>168</v>
      </c>
      <c r="F113" s="232" t="s">
        <v>169</v>
      </c>
      <c r="G113" s="233" t="s">
        <v>158</v>
      </c>
      <c r="H113" s="234">
        <v>10</v>
      </c>
      <c r="I113" s="235"/>
      <c r="J113" s="236"/>
      <c r="K113" s="237">
        <f>ROUND(P113*H113,2)</f>
        <v>0</v>
      </c>
      <c r="L113" s="232" t="s">
        <v>29</v>
      </c>
      <c r="M113" s="238"/>
      <c r="N113" s="239" t="s">
        <v>29</v>
      </c>
      <c r="O113" s="185" t="s">
        <v>44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65"/>
      <c r="T113" s="187">
        <f>S113*H113</f>
        <v>0</v>
      </c>
      <c r="U113" s="187">
        <v>0</v>
      </c>
      <c r="V113" s="187">
        <f>U113*H113</f>
        <v>0</v>
      </c>
      <c r="W113" s="187">
        <v>0</v>
      </c>
      <c r="X113" s="188">
        <f>W113*H113</f>
        <v>0</v>
      </c>
      <c r="Y113" s="35"/>
      <c r="Z113" s="35"/>
      <c r="AA113" s="35"/>
      <c r="AB113" s="35"/>
      <c r="AC113" s="35"/>
      <c r="AD113" s="35"/>
      <c r="AE113" s="35"/>
      <c r="AR113" s="189" t="s">
        <v>151</v>
      </c>
      <c r="AT113" s="189" t="s">
        <v>148</v>
      </c>
      <c r="AU113" s="189" t="s">
        <v>85</v>
      </c>
      <c r="AY113" s="18" t="s">
        <v>131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18" t="s">
        <v>83</v>
      </c>
      <c r="BK113" s="190">
        <f>ROUND(P113*H113,2)</f>
        <v>0</v>
      </c>
      <c r="BL113" s="18" t="s">
        <v>139</v>
      </c>
      <c r="BM113" s="189" t="s">
        <v>170</v>
      </c>
    </row>
    <row r="114" spans="1:47" s="2" customFormat="1" ht="12">
      <c r="A114" s="35"/>
      <c r="B114" s="36"/>
      <c r="C114" s="37"/>
      <c r="D114" s="191" t="s">
        <v>141</v>
      </c>
      <c r="E114" s="37"/>
      <c r="F114" s="192" t="s">
        <v>169</v>
      </c>
      <c r="G114" s="37"/>
      <c r="H114" s="37"/>
      <c r="I114" s="193"/>
      <c r="J114" s="193"/>
      <c r="K114" s="37"/>
      <c r="L114" s="37"/>
      <c r="M114" s="40"/>
      <c r="N114" s="194"/>
      <c r="O114" s="195"/>
      <c r="P114" s="65"/>
      <c r="Q114" s="65"/>
      <c r="R114" s="65"/>
      <c r="S114" s="65"/>
      <c r="T114" s="65"/>
      <c r="U114" s="65"/>
      <c r="V114" s="65"/>
      <c r="W114" s="65"/>
      <c r="X114" s="66"/>
      <c r="Y114" s="35"/>
      <c r="Z114" s="35"/>
      <c r="AA114" s="35"/>
      <c r="AB114" s="35"/>
      <c r="AC114" s="35"/>
      <c r="AD114" s="35"/>
      <c r="AE114" s="35"/>
      <c r="AT114" s="18" t="s">
        <v>141</v>
      </c>
      <c r="AU114" s="18" t="s">
        <v>85</v>
      </c>
    </row>
    <row r="115" spans="1:47" s="2" customFormat="1" ht="19.5">
      <c r="A115" s="35"/>
      <c r="B115" s="36"/>
      <c r="C115" s="37"/>
      <c r="D115" s="191" t="s">
        <v>153</v>
      </c>
      <c r="E115" s="37"/>
      <c r="F115" s="240" t="s">
        <v>165</v>
      </c>
      <c r="G115" s="37"/>
      <c r="H115" s="37"/>
      <c r="I115" s="193"/>
      <c r="J115" s="193"/>
      <c r="K115" s="37"/>
      <c r="L115" s="37"/>
      <c r="M115" s="40"/>
      <c r="N115" s="194"/>
      <c r="O115" s="195"/>
      <c r="P115" s="65"/>
      <c r="Q115" s="65"/>
      <c r="R115" s="65"/>
      <c r="S115" s="65"/>
      <c r="T115" s="65"/>
      <c r="U115" s="65"/>
      <c r="V115" s="65"/>
      <c r="W115" s="65"/>
      <c r="X115" s="66"/>
      <c r="Y115" s="35"/>
      <c r="Z115" s="35"/>
      <c r="AA115" s="35"/>
      <c r="AB115" s="35"/>
      <c r="AC115" s="35"/>
      <c r="AD115" s="35"/>
      <c r="AE115" s="35"/>
      <c r="AT115" s="18" t="s">
        <v>153</v>
      </c>
      <c r="AU115" s="18" t="s">
        <v>85</v>
      </c>
    </row>
    <row r="116" spans="2:51" s="13" customFormat="1" ht="12">
      <c r="B116" s="198"/>
      <c r="C116" s="199"/>
      <c r="D116" s="191" t="s">
        <v>145</v>
      </c>
      <c r="E116" s="200" t="s">
        <v>29</v>
      </c>
      <c r="F116" s="201" t="s">
        <v>146</v>
      </c>
      <c r="G116" s="199"/>
      <c r="H116" s="200" t="s">
        <v>29</v>
      </c>
      <c r="I116" s="202"/>
      <c r="J116" s="202"/>
      <c r="K116" s="199"/>
      <c r="L116" s="199"/>
      <c r="M116" s="203"/>
      <c r="N116" s="204"/>
      <c r="O116" s="205"/>
      <c r="P116" s="205"/>
      <c r="Q116" s="205"/>
      <c r="R116" s="205"/>
      <c r="S116" s="205"/>
      <c r="T116" s="205"/>
      <c r="U116" s="205"/>
      <c r="V116" s="205"/>
      <c r="W116" s="205"/>
      <c r="X116" s="206"/>
      <c r="AT116" s="207" t="s">
        <v>145</v>
      </c>
      <c r="AU116" s="207" t="s">
        <v>85</v>
      </c>
      <c r="AV116" s="13" t="s">
        <v>83</v>
      </c>
      <c r="AW116" s="13" t="s">
        <v>5</v>
      </c>
      <c r="AX116" s="13" t="s">
        <v>75</v>
      </c>
      <c r="AY116" s="207" t="s">
        <v>131</v>
      </c>
    </row>
    <row r="117" spans="2:51" s="14" customFormat="1" ht="12">
      <c r="B117" s="208"/>
      <c r="C117" s="209"/>
      <c r="D117" s="191" t="s">
        <v>145</v>
      </c>
      <c r="E117" s="210" t="s">
        <v>29</v>
      </c>
      <c r="F117" s="211" t="s">
        <v>171</v>
      </c>
      <c r="G117" s="209"/>
      <c r="H117" s="212">
        <v>10</v>
      </c>
      <c r="I117" s="213"/>
      <c r="J117" s="213"/>
      <c r="K117" s="209"/>
      <c r="L117" s="209"/>
      <c r="M117" s="214"/>
      <c r="N117" s="215"/>
      <c r="O117" s="216"/>
      <c r="P117" s="216"/>
      <c r="Q117" s="216"/>
      <c r="R117" s="216"/>
      <c r="S117" s="216"/>
      <c r="T117" s="216"/>
      <c r="U117" s="216"/>
      <c r="V117" s="216"/>
      <c r="W117" s="216"/>
      <c r="X117" s="217"/>
      <c r="AT117" s="218" t="s">
        <v>145</v>
      </c>
      <c r="AU117" s="218" t="s">
        <v>85</v>
      </c>
      <c r="AV117" s="14" t="s">
        <v>85</v>
      </c>
      <c r="AW117" s="14" t="s">
        <v>5</v>
      </c>
      <c r="AX117" s="14" t="s">
        <v>75</v>
      </c>
      <c r="AY117" s="218" t="s">
        <v>131</v>
      </c>
    </row>
    <row r="118" spans="2:51" s="15" customFormat="1" ht="12">
      <c r="B118" s="219"/>
      <c r="C118" s="220"/>
      <c r="D118" s="191" t="s">
        <v>145</v>
      </c>
      <c r="E118" s="221" t="s">
        <v>29</v>
      </c>
      <c r="F118" s="222" t="s">
        <v>147</v>
      </c>
      <c r="G118" s="220"/>
      <c r="H118" s="223">
        <v>10</v>
      </c>
      <c r="I118" s="224"/>
      <c r="J118" s="224"/>
      <c r="K118" s="220"/>
      <c r="L118" s="220"/>
      <c r="M118" s="225"/>
      <c r="N118" s="226"/>
      <c r="O118" s="227"/>
      <c r="P118" s="227"/>
      <c r="Q118" s="227"/>
      <c r="R118" s="227"/>
      <c r="S118" s="227"/>
      <c r="T118" s="227"/>
      <c r="U118" s="227"/>
      <c r="V118" s="227"/>
      <c r="W118" s="227"/>
      <c r="X118" s="228"/>
      <c r="AT118" s="229" t="s">
        <v>145</v>
      </c>
      <c r="AU118" s="229" t="s">
        <v>85</v>
      </c>
      <c r="AV118" s="15" t="s">
        <v>139</v>
      </c>
      <c r="AW118" s="15" t="s">
        <v>5</v>
      </c>
      <c r="AX118" s="15" t="s">
        <v>83</v>
      </c>
      <c r="AY118" s="229" t="s">
        <v>131</v>
      </c>
    </row>
    <row r="119" spans="1:65" s="2" customFormat="1" ht="24.2" customHeight="1">
      <c r="A119" s="35"/>
      <c r="B119" s="36"/>
      <c r="C119" s="177" t="s">
        <v>166</v>
      </c>
      <c r="D119" s="177" t="s">
        <v>134</v>
      </c>
      <c r="E119" s="178" t="s">
        <v>172</v>
      </c>
      <c r="F119" s="179" t="s">
        <v>173</v>
      </c>
      <c r="G119" s="180" t="s">
        <v>158</v>
      </c>
      <c r="H119" s="181">
        <v>1304</v>
      </c>
      <c r="I119" s="182"/>
      <c r="J119" s="182"/>
      <c r="K119" s="183">
        <f>ROUND(P119*H119,2)</f>
        <v>0</v>
      </c>
      <c r="L119" s="179" t="s">
        <v>138</v>
      </c>
      <c r="M119" s="40"/>
      <c r="N119" s="184" t="s">
        <v>29</v>
      </c>
      <c r="O119" s="185" t="s">
        <v>44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65"/>
      <c r="T119" s="187">
        <f>S119*H119</f>
        <v>0</v>
      </c>
      <c r="U119" s="187">
        <v>0</v>
      </c>
      <c r="V119" s="187">
        <f>U119*H119</f>
        <v>0</v>
      </c>
      <c r="W119" s="187">
        <v>0</v>
      </c>
      <c r="X119" s="188">
        <f>W119*H119</f>
        <v>0</v>
      </c>
      <c r="Y119" s="35"/>
      <c r="Z119" s="35"/>
      <c r="AA119" s="35"/>
      <c r="AB119" s="35"/>
      <c r="AC119" s="35"/>
      <c r="AD119" s="35"/>
      <c r="AE119" s="35"/>
      <c r="AR119" s="189" t="s">
        <v>139</v>
      </c>
      <c r="AT119" s="189" t="s">
        <v>134</v>
      </c>
      <c r="AU119" s="189" t="s">
        <v>85</v>
      </c>
      <c r="AY119" s="18" t="s">
        <v>131</v>
      </c>
      <c r="BE119" s="190">
        <f>IF(O119="základní",K119,0)</f>
        <v>0</v>
      </c>
      <c r="BF119" s="190">
        <f>IF(O119="snížená",K119,0)</f>
        <v>0</v>
      </c>
      <c r="BG119" s="190">
        <f>IF(O119="zákl. přenesená",K119,0)</f>
        <v>0</v>
      </c>
      <c r="BH119" s="190">
        <f>IF(O119="sníž. přenesená",K119,0)</f>
        <v>0</v>
      </c>
      <c r="BI119" s="190">
        <f>IF(O119="nulová",K119,0)</f>
        <v>0</v>
      </c>
      <c r="BJ119" s="18" t="s">
        <v>83</v>
      </c>
      <c r="BK119" s="190">
        <f>ROUND(P119*H119,2)</f>
        <v>0</v>
      </c>
      <c r="BL119" s="18" t="s">
        <v>139</v>
      </c>
      <c r="BM119" s="189" t="s">
        <v>174</v>
      </c>
    </row>
    <row r="120" spans="1:47" s="2" customFormat="1" ht="12">
      <c r="A120" s="35"/>
      <c r="B120" s="36"/>
      <c r="C120" s="37"/>
      <c r="D120" s="191" t="s">
        <v>141</v>
      </c>
      <c r="E120" s="37"/>
      <c r="F120" s="192" t="s">
        <v>175</v>
      </c>
      <c r="G120" s="37"/>
      <c r="H120" s="37"/>
      <c r="I120" s="193"/>
      <c r="J120" s="193"/>
      <c r="K120" s="37"/>
      <c r="L120" s="37"/>
      <c r="M120" s="40"/>
      <c r="N120" s="194"/>
      <c r="O120" s="195"/>
      <c r="P120" s="65"/>
      <c r="Q120" s="65"/>
      <c r="R120" s="65"/>
      <c r="S120" s="65"/>
      <c r="T120" s="65"/>
      <c r="U120" s="65"/>
      <c r="V120" s="65"/>
      <c r="W120" s="65"/>
      <c r="X120" s="66"/>
      <c r="Y120" s="35"/>
      <c r="Z120" s="35"/>
      <c r="AA120" s="35"/>
      <c r="AB120" s="35"/>
      <c r="AC120" s="35"/>
      <c r="AD120" s="35"/>
      <c r="AE120" s="35"/>
      <c r="AT120" s="18" t="s">
        <v>141</v>
      </c>
      <c r="AU120" s="18" t="s">
        <v>85</v>
      </c>
    </row>
    <row r="121" spans="1:47" s="2" customFormat="1" ht="12">
      <c r="A121" s="35"/>
      <c r="B121" s="36"/>
      <c r="C121" s="37"/>
      <c r="D121" s="196" t="s">
        <v>143</v>
      </c>
      <c r="E121" s="37"/>
      <c r="F121" s="197" t="s">
        <v>176</v>
      </c>
      <c r="G121" s="37"/>
      <c r="H121" s="37"/>
      <c r="I121" s="193"/>
      <c r="J121" s="193"/>
      <c r="K121" s="37"/>
      <c r="L121" s="37"/>
      <c r="M121" s="40"/>
      <c r="N121" s="194"/>
      <c r="O121" s="195"/>
      <c r="P121" s="65"/>
      <c r="Q121" s="65"/>
      <c r="R121" s="65"/>
      <c r="S121" s="65"/>
      <c r="T121" s="65"/>
      <c r="U121" s="65"/>
      <c r="V121" s="65"/>
      <c r="W121" s="65"/>
      <c r="X121" s="66"/>
      <c r="Y121" s="35"/>
      <c r="Z121" s="35"/>
      <c r="AA121" s="35"/>
      <c r="AB121" s="35"/>
      <c r="AC121" s="35"/>
      <c r="AD121" s="35"/>
      <c r="AE121" s="35"/>
      <c r="AT121" s="18" t="s">
        <v>143</v>
      </c>
      <c r="AU121" s="18" t="s">
        <v>85</v>
      </c>
    </row>
    <row r="122" spans="2:51" s="13" customFormat="1" ht="12">
      <c r="B122" s="198"/>
      <c r="C122" s="199"/>
      <c r="D122" s="191" t="s">
        <v>145</v>
      </c>
      <c r="E122" s="200" t="s">
        <v>29</v>
      </c>
      <c r="F122" s="201" t="s">
        <v>146</v>
      </c>
      <c r="G122" s="199"/>
      <c r="H122" s="200" t="s">
        <v>29</v>
      </c>
      <c r="I122" s="202"/>
      <c r="J122" s="202"/>
      <c r="K122" s="199"/>
      <c r="L122" s="199"/>
      <c r="M122" s="203"/>
      <c r="N122" s="204"/>
      <c r="O122" s="205"/>
      <c r="P122" s="205"/>
      <c r="Q122" s="205"/>
      <c r="R122" s="205"/>
      <c r="S122" s="205"/>
      <c r="T122" s="205"/>
      <c r="U122" s="205"/>
      <c r="V122" s="205"/>
      <c r="W122" s="205"/>
      <c r="X122" s="206"/>
      <c r="AT122" s="207" t="s">
        <v>145</v>
      </c>
      <c r="AU122" s="207" t="s">
        <v>85</v>
      </c>
      <c r="AV122" s="13" t="s">
        <v>83</v>
      </c>
      <c r="AW122" s="13" t="s">
        <v>5</v>
      </c>
      <c r="AX122" s="13" t="s">
        <v>75</v>
      </c>
      <c r="AY122" s="207" t="s">
        <v>131</v>
      </c>
    </row>
    <row r="123" spans="2:51" s="14" customFormat="1" ht="12">
      <c r="B123" s="208"/>
      <c r="C123" s="209"/>
      <c r="D123" s="191" t="s">
        <v>145</v>
      </c>
      <c r="E123" s="210" t="s">
        <v>29</v>
      </c>
      <c r="F123" s="211" t="s">
        <v>177</v>
      </c>
      <c r="G123" s="209"/>
      <c r="H123" s="212">
        <v>1304</v>
      </c>
      <c r="I123" s="213"/>
      <c r="J123" s="213"/>
      <c r="K123" s="209"/>
      <c r="L123" s="209"/>
      <c r="M123" s="214"/>
      <c r="N123" s="215"/>
      <c r="O123" s="216"/>
      <c r="P123" s="216"/>
      <c r="Q123" s="216"/>
      <c r="R123" s="216"/>
      <c r="S123" s="216"/>
      <c r="T123" s="216"/>
      <c r="U123" s="216"/>
      <c r="V123" s="216"/>
      <c r="W123" s="216"/>
      <c r="X123" s="217"/>
      <c r="AT123" s="218" t="s">
        <v>145</v>
      </c>
      <c r="AU123" s="218" t="s">
        <v>85</v>
      </c>
      <c r="AV123" s="14" t="s">
        <v>85</v>
      </c>
      <c r="AW123" s="14" t="s">
        <v>5</v>
      </c>
      <c r="AX123" s="14" t="s">
        <v>75</v>
      </c>
      <c r="AY123" s="218" t="s">
        <v>131</v>
      </c>
    </row>
    <row r="124" spans="2:51" s="15" customFormat="1" ht="12">
      <c r="B124" s="219"/>
      <c r="C124" s="220"/>
      <c r="D124" s="191" t="s">
        <v>145</v>
      </c>
      <c r="E124" s="221" t="s">
        <v>29</v>
      </c>
      <c r="F124" s="222" t="s">
        <v>147</v>
      </c>
      <c r="G124" s="220"/>
      <c r="H124" s="223">
        <v>1304</v>
      </c>
      <c r="I124" s="224"/>
      <c r="J124" s="224"/>
      <c r="K124" s="220"/>
      <c r="L124" s="220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AT124" s="229" t="s">
        <v>145</v>
      </c>
      <c r="AU124" s="229" t="s">
        <v>85</v>
      </c>
      <c r="AV124" s="15" t="s">
        <v>139</v>
      </c>
      <c r="AW124" s="15" t="s">
        <v>5</v>
      </c>
      <c r="AX124" s="15" t="s">
        <v>83</v>
      </c>
      <c r="AY124" s="229" t="s">
        <v>131</v>
      </c>
    </row>
    <row r="125" spans="1:65" s="2" customFormat="1" ht="24.2" customHeight="1">
      <c r="A125" s="35"/>
      <c r="B125" s="36"/>
      <c r="C125" s="177" t="s">
        <v>178</v>
      </c>
      <c r="D125" s="177" t="s">
        <v>134</v>
      </c>
      <c r="E125" s="178" t="s">
        <v>179</v>
      </c>
      <c r="F125" s="179" t="s">
        <v>180</v>
      </c>
      <c r="G125" s="180" t="s">
        <v>158</v>
      </c>
      <c r="H125" s="181">
        <v>185</v>
      </c>
      <c r="I125" s="182"/>
      <c r="J125" s="182"/>
      <c r="K125" s="183">
        <f>ROUND(P125*H125,2)</f>
        <v>0</v>
      </c>
      <c r="L125" s="179" t="s">
        <v>138</v>
      </c>
      <c r="M125" s="40"/>
      <c r="N125" s="184" t="s">
        <v>29</v>
      </c>
      <c r="O125" s="185" t="s">
        <v>44</v>
      </c>
      <c r="P125" s="186">
        <f>I125+J125</f>
        <v>0</v>
      </c>
      <c r="Q125" s="186">
        <f>ROUND(I125*H125,2)</f>
        <v>0</v>
      </c>
      <c r="R125" s="186">
        <f>ROUND(J125*H125,2)</f>
        <v>0</v>
      </c>
      <c r="S125" s="65"/>
      <c r="T125" s="187">
        <f>S125*H125</f>
        <v>0</v>
      </c>
      <c r="U125" s="187">
        <v>0</v>
      </c>
      <c r="V125" s="187">
        <f>U125*H125</f>
        <v>0</v>
      </c>
      <c r="W125" s="187">
        <v>0</v>
      </c>
      <c r="X125" s="188">
        <f>W125*H125</f>
        <v>0</v>
      </c>
      <c r="Y125" s="35"/>
      <c r="Z125" s="35"/>
      <c r="AA125" s="35"/>
      <c r="AB125" s="35"/>
      <c r="AC125" s="35"/>
      <c r="AD125" s="35"/>
      <c r="AE125" s="35"/>
      <c r="AR125" s="189" t="s">
        <v>139</v>
      </c>
      <c r="AT125" s="189" t="s">
        <v>134</v>
      </c>
      <c r="AU125" s="189" t="s">
        <v>85</v>
      </c>
      <c r="AY125" s="18" t="s">
        <v>131</v>
      </c>
      <c r="BE125" s="190">
        <f>IF(O125="základní",K125,0)</f>
        <v>0</v>
      </c>
      <c r="BF125" s="190">
        <f>IF(O125="snížená",K125,0)</f>
        <v>0</v>
      </c>
      <c r="BG125" s="190">
        <f>IF(O125="zákl. přenesená",K125,0)</f>
        <v>0</v>
      </c>
      <c r="BH125" s="190">
        <f>IF(O125="sníž. přenesená",K125,0)</f>
        <v>0</v>
      </c>
      <c r="BI125" s="190">
        <f>IF(O125="nulová",K125,0)</f>
        <v>0</v>
      </c>
      <c r="BJ125" s="18" t="s">
        <v>83</v>
      </c>
      <c r="BK125" s="190">
        <f>ROUND(P125*H125,2)</f>
        <v>0</v>
      </c>
      <c r="BL125" s="18" t="s">
        <v>139</v>
      </c>
      <c r="BM125" s="189" t="s">
        <v>181</v>
      </c>
    </row>
    <row r="126" spans="1:47" s="2" customFormat="1" ht="12">
      <c r="A126" s="35"/>
      <c r="B126" s="36"/>
      <c r="C126" s="37"/>
      <c r="D126" s="191" t="s">
        <v>141</v>
      </c>
      <c r="E126" s="37"/>
      <c r="F126" s="192" t="s">
        <v>182</v>
      </c>
      <c r="G126" s="37"/>
      <c r="H126" s="37"/>
      <c r="I126" s="193"/>
      <c r="J126" s="193"/>
      <c r="K126" s="37"/>
      <c r="L126" s="37"/>
      <c r="M126" s="40"/>
      <c r="N126" s="194"/>
      <c r="O126" s="195"/>
      <c r="P126" s="65"/>
      <c r="Q126" s="65"/>
      <c r="R126" s="65"/>
      <c r="S126" s="65"/>
      <c r="T126" s="65"/>
      <c r="U126" s="65"/>
      <c r="V126" s="65"/>
      <c r="W126" s="65"/>
      <c r="X126" s="66"/>
      <c r="Y126" s="35"/>
      <c r="Z126" s="35"/>
      <c r="AA126" s="35"/>
      <c r="AB126" s="35"/>
      <c r="AC126" s="35"/>
      <c r="AD126" s="35"/>
      <c r="AE126" s="35"/>
      <c r="AT126" s="18" t="s">
        <v>141</v>
      </c>
      <c r="AU126" s="18" t="s">
        <v>85</v>
      </c>
    </row>
    <row r="127" spans="1:47" s="2" customFormat="1" ht="12">
      <c r="A127" s="35"/>
      <c r="B127" s="36"/>
      <c r="C127" s="37"/>
      <c r="D127" s="196" t="s">
        <v>143</v>
      </c>
      <c r="E127" s="37"/>
      <c r="F127" s="197" t="s">
        <v>183</v>
      </c>
      <c r="G127" s="37"/>
      <c r="H127" s="37"/>
      <c r="I127" s="193"/>
      <c r="J127" s="193"/>
      <c r="K127" s="37"/>
      <c r="L127" s="37"/>
      <c r="M127" s="40"/>
      <c r="N127" s="194"/>
      <c r="O127" s="195"/>
      <c r="P127" s="65"/>
      <c r="Q127" s="65"/>
      <c r="R127" s="65"/>
      <c r="S127" s="65"/>
      <c r="T127" s="65"/>
      <c r="U127" s="65"/>
      <c r="V127" s="65"/>
      <c r="W127" s="65"/>
      <c r="X127" s="66"/>
      <c r="Y127" s="35"/>
      <c r="Z127" s="35"/>
      <c r="AA127" s="35"/>
      <c r="AB127" s="35"/>
      <c r="AC127" s="35"/>
      <c r="AD127" s="35"/>
      <c r="AE127" s="35"/>
      <c r="AT127" s="18" t="s">
        <v>143</v>
      </c>
      <c r="AU127" s="18" t="s">
        <v>85</v>
      </c>
    </row>
    <row r="128" spans="2:51" s="13" customFormat="1" ht="12">
      <c r="B128" s="198"/>
      <c r="C128" s="199"/>
      <c r="D128" s="191" t="s">
        <v>145</v>
      </c>
      <c r="E128" s="200" t="s">
        <v>29</v>
      </c>
      <c r="F128" s="201" t="s">
        <v>146</v>
      </c>
      <c r="G128" s="199"/>
      <c r="H128" s="200" t="s">
        <v>29</v>
      </c>
      <c r="I128" s="202"/>
      <c r="J128" s="202"/>
      <c r="K128" s="199"/>
      <c r="L128" s="199"/>
      <c r="M128" s="203"/>
      <c r="N128" s="204"/>
      <c r="O128" s="205"/>
      <c r="P128" s="205"/>
      <c r="Q128" s="205"/>
      <c r="R128" s="205"/>
      <c r="S128" s="205"/>
      <c r="T128" s="205"/>
      <c r="U128" s="205"/>
      <c r="V128" s="205"/>
      <c r="W128" s="205"/>
      <c r="X128" s="206"/>
      <c r="AT128" s="207" t="s">
        <v>145</v>
      </c>
      <c r="AU128" s="207" t="s">
        <v>85</v>
      </c>
      <c r="AV128" s="13" t="s">
        <v>83</v>
      </c>
      <c r="AW128" s="13" t="s">
        <v>5</v>
      </c>
      <c r="AX128" s="13" t="s">
        <v>75</v>
      </c>
      <c r="AY128" s="207" t="s">
        <v>131</v>
      </c>
    </row>
    <row r="129" spans="2:51" s="14" customFormat="1" ht="12">
      <c r="B129" s="208"/>
      <c r="C129" s="209"/>
      <c r="D129" s="191" t="s">
        <v>145</v>
      </c>
      <c r="E129" s="210" t="s">
        <v>29</v>
      </c>
      <c r="F129" s="211" t="s">
        <v>184</v>
      </c>
      <c r="G129" s="209"/>
      <c r="H129" s="212">
        <v>185</v>
      </c>
      <c r="I129" s="213"/>
      <c r="J129" s="213"/>
      <c r="K129" s="209"/>
      <c r="L129" s="209"/>
      <c r="M129" s="214"/>
      <c r="N129" s="215"/>
      <c r="O129" s="216"/>
      <c r="P129" s="216"/>
      <c r="Q129" s="216"/>
      <c r="R129" s="216"/>
      <c r="S129" s="216"/>
      <c r="T129" s="216"/>
      <c r="U129" s="216"/>
      <c r="V129" s="216"/>
      <c r="W129" s="216"/>
      <c r="X129" s="217"/>
      <c r="AT129" s="218" t="s">
        <v>145</v>
      </c>
      <c r="AU129" s="218" t="s">
        <v>85</v>
      </c>
      <c r="AV129" s="14" t="s">
        <v>85</v>
      </c>
      <c r="AW129" s="14" t="s">
        <v>5</v>
      </c>
      <c r="AX129" s="14" t="s">
        <v>75</v>
      </c>
      <c r="AY129" s="218" t="s">
        <v>131</v>
      </c>
    </row>
    <row r="130" spans="2:51" s="15" customFormat="1" ht="12">
      <c r="B130" s="219"/>
      <c r="C130" s="220"/>
      <c r="D130" s="191" t="s">
        <v>145</v>
      </c>
      <c r="E130" s="221" t="s">
        <v>29</v>
      </c>
      <c r="F130" s="222" t="s">
        <v>147</v>
      </c>
      <c r="G130" s="220"/>
      <c r="H130" s="223">
        <v>185</v>
      </c>
      <c r="I130" s="224"/>
      <c r="J130" s="224"/>
      <c r="K130" s="220"/>
      <c r="L130" s="220"/>
      <c r="M130" s="225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AT130" s="229" t="s">
        <v>145</v>
      </c>
      <c r="AU130" s="229" t="s">
        <v>85</v>
      </c>
      <c r="AV130" s="15" t="s">
        <v>139</v>
      </c>
      <c r="AW130" s="15" t="s">
        <v>5</v>
      </c>
      <c r="AX130" s="15" t="s">
        <v>83</v>
      </c>
      <c r="AY130" s="229" t="s">
        <v>131</v>
      </c>
    </row>
    <row r="131" spans="1:65" s="2" customFormat="1" ht="16.5" customHeight="1">
      <c r="A131" s="35"/>
      <c r="B131" s="36"/>
      <c r="C131" s="230" t="s">
        <v>151</v>
      </c>
      <c r="D131" s="230" t="s">
        <v>148</v>
      </c>
      <c r="E131" s="231" t="s">
        <v>185</v>
      </c>
      <c r="F131" s="232" t="s">
        <v>186</v>
      </c>
      <c r="G131" s="233" t="s">
        <v>158</v>
      </c>
      <c r="H131" s="234">
        <v>1489</v>
      </c>
      <c r="I131" s="235"/>
      <c r="J131" s="236"/>
      <c r="K131" s="237">
        <f>ROUND(P131*H131,2)</f>
        <v>0</v>
      </c>
      <c r="L131" s="232" t="s">
        <v>29</v>
      </c>
      <c r="M131" s="238"/>
      <c r="N131" s="239" t="s">
        <v>29</v>
      </c>
      <c r="O131" s="185" t="s">
        <v>44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65"/>
      <c r="T131" s="187">
        <f>S131*H131</f>
        <v>0</v>
      </c>
      <c r="U131" s="187">
        <v>0</v>
      </c>
      <c r="V131" s="187">
        <f>U131*H131</f>
        <v>0</v>
      </c>
      <c r="W131" s="187">
        <v>0</v>
      </c>
      <c r="X131" s="188">
        <f>W131*H131</f>
        <v>0</v>
      </c>
      <c r="Y131" s="35"/>
      <c r="Z131" s="35"/>
      <c r="AA131" s="35"/>
      <c r="AB131" s="35"/>
      <c r="AC131" s="35"/>
      <c r="AD131" s="35"/>
      <c r="AE131" s="35"/>
      <c r="AR131" s="189" t="s">
        <v>151</v>
      </c>
      <c r="AT131" s="189" t="s">
        <v>148</v>
      </c>
      <c r="AU131" s="189" t="s">
        <v>85</v>
      </c>
      <c r="AY131" s="18" t="s">
        <v>131</v>
      </c>
      <c r="BE131" s="190">
        <f>IF(O131="základní",K131,0)</f>
        <v>0</v>
      </c>
      <c r="BF131" s="190">
        <f>IF(O131="snížená",K131,0)</f>
        <v>0</v>
      </c>
      <c r="BG131" s="190">
        <f>IF(O131="zákl. přenesená",K131,0)</f>
        <v>0</v>
      </c>
      <c r="BH131" s="190">
        <f>IF(O131="sníž. přenesená",K131,0)</f>
        <v>0</v>
      </c>
      <c r="BI131" s="190">
        <f>IF(O131="nulová",K131,0)</f>
        <v>0</v>
      </c>
      <c r="BJ131" s="18" t="s">
        <v>83</v>
      </c>
      <c r="BK131" s="190">
        <f>ROUND(P131*H131,2)</f>
        <v>0</v>
      </c>
      <c r="BL131" s="18" t="s">
        <v>139</v>
      </c>
      <c r="BM131" s="189" t="s">
        <v>187</v>
      </c>
    </row>
    <row r="132" spans="1:47" s="2" customFormat="1" ht="12">
      <c r="A132" s="35"/>
      <c r="B132" s="36"/>
      <c r="C132" s="37"/>
      <c r="D132" s="191" t="s">
        <v>141</v>
      </c>
      <c r="E132" s="37"/>
      <c r="F132" s="192" t="s">
        <v>186</v>
      </c>
      <c r="G132" s="37"/>
      <c r="H132" s="37"/>
      <c r="I132" s="193"/>
      <c r="J132" s="193"/>
      <c r="K132" s="37"/>
      <c r="L132" s="37"/>
      <c r="M132" s="40"/>
      <c r="N132" s="194"/>
      <c r="O132" s="195"/>
      <c r="P132" s="65"/>
      <c r="Q132" s="65"/>
      <c r="R132" s="65"/>
      <c r="S132" s="65"/>
      <c r="T132" s="65"/>
      <c r="U132" s="65"/>
      <c r="V132" s="65"/>
      <c r="W132" s="65"/>
      <c r="X132" s="66"/>
      <c r="Y132" s="35"/>
      <c r="Z132" s="35"/>
      <c r="AA132" s="35"/>
      <c r="AB132" s="35"/>
      <c r="AC132" s="35"/>
      <c r="AD132" s="35"/>
      <c r="AE132" s="35"/>
      <c r="AT132" s="18" t="s">
        <v>141</v>
      </c>
      <c r="AU132" s="18" t="s">
        <v>85</v>
      </c>
    </row>
    <row r="133" spans="1:47" s="2" customFormat="1" ht="19.5">
      <c r="A133" s="35"/>
      <c r="B133" s="36"/>
      <c r="C133" s="37"/>
      <c r="D133" s="191" t="s">
        <v>153</v>
      </c>
      <c r="E133" s="37"/>
      <c r="F133" s="240" t="s">
        <v>165</v>
      </c>
      <c r="G133" s="37"/>
      <c r="H133" s="37"/>
      <c r="I133" s="193"/>
      <c r="J133" s="193"/>
      <c r="K133" s="37"/>
      <c r="L133" s="37"/>
      <c r="M133" s="40"/>
      <c r="N133" s="194"/>
      <c r="O133" s="195"/>
      <c r="P133" s="65"/>
      <c r="Q133" s="65"/>
      <c r="R133" s="65"/>
      <c r="S133" s="65"/>
      <c r="T133" s="65"/>
      <c r="U133" s="65"/>
      <c r="V133" s="65"/>
      <c r="W133" s="65"/>
      <c r="X133" s="66"/>
      <c r="Y133" s="35"/>
      <c r="Z133" s="35"/>
      <c r="AA133" s="35"/>
      <c r="AB133" s="35"/>
      <c r="AC133" s="35"/>
      <c r="AD133" s="35"/>
      <c r="AE133" s="35"/>
      <c r="AT133" s="18" t="s">
        <v>153</v>
      </c>
      <c r="AU133" s="18" t="s">
        <v>85</v>
      </c>
    </row>
    <row r="134" spans="2:51" s="13" customFormat="1" ht="12">
      <c r="B134" s="198"/>
      <c r="C134" s="199"/>
      <c r="D134" s="191" t="s">
        <v>145</v>
      </c>
      <c r="E134" s="200" t="s">
        <v>29</v>
      </c>
      <c r="F134" s="201" t="s">
        <v>146</v>
      </c>
      <c r="G134" s="199"/>
      <c r="H134" s="200" t="s">
        <v>29</v>
      </c>
      <c r="I134" s="202"/>
      <c r="J134" s="202"/>
      <c r="K134" s="199"/>
      <c r="L134" s="199"/>
      <c r="M134" s="203"/>
      <c r="N134" s="204"/>
      <c r="O134" s="205"/>
      <c r="P134" s="205"/>
      <c r="Q134" s="205"/>
      <c r="R134" s="205"/>
      <c r="S134" s="205"/>
      <c r="T134" s="205"/>
      <c r="U134" s="205"/>
      <c r="V134" s="205"/>
      <c r="W134" s="205"/>
      <c r="X134" s="206"/>
      <c r="AT134" s="207" t="s">
        <v>145</v>
      </c>
      <c r="AU134" s="207" t="s">
        <v>85</v>
      </c>
      <c r="AV134" s="13" t="s">
        <v>83</v>
      </c>
      <c r="AW134" s="13" t="s">
        <v>5</v>
      </c>
      <c r="AX134" s="13" t="s">
        <v>75</v>
      </c>
      <c r="AY134" s="207" t="s">
        <v>131</v>
      </c>
    </row>
    <row r="135" spans="2:51" s="14" customFormat="1" ht="12">
      <c r="B135" s="208"/>
      <c r="C135" s="209"/>
      <c r="D135" s="191" t="s">
        <v>145</v>
      </c>
      <c r="E135" s="210" t="s">
        <v>29</v>
      </c>
      <c r="F135" s="211" t="s">
        <v>188</v>
      </c>
      <c r="G135" s="209"/>
      <c r="H135" s="212">
        <v>1489</v>
      </c>
      <c r="I135" s="213"/>
      <c r="J135" s="213"/>
      <c r="K135" s="209"/>
      <c r="L135" s="209"/>
      <c r="M135" s="214"/>
      <c r="N135" s="2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7"/>
      <c r="AT135" s="218" t="s">
        <v>145</v>
      </c>
      <c r="AU135" s="218" t="s">
        <v>85</v>
      </c>
      <c r="AV135" s="14" t="s">
        <v>85</v>
      </c>
      <c r="AW135" s="14" t="s">
        <v>5</v>
      </c>
      <c r="AX135" s="14" t="s">
        <v>75</v>
      </c>
      <c r="AY135" s="218" t="s">
        <v>131</v>
      </c>
    </row>
    <row r="136" spans="2:51" s="15" customFormat="1" ht="12">
      <c r="B136" s="219"/>
      <c r="C136" s="220"/>
      <c r="D136" s="191" t="s">
        <v>145</v>
      </c>
      <c r="E136" s="221" t="s">
        <v>29</v>
      </c>
      <c r="F136" s="222" t="s">
        <v>147</v>
      </c>
      <c r="G136" s="220"/>
      <c r="H136" s="223">
        <v>1489</v>
      </c>
      <c r="I136" s="224"/>
      <c r="J136" s="224"/>
      <c r="K136" s="220"/>
      <c r="L136" s="220"/>
      <c r="M136" s="225"/>
      <c r="N136" s="226"/>
      <c r="O136" s="227"/>
      <c r="P136" s="227"/>
      <c r="Q136" s="227"/>
      <c r="R136" s="227"/>
      <c r="S136" s="227"/>
      <c r="T136" s="227"/>
      <c r="U136" s="227"/>
      <c r="V136" s="227"/>
      <c r="W136" s="227"/>
      <c r="X136" s="228"/>
      <c r="AT136" s="229" t="s">
        <v>145</v>
      </c>
      <c r="AU136" s="229" t="s">
        <v>85</v>
      </c>
      <c r="AV136" s="15" t="s">
        <v>139</v>
      </c>
      <c r="AW136" s="15" t="s">
        <v>5</v>
      </c>
      <c r="AX136" s="15" t="s">
        <v>83</v>
      </c>
      <c r="AY136" s="229" t="s">
        <v>131</v>
      </c>
    </row>
    <row r="137" spans="1:65" s="2" customFormat="1" ht="24.2" customHeight="1">
      <c r="A137" s="35"/>
      <c r="B137" s="36"/>
      <c r="C137" s="177" t="s">
        <v>189</v>
      </c>
      <c r="D137" s="177" t="s">
        <v>134</v>
      </c>
      <c r="E137" s="178" t="s">
        <v>190</v>
      </c>
      <c r="F137" s="179" t="s">
        <v>191</v>
      </c>
      <c r="G137" s="180" t="s">
        <v>158</v>
      </c>
      <c r="H137" s="181">
        <v>169</v>
      </c>
      <c r="I137" s="182"/>
      <c r="J137" s="182"/>
      <c r="K137" s="183">
        <f>ROUND(P137*H137,2)</f>
        <v>0</v>
      </c>
      <c r="L137" s="179" t="s">
        <v>138</v>
      </c>
      <c r="M137" s="40"/>
      <c r="N137" s="184" t="s">
        <v>29</v>
      </c>
      <c r="O137" s="185" t="s">
        <v>44</v>
      </c>
      <c r="P137" s="186">
        <f>I137+J137</f>
        <v>0</v>
      </c>
      <c r="Q137" s="186">
        <f>ROUND(I137*H137,2)</f>
        <v>0</v>
      </c>
      <c r="R137" s="186">
        <f>ROUND(J137*H137,2)</f>
        <v>0</v>
      </c>
      <c r="S137" s="65"/>
      <c r="T137" s="187">
        <f>S137*H137</f>
        <v>0</v>
      </c>
      <c r="U137" s="187">
        <v>0</v>
      </c>
      <c r="V137" s="187">
        <f>U137*H137</f>
        <v>0</v>
      </c>
      <c r="W137" s="187">
        <v>0</v>
      </c>
      <c r="X137" s="188">
        <f>W137*H137</f>
        <v>0</v>
      </c>
      <c r="Y137" s="35"/>
      <c r="Z137" s="35"/>
      <c r="AA137" s="35"/>
      <c r="AB137" s="35"/>
      <c r="AC137" s="35"/>
      <c r="AD137" s="35"/>
      <c r="AE137" s="35"/>
      <c r="AR137" s="189" t="s">
        <v>139</v>
      </c>
      <c r="AT137" s="189" t="s">
        <v>134</v>
      </c>
      <c r="AU137" s="189" t="s">
        <v>85</v>
      </c>
      <c r="AY137" s="18" t="s">
        <v>131</v>
      </c>
      <c r="BE137" s="190">
        <f>IF(O137="základní",K137,0)</f>
        <v>0</v>
      </c>
      <c r="BF137" s="190">
        <f>IF(O137="snížená",K137,0)</f>
        <v>0</v>
      </c>
      <c r="BG137" s="190">
        <f>IF(O137="zákl. přenesená",K137,0)</f>
        <v>0</v>
      </c>
      <c r="BH137" s="190">
        <f>IF(O137="sníž. přenesená",K137,0)</f>
        <v>0</v>
      </c>
      <c r="BI137" s="190">
        <f>IF(O137="nulová",K137,0)</f>
        <v>0</v>
      </c>
      <c r="BJ137" s="18" t="s">
        <v>83</v>
      </c>
      <c r="BK137" s="190">
        <f>ROUND(P137*H137,2)</f>
        <v>0</v>
      </c>
      <c r="BL137" s="18" t="s">
        <v>139</v>
      </c>
      <c r="BM137" s="189" t="s">
        <v>192</v>
      </c>
    </row>
    <row r="138" spans="1:47" s="2" customFormat="1" ht="12">
      <c r="A138" s="35"/>
      <c r="B138" s="36"/>
      <c r="C138" s="37"/>
      <c r="D138" s="191" t="s">
        <v>141</v>
      </c>
      <c r="E138" s="37"/>
      <c r="F138" s="192" t="s">
        <v>193</v>
      </c>
      <c r="G138" s="37"/>
      <c r="H138" s="37"/>
      <c r="I138" s="193"/>
      <c r="J138" s="193"/>
      <c r="K138" s="37"/>
      <c r="L138" s="37"/>
      <c r="M138" s="40"/>
      <c r="N138" s="194"/>
      <c r="O138" s="195"/>
      <c r="P138" s="65"/>
      <c r="Q138" s="65"/>
      <c r="R138" s="65"/>
      <c r="S138" s="65"/>
      <c r="T138" s="65"/>
      <c r="U138" s="65"/>
      <c r="V138" s="65"/>
      <c r="W138" s="65"/>
      <c r="X138" s="66"/>
      <c r="Y138" s="35"/>
      <c r="Z138" s="35"/>
      <c r="AA138" s="35"/>
      <c r="AB138" s="35"/>
      <c r="AC138" s="35"/>
      <c r="AD138" s="35"/>
      <c r="AE138" s="35"/>
      <c r="AT138" s="18" t="s">
        <v>141</v>
      </c>
      <c r="AU138" s="18" t="s">
        <v>85</v>
      </c>
    </row>
    <row r="139" spans="1:47" s="2" customFormat="1" ht="12">
      <c r="A139" s="35"/>
      <c r="B139" s="36"/>
      <c r="C139" s="37"/>
      <c r="D139" s="196" t="s">
        <v>143</v>
      </c>
      <c r="E139" s="37"/>
      <c r="F139" s="197" t="s">
        <v>194</v>
      </c>
      <c r="G139" s="37"/>
      <c r="H139" s="37"/>
      <c r="I139" s="193"/>
      <c r="J139" s="193"/>
      <c r="K139" s="37"/>
      <c r="L139" s="37"/>
      <c r="M139" s="40"/>
      <c r="N139" s="194"/>
      <c r="O139" s="195"/>
      <c r="P139" s="65"/>
      <c r="Q139" s="65"/>
      <c r="R139" s="65"/>
      <c r="S139" s="65"/>
      <c r="T139" s="65"/>
      <c r="U139" s="65"/>
      <c r="V139" s="65"/>
      <c r="W139" s="65"/>
      <c r="X139" s="66"/>
      <c r="Y139" s="35"/>
      <c r="Z139" s="35"/>
      <c r="AA139" s="35"/>
      <c r="AB139" s="35"/>
      <c r="AC139" s="35"/>
      <c r="AD139" s="35"/>
      <c r="AE139" s="35"/>
      <c r="AT139" s="18" t="s">
        <v>143</v>
      </c>
      <c r="AU139" s="18" t="s">
        <v>85</v>
      </c>
    </row>
    <row r="140" spans="2:51" s="13" customFormat="1" ht="12">
      <c r="B140" s="198"/>
      <c r="C140" s="199"/>
      <c r="D140" s="191" t="s">
        <v>145</v>
      </c>
      <c r="E140" s="200" t="s">
        <v>29</v>
      </c>
      <c r="F140" s="201" t="s">
        <v>146</v>
      </c>
      <c r="G140" s="199"/>
      <c r="H140" s="200" t="s">
        <v>29</v>
      </c>
      <c r="I140" s="202"/>
      <c r="J140" s="202"/>
      <c r="K140" s="199"/>
      <c r="L140" s="199"/>
      <c r="M140" s="203"/>
      <c r="N140" s="204"/>
      <c r="O140" s="205"/>
      <c r="P140" s="205"/>
      <c r="Q140" s="205"/>
      <c r="R140" s="205"/>
      <c r="S140" s="205"/>
      <c r="T140" s="205"/>
      <c r="U140" s="205"/>
      <c r="V140" s="205"/>
      <c r="W140" s="205"/>
      <c r="X140" s="206"/>
      <c r="AT140" s="207" t="s">
        <v>145</v>
      </c>
      <c r="AU140" s="207" t="s">
        <v>85</v>
      </c>
      <c r="AV140" s="13" t="s">
        <v>83</v>
      </c>
      <c r="AW140" s="13" t="s">
        <v>5</v>
      </c>
      <c r="AX140" s="13" t="s">
        <v>75</v>
      </c>
      <c r="AY140" s="207" t="s">
        <v>131</v>
      </c>
    </row>
    <row r="141" spans="2:51" s="14" customFormat="1" ht="12">
      <c r="B141" s="208"/>
      <c r="C141" s="209"/>
      <c r="D141" s="191" t="s">
        <v>145</v>
      </c>
      <c r="E141" s="210" t="s">
        <v>29</v>
      </c>
      <c r="F141" s="211" t="s">
        <v>195</v>
      </c>
      <c r="G141" s="209"/>
      <c r="H141" s="212">
        <v>169</v>
      </c>
      <c r="I141" s="213"/>
      <c r="J141" s="213"/>
      <c r="K141" s="209"/>
      <c r="L141" s="209"/>
      <c r="M141" s="214"/>
      <c r="N141" s="215"/>
      <c r="O141" s="216"/>
      <c r="P141" s="216"/>
      <c r="Q141" s="216"/>
      <c r="R141" s="216"/>
      <c r="S141" s="216"/>
      <c r="T141" s="216"/>
      <c r="U141" s="216"/>
      <c r="V141" s="216"/>
      <c r="W141" s="216"/>
      <c r="X141" s="217"/>
      <c r="AT141" s="218" t="s">
        <v>145</v>
      </c>
      <c r="AU141" s="218" t="s">
        <v>85</v>
      </c>
      <c r="AV141" s="14" t="s">
        <v>85</v>
      </c>
      <c r="AW141" s="14" t="s">
        <v>5</v>
      </c>
      <c r="AX141" s="14" t="s">
        <v>75</v>
      </c>
      <c r="AY141" s="218" t="s">
        <v>131</v>
      </c>
    </row>
    <row r="142" spans="2:51" s="15" customFormat="1" ht="12">
      <c r="B142" s="219"/>
      <c r="C142" s="220"/>
      <c r="D142" s="191" t="s">
        <v>145</v>
      </c>
      <c r="E142" s="221" t="s">
        <v>29</v>
      </c>
      <c r="F142" s="222" t="s">
        <v>147</v>
      </c>
      <c r="G142" s="220"/>
      <c r="H142" s="223">
        <v>169</v>
      </c>
      <c r="I142" s="224"/>
      <c r="J142" s="224"/>
      <c r="K142" s="220"/>
      <c r="L142" s="220"/>
      <c r="M142" s="225"/>
      <c r="N142" s="226"/>
      <c r="O142" s="227"/>
      <c r="P142" s="227"/>
      <c r="Q142" s="227"/>
      <c r="R142" s="227"/>
      <c r="S142" s="227"/>
      <c r="T142" s="227"/>
      <c r="U142" s="227"/>
      <c r="V142" s="227"/>
      <c r="W142" s="227"/>
      <c r="X142" s="228"/>
      <c r="AT142" s="229" t="s">
        <v>145</v>
      </c>
      <c r="AU142" s="229" t="s">
        <v>85</v>
      </c>
      <c r="AV142" s="15" t="s">
        <v>139</v>
      </c>
      <c r="AW142" s="15" t="s">
        <v>5</v>
      </c>
      <c r="AX142" s="15" t="s">
        <v>83</v>
      </c>
      <c r="AY142" s="229" t="s">
        <v>131</v>
      </c>
    </row>
    <row r="143" spans="1:65" s="2" customFormat="1" ht="16.5" customHeight="1">
      <c r="A143" s="35"/>
      <c r="B143" s="36"/>
      <c r="C143" s="230" t="s">
        <v>196</v>
      </c>
      <c r="D143" s="230" t="s">
        <v>148</v>
      </c>
      <c r="E143" s="231" t="s">
        <v>197</v>
      </c>
      <c r="F143" s="232" t="s">
        <v>198</v>
      </c>
      <c r="G143" s="233" t="s">
        <v>158</v>
      </c>
      <c r="H143" s="234">
        <v>169</v>
      </c>
      <c r="I143" s="235"/>
      <c r="J143" s="236"/>
      <c r="K143" s="237">
        <f>ROUND(P143*H143,2)</f>
        <v>0</v>
      </c>
      <c r="L143" s="232" t="s">
        <v>29</v>
      </c>
      <c r="M143" s="238"/>
      <c r="N143" s="239" t="s">
        <v>29</v>
      </c>
      <c r="O143" s="185" t="s">
        <v>44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65"/>
      <c r="T143" s="187">
        <f>S143*H143</f>
        <v>0</v>
      </c>
      <c r="U143" s="187">
        <v>0</v>
      </c>
      <c r="V143" s="187">
        <f>U143*H143</f>
        <v>0</v>
      </c>
      <c r="W143" s="187">
        <v>0</v>
      </c>
      <c r="X143" s="188">
        <f>W143*H143</f>
        <v>0</v>
      </c>
      <c r="Y143" s="35"/>
      <c r="Z143" s="35"/>
      <c r="AA143" s="35"/>
      <c r="AB143" s="35"/>
      <c r="AC143" s="35"/>
      <c r="AD143" s="35"/>
      <c r="AE143" s="35"/>
      <c r="AR143" s="189" t="s">
        <v>151</v>
      </c>
      <c r="AT143" s="189" t="s">
        <v>148</v>
      </c>
      <c r="AU143" s="189" t="s">
        <v>85</v>
      </c>
      <c r="AY143" s="18" t="s">
        <v>131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8" t="s">
        <v>83</v>
      </c>
      <c r="BK143" s="190">
        <f>ROUND(P143*H143,2)</f>
        <v>0</v>
      </c>
      <c r="BL143" s="18" t="s">
        <v>139</v>
      </c>
      <c r="BM143" s="189" t="s">
        <v>199</v>
      </c>
    </row>
    <row r="144" spans="1:47" s="2" customFormat="1" ht="12">
      <c r="A144" s="35"/>
      <c r="B144" s="36"/>
      <c r="C144" s="37"/>
      <c r="D144" s="191" t="s">
        <v>141</v>
      </c>
      <c r="E144" s="37"/>
      <c r="F144" s="192" t="s">
        <v>198</v>
      </c>
      <c r="G144" s="37"/>
      <c r="H144" s="37"/>
      <c r="I144" s="193"/>
      <c r="J144" s="193"/>
      <c r="K144" s="37"/>
      <c r="L144" s="37"/>
      <c r="M144" s="40"/>
      <c r="N144" s="194"/>
      <c r="O144" s="195"/>
      <c r="P144" s="65"/>
      <c r="Q144" s="65"/>
      <c r="R144" s="65"/>
      <c r="S144" s="65"/>
      <c r="T144" s="65"/>
      <c r="U144" s="65"/>
      <c r="V144" s="65"/>
      <c r="W144" s="65"/>
      <c r="X144" s="66"/>
      <c r="Y144" s="35"/>
      <c r="Z144" s="35"/>
      <c r="AA144" s="35"/>
      <c r="AB144" s="35"/>
      <c r="AC144" s="35"/>
      <c r="AD144" s="35"/>
      <c r="AE144" s="35"/>
      <c r="AT144" s="18" t="s">
        <v>141</v>
      </c>
      <c r="AU144" s="18" t="s">
        <v>85</v>
      </c>
    </row>
    <row r="145" spans="1:47" s="2" customFormat="1" ht="19.5">
      <c r="A145" s="35"/>
      <c r="B145" s="36"/>
      <c r="C145" s="37"/>
      <c r="D145" s="191" t="s">
        <v>153</v>
      </c>
      <c r="E145" s="37"/>
      <c r="F145" s="240" t="s">
        <v>165</v>
      </c>
      <c r="G145" s="37"/>
      <c r="H145" s="37"/>
      <c r="I145" s="193"/>
      <c r="J145" s="193"/>
      <c r="K145" s="37"/>
      <c r="L145" s="37"/>
      <c r="M145" s="40"/>
      <c r="N145" s="194"/>
      <c r="O145" s="195"/>
      <c r="P145" s="65"/>
      <c r="Q145" s="65"/>
      <c r="R145" s="65"/>
      <c r="S145" s="65"/>
      <c r="T145" s="65"/>
      <c r="U145" s="65"/>
      <c r="V145" s="65"/>
      <c r="W145" s="65"/>
      <c r="X145" s="66"/>
      <c r="Y145" s="35"/>
      <c r="Z145" s="35"/>
      <c r="AA145" s="35"/>
      <c r="AB145" s="35"/>
      <c r="AC145" s="35"/>
      <c r="AD145" s="35"/>
      <c r="AE145" s="35"/>
      <c r="AT145" s="18" t="s">
        <v>153</v>
      </c>
      <c r="AU145" s="18" t="s">
        <v>85</v>
      </c>
    </row>
    <row r="146" spans="2:51" s="13" customFormat="1" ht="12">
      <c r="B146" s="198"/>
      <c r="C146" s="199"/>
      <c r="D146" s="191" t="s">
        <v>145</v>
      </c>
      <c r="E146" s="200" t="s">
        <v>29</v>
      </c>
      <c r="F146" s="201" t="s">
        <v>146</v>
      </c>
      <c r="G146" s="199"/>
      <c r="H146" s="200" t="s">
        <v>29</v>
      </c>
      <c r="I146" s="202"/>
      <c r="J146" s="202"/>
      <c r="K146" s="199"/>
      <c r="L146" s="199"/>
      <c r="M146" s="203"/>
      <c r="N146" s="204"/>
      <c r="O146" s="205"/>
      <c r="P146" s="205"/>
      <c r="Q146" s="205"/>
      <c r="R146" s="205"/>
      <c r="S146" s="205"/>
      <c r="T146" s="205"/>
      <c r="U146" s="205"/>
      <c r="V146" s="205"/>
      <c r="W146" s="205"/>
      <c r="X146" s="206"/>
      <c r="AT146" s="207" t="s">
        <v>145</v>
      </c>
      <c r="AU146" s="207" t="s">
        <v>85</v>
      </c>
      <c r="AV146" s="13" t="s">
        <v>83</v>
      </c>
      <c r="AW146" s="13" t="s">
        <v>5</v>
      </c>
      <c r="AX146" s="13" t="s">
        <v>75</v>
      </c>
      <c r="AY146" s="207" t="s">
        <v>131</v>
      </c>
    </row>
    <row r="147" spans="2:51" s="14" customFormat="1" ht="12">
      <c r="B147" s="208"/>
      <c r="C147" s="209"/>
      <c r="D147" s="191" t="s">
        <v>145</v>
      </c>
      <c r="E147" s="210" t="s">
        <v>29</v>
      </c>
      <c r="F147" s="211" t="s">
        <v>195</v>
      </c>
      <c r="G147" s="209"/>
      <c r="H147" s="212">
        <v>169</v>
      </c>
      <c r="I147" s="213"/>
      <c r="J147" s="213"/>
      <c r="K147" s="209"/>
      <c r="L147" s="209"/>
      <c r="M147" s="214"/>
      <c r="N147" s="215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AT147" s="218" t="s">
        <v>145</v>
      </c>
      <c r="AU147" s="218" t="s">
        <v>85</v>
      </c>
      <c r="AV147" s="14" t="s">
        <v>85</v>
      </c>
      <c r="AW147" s="14" t="s">
        <v>5</v>
      </c>
      <c r="AX147" s="14" t="s">
        <v>75</v>
      </c>
      <c r="AY147" s="218" t="s">
        <v>131</v>
      </c>
    </row>
    <row r="148" spans="2:51" s="15" customFormat="1" ht="12">
      <c r="B148" s="219"/>
      <c r="C148" s="220"/>
      <c r="D148" s="191" t="s">
        <v>145</v>
      </c>
      <c r="E148" s="221" t="s">
        <v>29</v>
      </c>
      <c r="F148" s="222" t="s">
        <v>147</v>
      </c>
      <c r="G148" s="220"/>
      <c r="H148" s="223">
        <v>169</v>
      </c>
      <c r="I148" s="224"/>
      <c r="J148" s="224"/>
      <c r="K148" s="220"/>
      <c r="L148" s="220"/>
      <c r="M148" s="225"/>
      <c r="N148" s="226"/>
      <c r="O148" s="227"/>
      <c r="P148" s="227"/>
      <c r="Q148" s="227"/>
      <c r="R148" s="227"/>
      <c r="S148" s="227"/>
      <c r="T148" s="227"/>
      <c r="U148" s="227"/>
      <c r="V148" s="227"/>
      <c r="W148" s="227"/>
      <c r="X148" s="228"/>
      <c r="AT148" s="229" t="s">
        <v>145</v>
      </c>
      <c r="AU148" s="229" t="s">
        <v>85</v>
      </c>
      <c r="AV148" s="15" t="s">
        <v>139</v>
      </c>
      <c r="AW148" s="15" t="s">
        <v>5</v>
      </c>
      <c r="AX148" s="15" t="s">
        <v>83</v>
      </c>
      <c r="AY148" s="229" t="s">
        <v>131</v>
      </c>
    </row>
    <row r="149" spans="1:65" s="2" customFormat="1" ht="24.2" customHeight="1">
      <c r="A149" s="35"/>
      <c r="B149" s="36"/>
      <c r="C149" s="177" t="s">
        <v>200</v>
      </c>
      <c r="D149" s="177" t="s">
        <v>134</v>
      </c>
      <c r="E149" s="178" t="s">
        <v>201</v>
      </c>
      <c r="F149" s="179" t="s">
        <v>202</v>
      </c>
      <c r="G149" s="180" t="s">
        <v>158</v>
      </c>
      <c r="H149" s="181">
        <v>76</v>
      </c>
      <c r="I149" s="182"/>
      <c r="J149" s="182"/>
      <c r="K149" s="183">
        <f>ROUND(P149*H149,2)</f>
        <v>0</v>
      </c>
      <c r="L149" s="179" t="s">
        <v>138</v>
      </c>
      <c r="M149" s="40"/>
      <c r="N149" s="184" t="s">
        <v>29</v>
      </c>
      <c r="O149" s="185" t="s">
        <v>44</v>
      </c>
      <c r="P149" s="186">
        <f>I149+J149</f>
        <v>0</v>
      </c>
      <c r="Q149" s="186">
        <f>ROUND(I149*H149,2)</f>
        <v>0</v>
      </c>
      <c r="R149" s="186">
        <f>ROUND(J149*H149,2)</f>
        <v>0</v>
      </c>
      <c r="S149" s="65"/>
      <c r="T149" s="187">
        <f>S149*H149</f>
        <v>0</v>
      </c>
      <c r="U149" s="187">
        <v>0</v>
      </c>
      <c r="V149" s="187">
        <f>U149*H149</f>
        <v>0</v>
      </c>
      <c r="W149" s="187">
        <v>0</v>
      </c>
      <c r="X149" s="188">
        <f>W149*H149</f>
        <v>0</v>
      </c>
      <c r="Y149" s="35"/>
      <c r="Z149" s="35"/>
      <c r="AA149" s="35"/>
      <c r="AB149" s="35"/>
      <c r="AC149" s="35"/>
      <c r="AD149" s="35"/>
      <c r="AE149" s="35"/>
      <c r="AR149" s="189" t="s">
        <v>139</v>
      </c>
      <c r="AT149" s="189" t="s">
        <v>134</v>
      </c>
      <c r="AU149" s="189" t="s">
        <v>85</v>
      </c>
      <c r="AY149" s="18" t="s">
        <v>131</v>
      </c>
      <c r="BE149" s="190">
        <f>IF(O149="základní",K149,0)</f>
        <v>0</v>
      </c>
      <c r="BF149" s="190">
        <f>IF(O149="snížená",K149,0)</f>
        <v>0</v>
      </c>
      <c r="BG149" s="190">
        <f>IF(O149="zákl. přenesená",K149,0)</f>
        <v>0</v>
      </c>
      <c r="BH149" s="190">
        <f>IF(O149="sníž. přenesená",K149,0)</f>
        <v>0</v>
      </c>
      <c r="BI149" s="190">
        <f>IF(O149="nulová",K149,0)</f>
        <v>0</v>
      </c>
      <c r="BJ149" s="18" t="s">
        <v>83</v>
      </c>
      <c r="BK149" s="190">
        <f>ROUND(P149*H149,2)</f>
        <v>0</v>
      </c>
      <c r="BL149" s="18" t="s">
        <v>139</v>
      </c>
      <c r="BM149" s="189" t="s">
        <v>203</v>
      </c>
    </row>
    <row r="150" spans="1:47" s="2" customFormat="1" ht="12">
      <c r="A150" s="35"/>
      <c r="B150" s="36"/>
      <c r="C150" s="37"/>
      <c r="D150" s="191" t="s">
        <v>141</v>
      </c>
      <c r="E150" s="37"/>
      <c r="F150" s="192" t="s">
        <v>204</v>
      </c>
      <c r="G150" s="37"/>
      <c r="H150" s="37"/>
      <c r="I150" s="193"/>
      <c r="J150" s="193"/>
      <c r="K150" s="37"/>
      <c r="L150" s="37"/>
      <c r="M150" s="40"/>
      <c r="N150" s="194"/>
      <c r="O150" s="195"/>
      <c r="P150" s="65"/>
      <c r="Q150" s="65"/>
      <c r="R150" s="65"/>
      <c r="S150" s="65"/>
      <c r="T150" s="65"/>
      <c r="U150" s="65"/>
      <c r="V150" s="65"/>
      <c r="W150" s="65"/>
      <c r="X150" s="66"/>
      <c r="Y150" s="35"/>
      <c r="Z150" s="35"/>
      <c r="AA150" s="35"/>
      <c r="AB150" s="35"/>
      <c r="AC150" s="35"/>
      <c r="AD150" s="35"/>
      <c r="AE150" s="35"/>
      <c r="AT150" s="18" t="s">
        <v>141</v>
      </c>
      <c r="AU150" s="18" t="s">
        <v>85</v>
      </c>
    </row>
    <row r="151" spans="1:47" s="2" customFormat="1" ht="12">
      <c r="A151" s="35"/>
      <c r="B151" s="36"/>
      <c r="C151" s="37"/>
      <c r="D151" s="196" t="s">
        <v>143</v>
      </c>
      <c r="E151" s="37"/>
      <c r="F151" s="197" t="s">
        <v>205</v>
      </c>
      <c r="G151" s="37"/>
      <c r="H151" s="37"/>
      <c r="I151" s="193"/>
      <c r="J151" s="193"/>
      <c r="K151" s="37"/>
      <c r="L151" s="37"/>
      <c r="M151" s="40"/>
      <c r="N151" s="194"/>
      <c r="O151" s="195"/>
      <c r="P151" s="65"/>
      <c r="Q151" s="65"/>
      <c r="R151" s="65"/>
      <c r="S151" s="65"/>
      <c r="T151" s="65"/>
      <c r="U151" s="65"/>
      <c r="V151" s="65"/>
      <c r="W151" s="65"/>
      <c r="X151" s="66"/>
      <c r="Y151" s="35"/>
      <c r="Z151" s="35"/>
      <c r="AA151" s="35"/>
      <c r="AB151" s="35"/>
      <c r="AC151" s="35"/>
      <c r="AD151" s="35"/>
      <c r="AE151" s="35"/>
      <c r="AT151" s="18" t="s">
        <v>143</v>
      </c>
      <c r="AU151" s="18" t="s">
        <v>85</v>
      </c>
    </row>
    <row r="152" spans="2:51" s="13" customFormat="1" ht="12">
      <c r="B152" s="198"/>
      <c r="C152" s="199"/>
      <c r="D152" s="191" t="s">
        <v>145</v>
      </c>
      <c r="E152" s="200" t="s">
        <v>29</v>
      </c>
      <c r="F152" s="201" t="s">
        <v>146</v>
      </c>
      <c r="G152" s="199"/>
      <c r="H152" s="200" t="s">
        <v>29</v>
      </c>
      <c r="I152" s="202"/>
      <c r="J152" s="202"/>
      <c r="K152" s="199"/>
      <c r="L152" s="199"/>
      <c r="M152" s="203"/>
      <c r="N152" s="204"/>
      <c r="O152" s="205"/>
      <c r="P152" s="205"/>
      <c r="Q152" s="205"/>
      <c r="R152" s="205"/>
      <c r="S152" s="205"/>
      <c r="T152" s="205"/>
      <c r="U152" s="205"/>
      <c r="V152" s="205"/>
      <c r="W152" s="205"/>
      <c r="X152" s="206"/>
      <c r="AT152" s="207" t="s">
        <v>145</v>
      </c>
      <c r="AU152" s="207" t="s">
        <v>85</v>
      </c>
      <c r="AV152" s="13" t="s">
        <v>83</v>
      </c>
      <c r="AW152" s="13" t="s">
        <v>5</v>
      </c>
      <c r="AX152" s="13" t="s">
        <v>75</v>
      </c>
      <c r="AY152" s="207" t="s">
        <v>131</v>
      </c>
    </row>
    <row r="153" spans="2:51" s="14" customFormat="1" ht="12">
      <c r="B153" s="208"/>
      <c r="C153" s="209"/>
      <c r="D153" s="191" t="s">
        <v>145</v>
      </c>
      <c r="E153" s="210" t="s">
        <v>29</v>
      </c>
      <c r="F153" s="211" t="s">
        <v>206</v>
      </c>
      <c r="G153" s="209"/>
      <c r="H153" s="212">
        <v>76</v>
      </c>
      <c r="I153" s="213"/>
      <c r="J153" s="213"/>
      <c r="K153" s="209"/>
      <c r="L153" s="209"/>
      <c r="M153" s="214"/>
      <c r="N153" s="215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AT153" s="218" t="s">
        <v>145</v>
      </c>
      <c r="AU153" s="218" t="s">
        <v>85</v>
      </c>
      <c r="AV153" s="14" t="s">
        <v>85</v>
      </c>
      <c r="AW153" s="14" t="s">
        <v>5</v>
      </c>
      <c r="AX153" s="14" t="s">
        <v>75</v>
      </c>
      <c r="AY153" s="218" t="s">
        <v>131</v>
      </c>
    </row>
    <row r="154" spans="2:51" s="15" customFormat="1" ht="12">
      <c r="B154" s="219"/>
      <c r="C154" s="220"/>
      <c r="D154" s="191" t="s">
        <v>145</v>
      </c>
      <c r="E154" s="221" t="s">
        <v>29</v>
      </c>
      <c r="F154" s="222" t="s">
        <v>147</v>
      </c>
      <c r="G154" s="220"/>
      <c r="H154" s="223">
        <v>76</v>
      </c>
      <c r="I154" s="224"/>
      <c r="J154" s="224"/>
      <c r="K154" s="220"/>
      <c r="L154" s="220"/>
      <c r="M154" s="225"/>
      <c r="N154" s="226"/>
      <c r="O154" s="227"/>
      <c r="P154" s="227"/>
      <c r="Q154" s="227"/>
      <c r="R154" s="227"/>
      <c r="S154" s="227"/>
      <c r="T154" s="227"/>
      <c r="U154" s="227"/>
      <c r="V154" s="227"/>
      <c r="W154" s="227"/>
      <c r="X154" s="228"/>
      <c r="AT154" s="229" t="s">
        <v>145</v>
      </c>
      <c r="AU154" s="229" t="s">
        <v>85</v>
      </c>
      <c r="AV154" s="15" t="s">
        <v>139</v>
      </c>
      <c r="AW154" s="15" t="s">
        <v>5</v>
      </c>
      <c r="AX154" s="15" t="s">
        <v>83</v>
      </c>
      <c r="AY154" s="229" t="s">
        <v>131</v>
      </c>
    </row>
    <row r="155" spans="1:65" s="2" customFormat="1" ht="16.5" customHeight="1">
      <c r="A155" s="35"/>
      <c r="B155" s="36"/>
      <c r="C155" s="230" t="s">
        <v>207</v>
      </c>
      <c r="D155" s="230" t="s">
        <v>148</v>
      </c>
      <c r="E155" s="231" t="s">
        <v>208</v>
      </c>
      <c r="F155" s="232" t="s">
        <v>209</v>
      </c>
      <c r="G155" s="233" t="s">
        <v>158</v>
      </c>
      <c r="H155" s="234">
        <v>76</v>
      </c>
      <c r="I155" s="235"/>
      <c r="J155" s="236"/>
      <c r="K155" s="237">
        <f>ROUND(P155*H155,2)</f>
        <v>0</v>
      </c>
      <c r="L155" s="232" t="s">
        <v>29</v>
      </c>
      <c r="M155" s="238"/>
      <c r="N155" s="239" t="s">
        <v>29</v>
      </c>
      <c r="O155" s="185" t="s">
        <v>44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65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Y155" s="35"/>
      <c r="Z155" s="35"/>
      <c r="AA155" s="35"/>
      <c r="AB155" s="35"/>
      <c r="AC155" s="35"/>
      <c r="AD155" s="35"/>
      <c r="AE155" s="35"/>
      <c r="AR155" s="189" t="s">
        <v>151</v>
      </c>
      <c r="AT155" s="189" t="s">
        <v>148</v>
      </c>
      <c r="AU155" s="189" t="s">
        <v>85</v>
      </c>
      <c r="AY155" s="18" t="s">
        <v>131</v>
      </c>
      <c r="BE155" s="190">
        <f>IF(O155="základní",K155,0)</f>
        <v>0</v>
      </c>
      <c r="BF155" s="190">
        <f>IF(O155="snížená",K155,0)</f>
        <v>0</v>
      </c>
      <c r="BG155" s="190">
        <f>IF(O155="zákl. přenesená",K155,0)</f>
        <v>0</v>
      </c>
      <c r="BH155" s="190">
        <f>IF(O155="sníž. přenesená",K155,0)</f>
        <v>0</v>
      </c>
      <c r="BI155" s="190">
        <f>IF(O155="nulová",K155,0)</f>
        <v>0</v>
      </c>
      <c r="BJ155" s="18" t="s">
        <v>83</v>
      </c>
      <c r="BK155" s="190">
        <f>ROUND(P155*H155,2)</f>
        <v>0</v>
      </c>
      <c r="BL155" s="18" t="s">
        <v>139</v>
      </c>
      <c r="BM155" s="189" t="s">
        <v>210</v>
      </c>
    </row>
    <row r="156" spans="1:47" s="2" customFormat="1" ht="12">
      <c r="A156" s="35"/>
      <c r="B156" s="36"/>
      <c r="C156" s="37"/>
      <c r="D156" s="191" t="s">
        <v>141</v>
      </c>
      <c r="E156" s="37"/>
      <c r="F156" s="192" t="s">
        <v>209</v>
      </c>
      <c r="G156" s="37"/>
      <c r="H156" s="37"/>
      <c r="I156" s="193"/>
      <c r="J156" s="193"/>
      <c r="K156" s="37"/>
      <c r="L156" s="37"/>
      <c r="M156" s="40"/>
      <c r="N156" s="194"/>
      <c r="O156" s="195"/>
      <c r="P156" s="65"/>
      <c r="Q156" s="65"/>
      <c r="R156" s="65"/>
      <c r="S156" s="65"/>
      <c r="T156" s="65"/>
      <c r="U156" s="65"/>
      <c r="V156" s="65"/>
      <c r="W156" s="65"/>
      <c r="X156" s="66"/>
      <c r="Y156" s="35"/>
      <c r="Z156" s="35"/>
      <c r="AA156" s="35"/>
      <c r="AB156" s="35"/>
      <c r="AC156" s="35"/>
      <c r="AD156" s="35"/>
      <c r="AE156" s="35"/>
      <c r="AT156" s="18" t="s">
        <v>141</v>
      </c>
      <c r="AU156" s="18" t="s">
        <v>85</v>
      </c>
    </row>
    <row r="157" spans="1:47" s="2" customFormat="1" ht="19.5">
      <c r="A157" s="35"/>
      <c r="B157" s="36"/>
      <c r="C157" s="37"/>
      <c r="D157" s="191" t="s">
        <v>153</v>
      </c>
      <c r="E157" s="37"/>
      <c r="F157" s="240" t="s">
        <v>165</v>
      </c>
      <c r="G157" s="37"/>
      <c r="H157" s="37"/>
      <c r="I157" s="193"/>
      <c r="J157" s="193"/>
      <c r="K157" s="37"/>
      <c r="L157" s="37"/>
      <c r="M157" s="40"/>
      <c r="N157" s="194"/>
      <c r="O157" s="195"/>
      <c r="P157" s="65"/>
      <c r="Q157" s="65"/>
      <c r="R157" s="65"/>
      <c r="S157" s="65"/>
      <c r="T157" s="65"/>
      <c r="U157" s="65"/>
      <c r="V157" s="65"/>
      <c r="W157" s="65"/>
      <c r="X157" s="66"/>
      <c r="Y157" s="35"/>
      <c r="Z157" s="35"/>
      <c r="AA157" s="35"/>
      <c r="AB157" s="35"/>
      <c r="AC157" s="35"/>
      <c r="AD157" s="35"/>
      <c r="AE157" s="35"/>
      <c r="AT157" s="18" t="s">
        <v>153</v>
      </c>
      <c r="AU157" s="18" t="s">
        <v>85</v>
      </c>
    </row>
    <row r="158" spans="2:51" s="13" customFormat="1" ht="12">
      <c r="B158" s="198"/>
      <c r="C158" s="199"/>
      <c r="D158" s="191" t="s">
        <v>145</v>
      </c>
      <c r="E158" s="200" t="s">
        <v>29</v>
      </c>
      <c r="F158" s="201" t="s">
        <v>146</v>
      </c>
      <c r="G158" s="199"/>
      <c r="H158" s="200" t="s">
        <v>29</v>
      </c>
      <c r="I158" s="202"/>
      <c r="J158" s="202"/>
      <c r="K158" s="199"/>
      <c r="L158" s="199"/>
      <c r="M158" s="203"/>
      <c r="N158" s="204"/>
      <c r="O158" s="205"/>
      <c r="P158" s="205"/>
      <c r="Q158" s="205"/>
      <c r="R158" s="205"/>
      <c r="S158" s="205"/>
      <c r="T158" s="205"/>
      <c r="U158" s="205"/>
      <c r="V158" s="205"/>
      <c r="W158" s="205"/>
      <c r="X158" s="206"/>
      <c r="AT158" s="207" t="s">
        <v>145</v>
      </c>
      <c r="AU158" s="207" t="s">
        <v>85</v>
      </c>
      <c r="AV158" s="13" t="s">
        <v>83</v>
      </c>
      <c r="AW158" s="13" t="s">
        <v>5</v>
      </c>
      <c r="AX158" s="13" t="s">
        <v>75</v>
      </c>
      <c r="AY158" s="207" t="s">
        <v>131</v>
      </c>
    </row>
    <row r="159" spans="2:51" s="14" customFormat="1" ht="12">
      <c r="B159" s="208"/>
      <c r="C159" s="209"/>
      <c r="D159" s="191" t="s">
        <v>145</v>
      </c>
      <c r="E159" s="210" t="s">
        <v>29</v>
      </c>
      <c r="F159" s="211" t="s">
        <v>206</v>
      </c>
      <c r="G159" s="209"/>
      <c r="H159" s="212">
        <v>76</v>
      </c>
      <c r="I159" s="213"/>
      <c r="J159" s="213"/>
      <c r="K159" s="209"/>
      <c r="L159" s="209"/>
      <c r="M159" s="214"/>
      <c r="N159" s="215"/>
      <c r="O159" s="216"/>
      <c r="P159" s="216"/>
      <c r="Q159" s="216"/>
      <c r="R159" s="216"/>
      <c r="S159" s="216"/>
      <c r="T159" s="216"/>
      <c r="U159" s="216"/>
      <c r="V159" s="216"/>
      <c r="W159" s="216"/>
      <c r="X159" s="217"/>
      <c r="AT159" s="218" t="s">
        <v>145</v>
      </c>
      <c r="AU159" s="218" t="s">
        <v>85</v>
      </c>
      <c r="AV159" s="14" t="s">
        <v>85</v>
      </c>
      <c r="AW159" s="14" t="s">
        <v>5</v>
      </c>
      <c r="AX159" s="14" t="s">
        <v>75</v>
      </c>
      <c r="AY159" s="218" t="s">
        <v>131</v>
      </c>
    </row>
    <row r="160" spans="2:51" s="15" customFormat="1" ht="12">
      <c r="B160" s="219"/>
      <c r="C160" s="220"/>
      <c r="D160" s="191" t="s">
        <v>145</v>
      </c>
      <c r="E160" s="221" t="s">
        <v>29</v>
      </c>
      <c r="F160" s="222" t="s">
        <v>147</v>
      </c>
      <c r="G160" s="220"/>
      <c r="H160" s="223">
        <v>76</v>
      </c>
      <c r="I160" s="224"/>
      <c r="J160" s="224"/>
      <c r="K160" s="220"/>
      <c r="L160" s="220"/>
      <c r="M160" s="225"/>
      <c r="N160" s="226"/>
      <c r="O160" s="227"/>
      <c r="P160" s="227"/>
      <c r="Q160" s="227"/>
      <c r="R160" s="227"/>
      <c r="S160" s="227"/>
      <c r="T160" s="227"/>
      <c r="U160" s="227"/>
      <c r="V160" s="227"/>
      <c r="W160" s="227"/>
      <c r="X160" s="228"/>
      <c r="AT160" s="229" t="s">
        <v>145</v>
      </c>
      <c r="AU160" s="229" t="s">
        <v>85</v>
      </c>
      <c r="AV160" s="15" t="s">
        <v>139</v>
      </c>
      <c r="AW160" s="15" t="s">
        <v>5</v>
      </c>
      <c r="AX160" s="15" t="s">
        <v>83</v>
      </c>
      <c r="AY160" s="229" t="s">
        <v>131</v>
      </c>
    </row>
    <row r="161" spans="1:65" s="2" customFormat="1" ht="24.2" customHeight="1">
      <c r="A161" s="35"/>
      <c r="B161" s="36"/>
      <c r="C161" s="177" t="s">
        <v>211</v>
      </c>
      <c r="D161" s="177" t="s">
        <v>134</v>
      </c>
      <c r="E161" s="178" t="s">
        <v>212</v>
      </c>
      <c r="F161" s="179" t="s">
        <v>213</v>
      </c>
      <c r="G161" s="180" t="s">
        <v>158</v>
      </c>
      <c r="H161" s="181">
        <v>690</v>
      </c>
      <c r="I161" s="182"/>
      <c r="J161" s="182"/>
      <c r="K161" s="183">
        <f>ROUND(P161*H161,2)</f>
        <v>0</v>
      </c>
      <c r="L161" s="179" t="s">
        <v>138</v>
      </c>
      <c r="M161" s="40"/>
      <c r="N161" s="184" t="s">
        <v>29</v>
      </c>
      <c r="O161" s="185" t="s">
        <v>44</v>
      </c>
      <c r="P161" s="186">
        <f>I161+J161</f>
        <v>0</v>
      </c>
      <c r="Q161" s="186">
        <f>ROUND(I161*H161,2)</f>
        <v>0</v>
      </c>
      <c r="R161" s="186">
        <f>ROUND(J161*H161,2)</f>
        <v>0</v>
      </c>
      <c r="S161" s="65"/>
      <c r="T161" s="187">
        <f>S161*H161</f>
        <v>0</v>
      </c>
      <c r="U161" s="187">
        <v>0</v>
      </c>
      <c r="V161" s="187">
        <f>U161*H161</f>
        <v>0</v>
      </c>
      <c r="W161" s="187">
        <v>0</v>
      </c>
      <c r="X161" s="188">
        <f>W161*H161</f>
        <v>0</v>
      </c>
      <c r="Y161" s="35"/>
      <c r="Z161" s="35"/>
      <c r="AA161" s="35"/>
      <c r="AB161" s="35"/>
      <c r="AC161" s="35"/>
      <c r="AD161" s="35"/>
      <c r="AE161" s="35"/>
      <c r="AR161" s="189" t="s">
        <v>139</v>
      </c>
      <c r="AT161" s="189" t="s">
        <v>134</v>
      </c>
      <c r="AU161" s="189" t="s">
        <v>85</v>
      </c>
      <c r="AY161" s="18" t="s">
        <v>131</v>
      </c>
      <c r="BE161" s="190">
        <f>IF(O161="základní",K161,0)</f>
        <v>0</v>
      </c>
      <c r="BF161" s="190">
        <f>IF(O161="snížená",K161,0)</f>
        <v>0</v>
      </c>
      <c r="BG161" s="190">
        <f>IF(O161="zákl. přenesená",K161,0)</f>
        <v>0</v>
      </c>
      <c r="BH161" s="190">
        <f>IF(O161="sníž. přenesená",K161,0)</f>
        <v>0</v>
      </c>
      <c r="BI161" s="190">
        <f>IF(O161="nulová",K161,0)</f>
        <v>0</v>
      </c>
      <c r="BJ161" s="18" t="s">
        <v>83</v>
      </c>
      <c r="BK161" s="190">
        <f>ROUND(P161*H161,2)</f>
        <v>0</v>
      </c>
      <c r="BL161" s="18" t="s">
        <v>139</v>
      </c>
      <c r="BM161" s="189" t="s">
        <v>214</v>
      </c>
    </row>
    <row r="162" spans="1:47" s="2" customFormat="1" ht="12">
      <c r="A162" s="35"/>
      <c r="B162" s="36"/>
      <c r="C162" s="37"/>
      <c r="D162" s="191" t="s">
        <v>141</v>
      </c>
      <c r="E162" s="37"/>
      <c r="F162" s="192" t="s">
        <v>215</v>
      </c>
      <c r="G162" s="37"/>
      <c r="H162" s="37"/>
      <c r="I162" s="193"/>
      <c r="J162" s="193"/>
      <c r="K162" s="37"/>
      <c r="L162" s="37"/>
      <c r="M162" s="40"/>
      <c r="N162" s="194"/>
      <c r="O162" s="195"/>
      <c r="P162" s="65"/>
      <c r="Q162" s="65"/>
      <c r="R162" s="65"/>
      <c r="S162" s="65"/>
      <c r="T162" s="65"/>
      <c r="U162" s="65"/>
      <c r="V162" s="65"/>
      <c r="W162" s="65"/>
      <c r="X162" s="66"/>
      <c r="Y162" s="35"/>
      <c r="Z162" s="35"/>
      <c r="AA162" s="35"/>
      <c r="AB162" s="35"/>
      <c r="AC162" s="35"/>
      <c r="AD162" s="35"/>
      <c r="AE162" s="35"/>
      <c r="AT162" s="18" t="s">
        <v>141</v>
      </c>
      <c r="AU162" s="18" t="s">
        <v>85</v>
      </c>
    </row>
    <row r="163" spans="1:47" s="2" customFormat="1" ht="12">
      <c r="A163" s="35"/>
      <c r="B163" s="36"/>
      <c r="C163" s="37"/>
      <c r="D163" s="196" t="s">
        <v>143</v>
      </c>
      <c r="E163" s="37"/>
      <c r="F163" s="197" t="s">
        <v>216</v>
      </c>
      <c r="G163" s="37"/>
      <c r="H163" s="37"/>
      <c r="I163" s="193"/>
      <c r="J163" s="193"/>
      <c r="K163" s="37"/>
      <c r="L163" s="37"/>
      <c r="M163" s="40"/>
      <c r="N163" s="194"/>
      <c r="O163" s="195"/>
      <c r="P163" s="65"/>
      <c r="Q163" s="65"/>
      <c r="R163" s="65"/>
      <c r="S163" s="65"/>
      <c r="T163" s="65"/>
      <c r="U163" s="65"/>
      <c r="V163" s="65"/>
      <c r="W163" s="65"/>
      <c r="X163" s="66"/>
      <c r="Y163" s="35"/>
      <c r="Z163" s="35"/>
      <c r="AA163" s="35"/>
      <c r="AB163" s="35"/>
      <c r="AC163" s="35"/>
      <c r="AD163" s="35"/>
      <c r="AE163" s="35"/>
      <c r="AT163" s="18" t="s">
        <v>143</v>
      </c>
      <c r="AU163" s="18" t="s">
        <v>85</v>
      </c>
    </row>
    <row r="164" spans="2:51" s="13" customFormat="1" ht="12">
      <c r="B164" s="198"/>
      <c r="C164" s="199"/>
      <c r="D164" s="191" t="s">
        <v>145</v>
      </c>
      <c r="E164" s="200" t="s">
        <v>29</v>
      </c>
      <c r="F164" s="201" t="s">
        <v>146</v>
      </c>
      <c r="G164" s="199"/>
      <c r="H164" s="200" t="s">
        <v>29</v>
      </c>
      <c r="I164" s="202"/>
      <c r="J164" s="202"/>
      <c r="K164" s="199"/>
      <c r="L164" s="199"/>
      <c r="M164" s="203"/>
      <c r="N164" s="204"/>
      <c r="O164" s="205"/>
      <c r="P164" s="205"/>
      <c r="Q164" s="205"/>
      <c r="R164" s="205"/>
      <c r="S164" s="205"/>
      <c r="T164" s="205"/>
      <c r="U164" s="205"/>
      <c r="V164" s="205"/>
      <c r="W164" s="205"/>
      <c r="X164" s="206"/>
      <c r="AT164" s="207" t="s">
        <v>145</v>
      </c>
      <c r="AU164" s="207" t="s">
        <v>85</v>
      </c>
      <c r="AV164" s="13" t="s">
        <v>83</v>
      </c>
      <c r="AW164" s="13" t="s">
        <v>5</v>
      </c>
      <c r="AX164" s="13" t="s">
        <v>75</v>
      </c>
      <c r="AY164" s="207" t="s">
        <v>131</v>
      </c>
    </row>
    <row r="165" spans="2:51" s="14" customFormat="1" ht="12">
      <c r="B165" s="208"/>
      <c r="C165" s="209"/>
      <c r="D165" s="191" t="s">
        <v>145</v>
      </c>
      <c r="E165" s="210" t="s">
        <v>29</v>
      </c>
      <c r="F165" s="211" t="s">
        <v>217</v>
      </c>
      <c r="G165" s="209"/>
      <c r="H165" s="212">
        <v>690</v>
      </c>
      <c r="I165" s="213"/>
      <c r="J165" s="213"/>
      <c r="K165" s="209"/>
      <c r="L165" s="209"/>
      <c r="M165" s="214"/>
      <c r="N165" s="215"/>
      <c r="O165" s="216"/>
      <c r="P165" s="216"/>
      <c r="Q165" s="216"/>
      <c r="R165" s="216"/>
      <c r="S165" s="216"/>
      <c r="T165" s="216"/>
      <c r="U165" s="216"/>
      <c r="V165" s="216"/>
      <c r="W165" s="216"/>
      <c r="X165" s="217"/>
      <c r="AT165" s="218" t="s">
        <v>145</v>
      </c>
      <c r="AU165" s="218" t="s">
        <v>85</v>
      </c>
      <c r="AV165" s="14" t="s">
        <v>85</v>
      </c>
      <c r="AW165" s="14" t="s">
        <v>5</v>
      </c>
      <c r="AX165" s="14" t="s">
        <v>75</v>
      </c>
      <c r="AY165" s="218" t="s">
        <v>131</v>
      </c>
    </row>
    <row r="166" spans="2:51" s="15" customFormat="1" ht="12">
      <c r="B166" s="219"/>
      <c r="C166" s="220"/>
      <c r="D166" s="191" t="s">
        <v>145</v>
      </c>
      <c r="E166" s="221" t="s">
        <v>29</v>
      </c>
      <c r="F166" s="222" t="s">
        <v>147</v>
      </c>
      <c r="G166" s="220"/>
      <c r="H166" s="223">
        <v>690</v>
      </c>
      <c r="I166" s="224"/>
      <c r="J166" s="224"/>
      <c r="K166" s="220"/>
      <c r="L166" s="220"/>
      <c r="M166" s="225"/>
      <c r="N166" s="226"/>
      <c r="O166" s="227"/>
      <c r="P166" s="227"/>
      <c r="Q166" s="227"/>
      <c r="R166" s="227"/>
      <c r="S166" s="227"/>
      <c r="T166" s="227"/>
      <c r="U166" s="227"/>
      <c r="V166" s="227"/>
      <c r="W166" s="227"/>
      <c r="X166" s="228"/>
      <c r="AT166" s="229" t="s">
        <v>145</v>
      </c>
      <c r="AU166" s="229" t="s">
        <v>85</v>
      </c>
      <c r="AV166" s="15" t="s">
        <v>139</v>
      </c>
      <c r="AW166" s="15" t="s">
        <v>5</v>
      </c>
      <c r="AX166" s="15" t="s">
        <v>83</v>
      </c>
      <c r="AY166" s="229" t="s">
        <v>131</v>
      </c>
    </row>
    <row r="167" spans="1:65" s="2" customFormat="1" ht="24.2" customHeight="1">
      <c r="A167" s="35"/>
      <c r="B167" s="36"/>
      <c r="C167" s="177" t="s">
        <v>218</v>
      </c>
      <c r="D167" s="177" t="s">
        <v>134</v>
      </c>
      <c r="E167" s="178" t="s">
        <v>179</v>
      </c>
      <c r="F167" s="179" t="s">
        <v>180</v>
      </c>
      <c r="G167" s="180" t="s">
        <v>158</v>
      </c>
      <c r="H167" s="181">
        <v>5</v>
      </c>
      <c r="I167" s="182"/>
      <c r="J167" s="182"/>
      <c r="K167" s="183">
        <f>ROUND(P167*H167,2)</f>
        <v>0</v>
      </c>
      <c r="L167" s="179" t="s">
        <v>138</v>
      </c>
      <c r="M167" s="40"/>
      <c r="N167" s="184" t="s">
        <v>29</v>
      </c>
      <c r="O167" s="185" t="s">
        <v>44</v>
      </c>
      <c r="P167" s="186">
        <f>I167+J167</f>
        <v>0</v>
      </c>
      <c r="Q167" s="186">
        <f>ROUND(I167*H167,2)</f>
        <v>0</v>
      </c>
      <c r="R167" s="186">
        <f>ROUND(J167*H167,2)</f>
        <v>0</v>
      </c>
      <c r="S167" s="65"/>
      <c r="T167" s="187">
        <f>S167*H167</f>
        <v>0</v>
      </c>
      <c r="U167" s="187">
        <v>0</v>
      </c>
      <c r="V167" s="187">
        <f>U167*H167</f>
        <v>0</v>
      </c>
      <c r="W167" s="187">
        <v>0</v>
      </c>
      <c r="X167" s="188">
        <f>W167*H167</f>
        <v>0</v>
      </c>
      <c r="Y167" s="35"/>
      <c r="Z167" s="35"/>
      <c r="AA167" s="35"/>
      <c r="AB167" s="35"/>
      <c r="AC167" s="35"/>
      <c r="AD167" s="35"/>
      <c r="AE167" s="35"/>
      <c r="AR167" s="189" t="s">
        <v>139</v>
      </c>
      <c r="AT167" s="189" t="s">
        <v>134</v>
      </c>
      <c r="AU167" s="189" t="s">
        <v>85</v>
      </c>
      <c r="AY167" s="18" t="s">
        <v>131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8" t="s">
        <v>83</v>
      </c>
      <c r="BK167" s="190">
        <f>ROUND(P167*H167,2)</f>
        <v>0</v>
      </c>
      <c r="BL167" s="18" t="s">
        <v>139</v>
      </c>
      <c r="BM167" s="189" t="s">
        <v>219</v>
      </c>
    </row>
    <row r="168" spans="1:47" s="2" customFormat="1" ht="12">
      <c r="A168" s="35"/>
      <c r="B168" s="36"/>
      <c r="C168" s="37"/>
      <c r="D168" s="191" t="s">
        <v>141</v>
      </c>
      <c r="E168" s="37"/>
      <c r="F168" s="192" t="s">
        <v>182</v>
      </c>
      <c r="G168" s="37"/>
      <c r="H168" s="37"/>
      <c r="I168" s="193"/>
      <c r="J168" s="193"/>
      <c r="K168" s="37"/>
      <c r="L168" s="37"/>
      <c r="M168" s="40"/>
      <c r="N168" s="194"/>
      <c r="O168" s="195"/>
      <c r="P168" s="65"/>
      <c r="Q168" s="65"/>
      <c r="R168" s="65"/>
      <c r="S168" s="65"/>
      <c r="T168" s="65"/>
      <c r="U168" s="65"/>
      <c r="V168" s="65"/>
      <c r="W168" s="65"/>
      <c r="X168" s="66"/>
      <c r="Y168" s="35"/>
      <c r="Z168" s="35"/>
      <c r="AA168" s="35"/>
      <c r="AB168" s="35"/>
      <c r="AC168" s="35"/>
      <c r="AD168" s="35"/>
      <c r="AE168" s="35"/>
      <c r="AT168" s="18" t="s">
        <v>141</v>
      </c>
      <c r="AU168" s="18" t="s">
        <v>85</v>
      </c>
    </row>
    <row r="169" spans="1:47" s="2" customFormat="1" ht="12">
      <c r="A169" s="35"/>
      <c r="B169" s="36"/>
      <c r="C169" s="37"/>
      <c r="D169" s="196" t="s">
        <v>143</v>
      </c>
      <c r="E169" s="37"/>
      <c r="F169" s="197" t="s">
        <v>183</v>
      </c>
      <c r="G169" s="37"/>
      <c r="H169" s="37"/>
      <c r="I169" s="193"/>
      <c r="J169" s="193"/>
      <c r="K169" s="37"/>
      <c r="L169" s="37"/>
      <c r="M169" s="40"/>
      <c r="N169" s="194"/>
      <c r="O169" s="195"/>
      <c r="P169" s="65"/>
      <c r="Q169" s="65"/>
      <c r="R169" s="65"/>
      <c r="S169" s="65"/>
      <c r="T169" s="65"/>
      <c r="U169" s="65"/>
      <c r="V169" s="65"/>
      <c r="W169" s="65"/>
      <c r="X169" s="66"/>
      <c r="Y169" s="35"/>
      <c r="Z169" s="35"/>
      <c r="AA169" s="35"/>
      <c r="AB169" s="35"/>
      <c r="AC169" s="35"/>
      <c r="AD169" s="35"/>
      <c r="AE169" s="35"/>
      <c r="AT169" s="18" t="s">
        <v>143</v>
      </c>
      <c r="AU169" s="18" t="s">
        <v>85</v>
      </c>
    </row>
    <row r="170" spans="2:51" s="13" customFormat="1" ht="12">
      <c r="B170" s="198"/>
      <c r="C170" s="199"/>
      <c r="D170" s="191" t="s">
        <v>145</v>
      </c>
      <c r="E170" s="200" t="s">
        <v>29</v>
      </c>
      <c r="F170" s="201" t="s">
        <v>146</v>
      </c>
      <c r="G170" s="199"/>
      <c r="H170" s="200" t="s">
        <v>29</v>
      </c>
      <c r="I170" s="202"/>
      <c r="J170" s="202"/>
      <c r="K170" s="199"/>
      <c r="L170" s="199"/>
      <c r="M170" s="203"/>
      <c r="N170" s="204"/>
      <c r="O170" s="205"/>
      <c r="P170" s="205"/>
      <c r="Q170" s="205"/>
      <c r="R170" s="205"/>
      <c r="S170" s="205"/>
      <c r="T170" s="205"/>
      <c r="U170" s="205"/>
      <c r="V170" s="205"/>
      <c r="W170" s="205"/>
      <c r="X170" s="206"/>
      <c r="AT170" s="207" t="s">
        <v>145</v>
      </c>
      <c r="AU170" s="207" t="s">
        <v>85</v>
      </c>
      <c r="AV170" s="13" t="s">
        <v>83</v>
      </c>
      <c r="AW170" s="13" t="s">
        <v>5</v>
      </c>
      <c r="AX170" s="13" t="s">
        <v>75</v>
      </c>
      <c r="AY170" s="207" t="s">
        <v>131</v>
      </c>
    </row>
    <row r="171" spans="2:51" s="14" customFormat="1" ht="12">
      <c r="B171" s="208"/>
      <c r="C171" s="209"/>
      <c r="D171" s="191" t="s">
        <v>145</v>
      </c>
      <c r="E171" s="210" t="s">
        <v>29</v>
      </c>
      <c r="F171" s="211" t="s">
        <v>167</v>
      </c>
      <c r="G171" s="209"/>
      <c r="H171" s="212">
        <v>5</v>
      </c>
      <c r="I171" s="213"/>
      <c r="J171" s="213"/>
      <c r="K171" s="209"/>
      <c r="L171" s="209"/>
      <c r="M171" s="214"/>
      <c r="N171" s="215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AT171" s="218" t="s">
        <v>145</v>
      </c>
      <c r="AU171" s="218" t="s">
        <v>85</v>
      </c>
      <c r="AV171" s="14" t="s">
        <v>85</v>
      </c>
      <c r="AW171" s="14" t="s">
        <v>5</v>
      </c>
      <c r="AX171" s="14" t="s">
        <v>75</v>
      </c>
      <c r="AY171" s="218" t="s">
        <v>131</v>
      </c>
    </row>
    <row r="172" spans="2:51" s="15" customFormat="1" ht="12">
      <c r="B172" s="219"/>
      <c r="C172" s="220"/>
      <c r="D172" s="191" t="s">
        <v>145</v>
      </c>
      <c r="E172" s="221" t="s">
        <v>29</v>
      </c>
      <c r="F172" s="222" t="s">
        <v>147</v>
      </c>
      <c r="G172" s="220"/>
      <c r="H172" s="223">
        <v>5</v>
      </c>
      <c r="I172" s="224"/>
      <c r="J172" s="224"/>
      <c r="K172" s="220"/>
      <c r="L172" s="220"/>
      <c r="M172" s="225"/>
      <c r="N172" s="226"/>
      <c r="O172" s="227"/>
      <c r="P172" s="227"/>
      <c r="Q172" s="227"/>
      <c r="R172" s="227"/>
      <c r="S172" s="227"/>
      <c r="T172" s="227"/>
      <c r="U172" s="227"/>
      <c r="V172" s="227"/>
      <c r="W172" s="227"/>
      <c r="X172" s="228"/>
      <c r="AT172" s="229" t="s">
        <v>145</v>
      </c>
      <c r="AU172" s="229" t="s">
        <v>85</v>
      </c>
      <c r="AV172" s="15" t="s">
        <v>139</v>
      </c>
      <c r="AW172" s="15" t="s">
        <v>5</v>
      </c>
      <c r="AX172" s="15" t="s">
        <v>83</v>
      </c>
      <c r="AY172" s="229" t="s">
        <v>131</v>
      </c>
    </row>
    <row r="173" spans="1:65" s="2" customFormat="1" ht="16.5" customHeight="1">
      <c r="A173" s="35"/>
      <c r="B173" s="36"/>
      <c r="C173" s="230" t="s">
        <v>9</v>
      </c>
      <c r="D173" s="230" t="s">
        <v>148</v>
      </c>
      <c r="E173" s="231" t="s">
        <v>220</v>
      </c>
      <c r="F173" s="232" t="s">
        <v>221</v>
      </c>
      <c r="G173" s="233" t="s">
        <v>158</v>
      </c>
      <c r="H173" s="234">
        <v>621</v>
      </c>
      <c r="I173" s="235"/>
      <c r="J173" s="236"/>
      <c r="K173" s="237">
        <f>ROUND(P173*H173,2)</f>
        <v>0</v>
      </c>
      <c r="L173" s="232" t="s">
        <v>29</v>
      </c>
      <c r="M173" s="238"/>
      <c r="N173" s="239" t="s">
        <v>29</v>
      </c>
      <c r="O173" s="185" t="s">
        <v>44</v>
      </c>
      <c r="P173" s="186">
        <f>I173+J173</f>
        <v>0</v>
      </c>
      <c r="Q173" s="186">
        <f>ROUND(I173*H173,2)</f>
        <v>0</v>
      </c>
      <c r="R173" s="186">
        <f>ROUND(J173*H173,2)</f>
        <v>0</v>
      </c>
      <c r="S173" s="65"/>
      <c r="T173" s="187">
        <f>S173*H173</f>
        <v>0</v>
      </c>
      <c r="U173" s="187">
        <v>0</v>
      </c>
      <c r="V173" s="187">
        <f>U173*H173</f>
        <v>0</v>
      </c>
      <c r="W173" s="187">
        <v>0</v>
      </c>
      <c r="X173" s="188">
        <f>W173*H173</f>
        <v>0</v>
      </c>
      <c r="Y173" s="35"/>
      <c r="Z173" s="35"/>
      <c r="AA173" s="35"/>
      <c r="AB173" s="35"/>
      <c r="AC173" s="35"/>
      <c r="AD173" s="35"/>
      <c r="AE173" s="35"/>
      <c r="AR173" s="189" t="s">
        <v>151</v>
      </c>
      <c r="AT173" s="189" t="s">
        <v>148</v>
      </c>
      <c r="AU173" s="189" t="s">
        <v>85</v>
      </c>
      <c r="AY173" s="18" t="s">
        <v>131</v>
      </c>
      <c r="BE173" s="190">
        <f>IF(O173="základní",K173,0)</f>
        <v>0</v>
      </c>
      <c r="BF173" s="190">
        <f>IF(O173="snížená",K173,0)</f>
        <v>0</v>
      </c>
      <c r="BG173" s="190">
        <f>IF(O173="zákl. přenesená",K173,0)</f>
        <v>0</v>
      </c>
      <c r="BH173" s="190">
        <f>IF(O173="sníž. přenesená",K173,0)</f>
        <v>0</v>
      </c>
      <c r="BI173" s="190">
        <f>IF(O173="nulová",K173,0)</f>
        <v>0</v>
      </c>
      <c r="BJ173" s="18" t="s">
        <v>83</v>
      </c>
      <c r="BK173" s="190">
        <f>ROUND(P173*H173,2)</f>
        <v>0</v>
      </c>
      <c r="BL173" s="18" t="s">
        <v>139</v>
      </c>
      <c r="BM173" s="189" t="s">
        <v>222</v>
      </c>
    </row>
    <row r="174" spans="1:47" s="2" customFormat="1" ht="12">
      <c r="A174" s="35"/>
      <c r="B174" s="36"/>
      <c r="C174" s="37"/>
      <c r="D174" s="191" t="s">
        <v>141</v>
      </c>
      <c r="E174" s="37"/>
      <c r="F174" s="192" t="s">
        <v>221</v>
      </c>
      <c r="G174" s="37"/>
      <c r="H174" s="37"/>
      <c r="I174" s="193"/>
      <c r="J174" s="193"/>
      <c r="K174" s="37"/>
      <c r="L174" s="37"/>
      <c r="M174" s="40"/>
      <c r="N174" s="194"/>
      <c r="O174" s="195"/>
      <c r="P174" s="65"/>
      <c r="Q174" s="65"/>
      <c r="R174" s="65"/>
      <c r="S174" s="65"/>
      <c r="T174" s="65"/>
      <c r="U174" s="65"/>
      <c r="V174" s="65"/>
      <c r="W174" s="65"/>
      <c r="X174" s="66"/>
      <c r="Y174" s="35"/>
      <c r="Z174" s="35"/>
      <c r="AA174" s="35"/>
      <c r="AB174" s="35"/>
      <c r="AC174" s="35"/>
      <c r="AD174" s="35"/>
      <c r="AE174" s="35"/>
      <c r="AT174" s="18" t="s">
        <v>141</v>
      </c>
      <c r="AU174" s="18" t="s">
        <v>85</v>
      </c>
    </row>
    <row r="175" spans="1:47" s="2" customFormat="1" ht="19.5">
      <c r="A175" s="35"/>
      <c r="B175" s="36"/>
      <c r="C175" s="37"/>
      <c r="D175" s="191" t="s">
        <v>153</v>
      </c>
      <c r="E175" s="37"/>
      <c r="F175" s="240" t="s">
        <v>165</v>
      </c>
      <c r="G175" s="37"/>
      <c r="H175" s="37"/>
      <c r="I175" s="193"/>
      <c r="J175" s="193"/>
      <c r="K175" s="37"/>
      <c r="L175" s="37"/>
      <c r="M175" s="40"/>
      <c r="N175" s="194"/>
      <c r="O175" s="195"/>
      <c r="P175" s="65"/>
      <c r="Q175" s="65"/>
      <c r="R175" s="65"/>
      <c r="S175" s="65"/>
      <c r="T175" s="65"/>
      <c r="U175" s="65"/>
      <c r="V175" s="65"/>
      <c r="W175" s="65"/>
      <c r="X175" s="66"/>
      <c r="Y175" s="35"/>
      <c r="Z175" s="35"/>
      <c r="AA175" s="35"/>
      <c r="AB175" s="35"/>
      <c r="AC175" s="35"/>
      <c r="AD175" s="35"/>
      <c r="AE175" s="35"/>
      <c r="AT175" s="18" t="s">
        <v>153</v>
      </c>
      <c r="AU175" s="18" t="s">
        <v>85</v>
      </c>
    </row>
    <row r="176" spans="2:51" s="13" customFormat="1" ht="12">
      <c r="B176" s="198"/>
      <c r="C176" s="199"/>
      <c r="D176" s="191" t="s">
        <v>145</v>
      </c>
      <c r="E176" s="200" t="s">
        <v>29</v>
      </c>
      <c r="F176" s="201" t="s">
        <v>146</v>
      </c>
      <c r="G176" s="199"/>
      <c r="H176" s="200" t="s">
        <v>29</v>
      </c>
      <c r="I176" s="202"/>
      <c r="J176" s="202"/>
      <c r="K176" s="199"/>
      <c r="L176" s="199"/>
      <c r="M176" s="203"/>
      <c r="N176" s="204"/>
      <c r="O176" s="205"/>
      <c r="P176" s="205"/>
      <c r="Q176" s="205"/>
      <c r="R176" s="205"/>
      <c r="S176" s="205"/>
      <c r="T176" s="205"/>
      <c r="U176" s="205"/>
      <c r="V176" s="205"/>
      <c r="W176" s="205"/>
      <c r="X176" s="206"/>
      <c r="AT176" s="207" t="s">
        <v>145</v>
      </c>
      <c r="AU176" s="207" t="s">
        <v>85</v>
      </c>
      <c r="AV176" s="13" t="s">
        <v>83</v>
      </c>
      <c r="AW176" s="13" t="s">
        <v>5</v>
      </c>
      <c r="AX176" s="13" t="s">
        <v>75</v>
      </c>
      <c r="AY176" s="207" t="s">
        <v>131</v>
      </c>
    </row>
    <row r="177" spans="2:51" s="14" customFormat="1" ht="12">
      <c r="B177" s="208"/>
      <c r="C177" s="209"/>
      <c r="D177" s="191" t="s">
        <v>145</v>
      </c>
      <c r="E177" s="210" t="s">
        <v>29</v>
      </c>
      <c r="F177" s="211" t="s">
        <v>223</v>
      </c>
      <c r="G177" s="209"/>
      <c r="H177" s="212">
        <v>621</v>
      </c>
      <c r="I177" s="213"/>
      <c r="J177" s="213"/>
      <c r="K177" s="209"/>
      <c r="L177" s="209"/>
      <c r="M177" s="214"/>
      <c r="N177" s="215"/>
      <c r="O177" s="216"/>
      <c r="P177" s="216"/>
      <c r="Q177" s="216"/>
      <c r="R177" s="216"/>
      <c r="S177" s="216"/>
      <c r="T177" s="216"/>
      <c r="U177" s="216"/>
      <c r="V177" s="216"/>
      <c r="W177" s="216"/>
      <c r="X177" s="217"/>
      <c r="AT177" s="218" t="s">
        <v>145</v>
      </c>
      <c r="AU177" s="218" t="s">
        <v>85</v>
      </c>
      <c r="AV177" s="14" t="s">
        <v>85</v>
      </c>
      <c r="AW177" s="14" t="s">
        <v>5</v>
      </c>
      <c r="AX177" s="14" t="s">
        <v>75</v>
      </c>
      <c r="AY177" s="218" t="s">
        <v>131</v>
      </c>
    </row>
    <row r="178" spans="2:51" s="15" customFormat="1" ht="12">
      <c r="B178" s="219"/>
      <c r="C178" s="220"/>
      <c r="D178" s="191" t="s">
        <v>145</v>
      </c>
      <c r="E178" s="221" t="s">
        <v>29</v>
      </c>
      <c r="F178" s="222" t="s">
        <v>147</v>
      </c>
      <c r="G178" s="220"/>
      <c r="H178" s="223">
        <v>621</v>
      </c>
      <c r="I178" s="224"/>
      <c r="J178" s="224"/>
      <c r="K178" s="220"/>
      <c r="L178" s="220"/>
      <c r="M178" s="225"/>
      <c r="N178" s="226"/>
      <c r="O178" s="227"/>
      <c r="P178" s="227"/>
      <c r="Q178" s="227"/>
      <c r="R178" s="227"/>
      <c r="S178" s="227"/>
      <c r="T178" s="227"/>
      <c r="U178" s="227"/>
      <c r="V178" s="227"/>
      <c r="W178" s="227"/>
      <c r="X178" s="228"/>
      <c r="AT178" s="229" t="s">
        <v>145</v>
      </c>
      <c r="AU178" s="229" t="s">
        <v>85</v>
      </c>
      <c r="AV178" s="15" t="s">
        <v>139</v>
      </c>
      <c r="AW178" s="15" t="s">
        <v>5</v>
      </c>
      <c r="AX178" s="15" t="s">
        <v>83</v>
      </c>
      <c r="AY178" s="229" t="s">
        <v>131</v>
      </c>
    </row>
    <row r="179" spans="1:65" s="2" customFormat="1" ht="16.5" customHeight="1">
      <c r="A179" s="35"/>
      <c r="B179" s="36"/>
      <c r="C179" s="230" t="s">
        <v>224</v>
      </c>
      <c r="D179" s="230" t="s">
        <v>148</v>
      </c>
      <c r="E179" s="231" t="s">
        <v>225</v>
      </c>
      <c r="F179" s="232" t="s">
        <v>226</v>
      </c>
      <c r="G179" s="233" t="s">
        <v>158</v>
      </c>
      <c r="H179" s="234">
        <v>74</v>
      </c>
      <c r="I179" s="235"/>
      <c r="J179" s="236"/>
      <c r="K179" s="237">
        <f>ROUND(P179*H179,2)</f>
        <v>0</v>
      </c>
      <c r="L179" s="232" t="s">
        <v>29</v>
      </c>
      <c r="M179" s="238"/>
      <c r="N179" s="239" t="s">
        <v>29</v>
      </c>
      <c r="O179" s="185" t="s">
        <v>44</v>
      </c>
      <c r="P179" s="186">
        <f>I179+J179</f>
        <v>0</v>
      </c>
      <c r="Q179" s="186">
        <f>ROUND(I179*H179,2)</f>
        <v>0</v>
      </c>
      <c r="R179" s="186">
        <f>ROUND(J179*H179,2)</f>
        <v>0</v>
      </c>
      <c r="S179" s="65"/>
      <c r="T179" s="187">
        <f>S179*H179</f>
        <v>0</v>
      </c>
      <c r="U179" s="187">
        <v>0</v>
      </c>
      <c r="V179" s="187">
        <f>U179*H179</f>
        <v>0</v>
      </c>
      <c r="W179" s="187">
        <v>0</v>
      </c>
      <c r="X179" s="188">
        <f>W179*H179</f>
        <v>0</v>
      </c>
      <c r="Y179" s="35"/>
      <c r="Z179" s="35"/>
      <c r="AA179" s="35"/>
      <c r="AB179" s="35"/>
      <c r="AC179" s="35"/>
      <c r="AD179" s="35"/>
      <c r="AE179" s="35"/>
      <c r="AR179" s="189" t="s">
        <v>151</v>
      </c>
      <c r="AT179" s="189" t="s">
        <v>148</v>
      </c>
      <c r="AU179" s="189" t="s">
        <v>85</v>
      </c>
      <c r="AY179" s="18" t="s">
        <v>131</v>
      </c>
      <c r="BE179" s="190">
        <f>IF(O179="základní",K179,0)</f>
        <v>0</v>
      </c>
      <c r="BF179" s="190">
        <f>IF(O179="snížená",K179,0)</f>
        <v>0</v>
      </c>
      <c r="BG179" s="190">
        <f>IF(O179="zákl. přenesená",K179,0)</f>
        <v>0</v>
      </c>
      <c r="BH179" s="190">
        <f>IF(O179="sníž. přenesená",K179,0)</f>
        <v>0</v>
      </c>
      <c r="BI179" s="190">
        <f>IF(O179="nulová",K179,0)</f>
        <v>0</v>
      </c>
      <c r="BJ179" s="18" t="s">
        <v>83</v>
      </c>
      <c r="BK179" s="190">
        <f>ROUND(P179*H179,2)</f>
        <v>0</v>
      </c>
      <c r="BL179" s="18" t="s">
        <v>139</v>
      </c>
      <c r="BM179" s="189" t="s">
        <v>227</v>
      </c>
    </row>
    <row r="180" spans="1:47" s="2" customFormat="1" ht="12">
      <c r="A180" s="35"/>
      <c r="B180" s="36"/>
      <c r="C180" s="37"/>
      <c r="D180" s="191" t="s">
        <v>141</v>
      </c>
      <c r="E180" s="37"/>
      <c r="F180" s="192" t="s">
        <v>226</v>
      </c>
      <c r="G180" s="37"/>
      <c r="H180" s="37"/>
      <c r="I180" s="193"/>
      <c r="J180" s="193"/>
      <c r="K180" s="37"/>
      <c r="L180" s="37"/>
      <c r="M180" s="40"/>
      <c r="N180" s="194"/>
      <c r="O180" s="195"/>
      <c r="P180" s="65"/>
      <c r="Q180" s="65"/>
      <c r="R180" s="65"/>
      <c r="S180" s="65"/>
      <c r="T180" s="65"/>
      <c r="U180" s="65"/>
      <c r="V180" s="65"/>
      <c r="W180" s="65"/>
      <c r="X180" s="66"/>
      <c r="Y180" s="35"/>
      <c r="Z180" s="35"/>
      <c r="AA180" s="35"/>
      <c r="AB180" s="35"/>
      <c r="AC180" s="35"/>
      <c r="AD180" s="35"/>
      <c r="AE180" s="35"/>
      <c r="AT180" s="18" t="s">
        <v>141</v>
      </c>
      <c r="AU180" s="18" t="s">
        <v>85</v>
      </c>
    </row>
    <row r="181" spans="1:47" s="2" customFormat="1" ht="19.5">
      <c r="A181" s="35"/>
      <c r="B181" s="36"/>
      <c r="C181" s="37"/>
      <c r="D181" s="191" t="s">
        <v>153</v>
      </c>
      <c r="E181" s="37"/>
      <c r="F181" s="240" t="s">
        <v>165</v>
      </c>
      <c r="G181" s="37"/>
      <c r="H181" s="37"/>
      <c r="I181" s="193"/>
      <c r="J181" s="193"/>
      <c r="K181" s="37"/>
      <c r="L181" s="37"/>
      <c r="M181" s="40"/>
      <c r="N181" s="194"/>
      <c r="O181" s="195"/>
      <c r="P181" s="65"/>
      <c r="Q181" s="65"/>
      <c r="R181" s="65"/>
      <c r="S181" s="65"/>
      <c r="T181" s="65"/>
      <c r="U181" s="65"/>
      <c r="V181" s="65"/>
      <c r="W181" s="65"/>
      <c r="X181" s="66"/>
      <c r="Y181" s="35"/>
      <c r="Z181" s="35"/>
      <c r="AA181" s="35"/>
      <c r="AB181" s="35"/>
      <c r="AC181" s="35"/>
      <c r="AD181" s="35"/>
      <c r="AE181" s="35"/>
      <c r="AT181" s="18" t="s">
        <v>153</v>
      </c>
      <c r="AU181" s="18" t="s">
        <v>85</v>
      </c>
    </row>
    <row r="182" spans="2:51" s="13" customFormat="1" ht="12">
      <c r="B182" s="198"/>
      <c r="C182" s="199"/>
      <c r="D182" s="191" t="s">
        <v>145</v>
      </c>
      <c r="E182" s="200" t="s">
        <v>29</v>
      </c>
      <c r="F182" s="201" t="s">
        <v>146</v>
      </c>
      <c r="G182" s="199"/>
      <c r="H182" s="200" t="s">
        <v>29</v>
      </c>
      <c r="I182" s="202"/>
      <c r="J182" s="202"/>
      <c r="K182" s="199"/>
      <c r="L182" s="199"/>
      <c r="M182" s="203"/>
      <c r="N182" s="204"/>
      <c r="O182" s="205"/>
      <c r="P182" s="205"/>
      <c r="Q182" s="205"/>
      <c r="R182" s="205"/>
      <c r="S182" s="205"/>
      <c r="T182" s="205"/>
      <c r="U182" s="205"/>
      <c r="V182" s="205"/>
      <c r="W182" s="205"/>
      <c r="X182" s="206"/>
      <c r="AT182" s="207" t="s">
        <v>145</v>
      </c>
      <c r="AU182" s="207" t="s">
        <v>85</v>
      </c>
      <c r="AV182" s="13" t="s">
        <v>83</v>
      </c>
      <c r="AW182" s="13" t="s">
        <v>5</v>
      </c>
      <c r="AX182" s="13" t="s">
        <v>75</v>
      </c>
      <c r="AY182" s="207" t="s">
        <v>131</v>
      </c>
    </row>
    <row r="183" spans="2:51" s="14" customFormat="1" ht="12">
      <c r="B183" s="208"/>
      <c r="C183" s="209"/>
      <c r="D183" s="191" t="s">
        <v>145</v>
      </c>
      <c r="E183" s="210" t="s">
        <v>29</v>
      </c>
      <c r="F183" s="211" t="s">
        <v>228</v>
      </c>
      <c r="G183" s="209"/>
      <c r="H183" s="212">
        <v>74</v>
      </c>
      <c r="I183" s="213"/>
      <c r="J183" s="213"/>
      <c r="K183" s="209"/>
      <c r="L183" s="209"/>
      <c r="M183" s="214"/>
      <c r="N183" s="215"/>
      <c r="O183" s="216"/>
      <c r="P183" s="216"/>
      <c r="Q183" s="216"/>
      <c r="R183" s="216"/>
      <c r="S183" s="216"/>
      <c r="T183" s="216"/>
      <c r="U183" s="216"/>
      <c r="V183" s="216"/>
      <c r="W183" s="216"/>
      <c r="X183" s="217"/>
      <c r="AT183" s="218" t="s">
        <v>145</v>
      </c>
      <c r="AU183" s="218" t="s">
        <v>85</v>
      </c>
      <c r="AV183" s="14" t="s">
        <v>85</v>
      </c>
      <c r="AW183" s="14" t="s">
        <v>5</v>
      </c>
      <c r="AX183" s="14" t="s">
        <v>75</v>
      </c>
      <c r="AY183" s="218" t="s">
        <v>131</v>
      </c>
    </row>
    <row r="184" spans="2:51" s="15" customFormat="1" ht="12">
      <c r="B184" s="219"/>
      <c r="C184" s="220"/>
      <c r="D184" s="191" t="s">
        <v>145</v>
      </c>
      <c r="E184" s="221" t="s">
        <v>29</v>
      </c>
      <c r="F184" s="222" t="s">
        <v>147</v>
      </c>
      <c r="G184" s="220"/>
      <c r="H184" s="223">
        <v>74</v>
      </c>
      <c r="I184" s="224"/>
      <c r="J184" s="224"/>
      <c r="K184" s="220"/>
      <c r="L184" s="220"/>
      <c r="M184" s="225"/>
      <c r="N184" s="226"/>
      <c r="O184" s="227"/>
      <c r="P184" s="227"/>
      <c r="Q184" s="227"/>
      <c r="R184" s="227"/>
      <c r="S184" s="227"/>
      <c r="T184" s="227"/>
      <c r="U184" s="227"/>
      <c r="V184" s="227"/>
      <c r="W184" s="227"/>
      <c r="X184" s="228"/>
      <c r="AT184" s="229" t="s">
        <v>145</v>
      </c>
      <c r="AU184" s="229" t="s">
        <v>85</v>
      </c>
      <c r="AV184" s="15" t="s">
        <v>139</v>
      </c>
      <c r="AW184" s="15" t="s">
        <v>5</v>
      </c>
      <c r="AX184" s="15" t="s">
        <v>83</v>
      </c>
      <c r="AY184" s="229" t="s">
        <v>131</v>
      </c>
    </row>
    <row r="185" spans="1:65" s="2" customFormat="1" ht="24.2" customHeight="1">
      <c r="A185" s="35"/>
      <c r="B185" s="36"/>
      <c r="C185" s="177" t="s">
        <v>229</v>
      </c>
      <c r="D185" s="177" t="s">
        <v>134</v>
      </c>
      <c r="E185" s="178" t="s">
        <v>230</v>
      </c>
      <c r="F185" s="179" t="s">
        <v>231</v>
      </c>
      <c r="G185" s="180" t="s">
        <v>158</v>
      </c>
      <c r="H185" s="181">
        <v>27</v>
      </c>
      <c r="I185" s="182"/>
      <c r="J185" s="182"/>
      <c r="K185" s="183">
        <f>ROUND(P185*H185,2)</f>
        <v>0</v>
      </c>
      <c r="L185" s="179" t="s">
        <v>138</v>
      </c>
      <c r="M185" s="40"/>
      <c r="N185" s="184" t="s">
        <v>29</v>
      </c>
      <c r="O185" s="185" t="s">
        <v>44</v>
      </c>
      <c r="P185" s="186">
        <f>I185+J185</f>
        <v>0</v>
      </c>
      <c r="Q185" s="186">
        <f>ROUND(I185*H185,2)</f>
        <v>0</v>
      </c>
      <c r="R185" s="186">
        <f>ROUND(J185*H185,2)</f>
        <v>0</v>
      </c>
      <c r="S185" s="65"/>
      <c r="T185" s="187">
        <f>S185*H185</f>
        <v>0</v>
      </c>
      <c r="U185" s="187">
        <v>0</v>
      </c>
      <c r="V185" s="187">
        <f>U185*H185</f>
        <v>0</v>
      </c>
      <c r="W185" s="187">
        <v>0</v>
      </c>
      <c r="X185" s="188">
        <f>W185*H185</f>
        <v>0</v>
      </c>
      <c r="Y185" s="35"/>
      <c r="Z185" s="35"/>
      <c r="AA185" s="35"/>
      <c r="AB185" s="35"/>
      <c r="AC185" s="35"/>
      <c r="AD185" s="35"/>
      <c r="AE185" s="35"/>
      <c r="AR185" s="189" t="s">
        <v>139</v>
      </c>
      <c r="AT185" s="189" t="s">
        <v>134</v>
      </c>
      <c r="AU185" s="189" t="s">
        <v>85</v>
      </c>
      <c r="AY185" s="18" t="s">
        <v>131</v>
      </c>
      <c r="BE185" s="190">
        <f>IF(O185="základní",K185,0)</f>
        <v>0</v>
      </c>
      <c r="BF185" s="190">
        <f>IF(O185="snížená",K185,0)</f>
        <v>0</v>
      </c>
      <c r="BG185" s="190">
        <f>IF(O185="zákl. přenesená",K185,0)</f>
        <v>0</v>
      </c>
      <c r="BH185" s="190">
        <f>IF(O185="sníž. přenesená",K185,0)</f>
        <v>0</v>
      </c>
      <c r="BI185" s="190">
        <f>IF(O185="nulová",K185,0)</f>
        <v>0</v>
      </c>
      <c r="BJ185" s="18" t="s">
        <v>83</v>
      </c>
      <c r="BK185" s="190">
        <f>ROUND(P185*H185,2)</f>
        <v>0</v>
      </c>
      <c r="BL185" s="18" t="s">
        <v>139</v>
      </c>
      <c r="BM185" s="189" t="s">
        <v>232</v>
      </c>
    </row>
    <row r="186" spans="1:47" s="2" customFormat="1" ht="12">
      <c r="A186" s="35"/>
      <c r="B186" s="36"/>
      <c r="C186" s="37"/>
      <c r="D186" s="191" t="s">
        <v>141</v>
      </c>
      <c r="E186" s="37"/>
      <c r="F186" s="192" t="s">
        <v>233</v>
      </c>
      <c r="G186" s="37"/>
      <c r="H186" s="37"/>
      <c r="I186" s="193"/>
      <c r="J186" s="193"/>
      <c r="K186" s="37"/>
      <c r="L186" s="37"/>
      <c r="M186" s="40"/>
      <c r="N186" s="194"/>
      <c r="O186" s="195"/>
      <c r="P186" s="65"/>
      <c r="Q186" s="65"/>
      <c r="R186" s="65"/>
      <c r="S186" s="65"/>
      <c r="T186" s="65"/>
      <c r="U186" s="65"/>
      <c r="V186" s="65"/>
      <c r="W186" s="65"/>
      <c r="X186" s="66"/>
      <c r="Y186" s="35"/>
      <c r="Z186" s="35"/>
      <c r="AA186" s="35"/>
      <c r="AB186" s="35"/>
      <c r="AC186" s="35"/>
      <c r="AD186" s="35"/>
      <c r="AE186" s="35"/>
      <c r="AT186" s="18" t="s">
        <v>141</v>
      </c>
      <c r="AU186" s="18" t="s">
        <v>85</v>
      </c>
    </row>
    <row r="187" spans="1:47" s="2" customFormat="1" ht="12">
      <c r="A187" s="35"/>
      <c r="B187" s="36"/>
      <c r="C187" s="37"/>
      <c r="D187" s="196" t="s">
        <v>143</v>
      </c>
      <c r="E187" s="37"/>
      <c r="F187" s="197" t="s">
        <v>234</v>
      </c>
      <c r="G187" s="37"/>
      <c r="H187" s="37"/>
      <c r="I187" s="193"/>
      <c r="J187" s="193"/>
      <c r="K187" s="37"/>
      <c r="L187" s="37"/>
      <c r="M187" s="40"/>
      <c r="N187" s="194"/>
      <c r="O187" s="195"/>
      <c r="P187" s="65"/>
      <c r="Q187" s="65"/>
      <c r="R187" s="65"/>
      <c r="S187" s="65"/>
      <c r="T187" s="65"/>
      <c r="U187" s="65"/>
      <c r="V187" s="65"/>
      <c r="W187" s="65"/>
      <c r="X187" s="66"/>
      <c r="Y187" s="35"/>
      <c r="Z187" s="35"/>
      <c r="AA187" s="35"/>
      <c r="AB187" s="35"/>
      <c r="AC187" s="35"/>
      <c r="AD187" s="35"/>
      <c r="AE187" s="35"/>
      <c r="AT187" s="18" t="s">
        <v>143</v>
      </c>
      <c r="AU187" s="18" t="s">
        <v>85</v>
      </c>
    </row>
    <row r="188" spans="2:51" s="13" customFormat="1" ht="12">
      <c r="B188" s="198"/>
      <c r="C188" s="199"/>
      <c r="D188" s="191" t="s">
        <v>145</v>
      </c>
      <c r="E188" s="200" t="s">
        <v>29</v>
      </c>
      <c r="F188" s="201" t="s">
        <v>146</v>
      </c>
      <c r="G188" s="199"/>
      <c r="H188" s="200" t="s">
        <v>29</v>
      </c>
      <c r="I188" s="202"/>
      <c r="J188" s="202"/>
      <c r="K188" s="199"/>
      <c r="L188" s="199"/>
      <c r="M188" s="203"/>
      <c r="N188" s="204"/>
      <c r="O188" s="205"/>
      <c r="P188" s="205"/>
      <c r="Q188" s="205"/>
      <c r="R188" s="205"/>
      <c r="S188" s="205"/>
      <c r="T188" s="205"/>
      <c r="U188" s="205"/>
      <c r="V188" s="205"/>
      <c r="W188" s="205"/>
      <c r="X188" s="206"/>
      <c r="AT188" s="207" t="s">
        <v>145</v>
      </c>
      <c r="AU188" s="207" t="s">
        <v>85</v>
      </c>
      <c r="AV188" s="13" t="s">
        <v>83</v>
      </c>
      <c r="AW188" s="13" t="s">
        <v>5</v>
      </c>
      <c r="AX188" s="13" t="s">
        <v>75</v>
      </c>
      <c r="AY188" s="207" t="s">
        <v>131</v>
      </c>
    </row>
    <row r="189" spans="2:51" s="14" customFormat="1" ht="12">
      <c r="B189" s="208"/>
      <c r="C189" s="209"/>
      <c r="D189" s="191" t="s">
        <v>145</v>
      </c>
      <c r="E189" s="210" t="s">
        <v>29</v>
      </c>
      <c r="F189" s="211" t="s">
        <v>235</v>
      </c>
      <c r="G189" s="209"/>
      <c r="H189" s="212">
        <v>27</v>
      </c>
      <c r="I189" s="213"/>
      <c r="J189" s="213"/>
      <c r="K189" s="209"/>
      <c r="L189" s="209"/>
      <c r="M189" s="214"/>
      <c r="N189" s="215"/>
      <c r="O189" s="216"/>
      <c r="P189" s="216"/>
      <c r="Q189" s="216"/>
      <c r="R189" s="216"/>
      <c r="S189" s="216"/>
      <c r="T189" s="216"/>
      <c r="U189" s="216"/>
      <c r="V189" s="216"/>
      <c r="W189" s="216"/>
      <c r="X189" s="217"/>
      <c r="AT189" s="218" t="s">
        <v>145</v>
      </c>
      <c r="AU189" s="218" t="s">
        <v>85</v>
      </c>
      <c r="AV189" s="14" t="s">
        <v>85</v>
      </c>
      <c r="AW189" s="14" t="s">
        <v>5</v>
      </c>
      <c r="AX189" s="14" t="s">
        <v>75</v>
      </c>
      <c r="AY189" s="218" t="s">
        <v>131</v>
      </c>
    </row>
    <row r="190" spans="2:51" s="15" customFormat="1" ht="12">
      <c r="B190" s="219"/>
      <c r="C190" s="220"/>
      <c r="D190" s="191" t="s">
        <v>145</v>
      </c>
      <c r="E190" s="221" t="s">
        <v>29</v>
      </c>
      <c r="F190" s="222" t="s">
        <v>147</v>
      </c>
      <c r="G190" s="220"/>
      <c r="H190" s="223">
        <v>27</v>
      </c>
      <c r="I190" s="224"/>
      <c r="J190" s="224"/>
      <c r="K190" s="220"/>
      <c r="L190" s="220"/>
      <c r="M190" s="225"/>
      <c r="N190" s="226"/>
      <c r="O190" s="227"/>
      <c r="P190" s="227"/>
      <c r="Q190" s="227"/>
      <c r="R190" s="227"/>
      <c r="S190" s="227"/>
      <c r="T190" s="227"/>
      <c r="U190" s="227"/>
      <c r="V190" s="227"/>
      <c r="W190" s="227"/>
      <c r="X190" s="228"/>
      <c r="AT190" s="229" t="s">
        <v>145</v>
      </c>
      <c r="AU190" s="229" t="s">
        <v>85</v>
      </c>
      <c r="AV190" s="15" t="s">
        <v>139</v>
      </c>
      <c r="AW190" s="15" t="s">
        <v>5</v>
      </c>
      <c r="AX190" s="15" t="s">
        <v>83</v>
      </c>
      <c r="AY190" s="229" t="s">
        <v>131</v>
      </c>
    </row>
    <row r="191" spans="1:65" s="2" customFormat="1" ht="16.5" customHeight="1">
      <c r="A191" s="35"/>
      <c r="B191" s="36"/>
      <c r="C191" s="230" t="s">
        <v>236</v>
      </c>
      <c r="D191" s="230" t="s">
        <v>148</v>
      </c>
      <c r="E191" s="231" t="s">
        <v>237</v>
      </c>
      <c r="F191" s="232" t="s">
        <v>238</v>
      </c>
      <c r="G191" s="233" t="s">
        <v>158</v>
      </c>
      <c r="H191" s="234">
        <v>27</v>
      </c>
      <c r="I191" s="235"/>
      <c r="J191" s="236"/>
      <c r="K191" s="237">
        <f>ROUND(P191*H191,2)</f>
        <v>0</v>
      </c>
      <c r="L191" s="232" t="s">
        <v>29</v>
      </c>
      <c r="M191" s="238"/>
      <c r="N191" s="239" t="s">
        <v>29</v>
      </c>
      <c r="O191" s="185" t="s">
        <v>44</v>
      </c>
      <c r="P191" s="186">
        <f>I191+J191</f>
        <v>0</v>
      </c>
      <c r="Q191" s="186">
        <f>ROUND(I191*H191,2)</f>
        <v>0</v>
      </c>
      <c r="R191" s="186">
        <f>ROUND(J191*H191,2)</f>
        <v>0</v>
      </c>
      <c r="S191" s="65"/>
      <c r="T191" s="187">
        <f>S191*H191</f>
        <v>0</v>
      </c>
      <c r="U191" s="187">
        <v>0</v>
      </c>
      <c r="V191" s="187">
        <f>U191*H191</f>
        <v>0</v>
      </c>
      <c r="W191" s="187">
        <v>0</v>
      </c>
      <c r="X191" s="188">
        <f>W191*H191</f>
        <v>0</v>
      </c>
      <c r="Y191" s="35"/>
      <c r="Z191" s="35"/>
      <c r="AA191" s="35"/>
      <c r="AB191" s="35"/>
      <c r="AC191" s="35"/>
      <c r="AD191" s="35"/>
      <c r="AE191" s="35"/>
      <c r="AR191" s="189" t="s">
        <v>151</v>
      </c>
      <c r="AT191" s="189" t="s">
        <v>148</v>
      </c>
      <c r="AU191" s="189" t="s">
        <v>85</v>
      </c>
      <c r="AY191" s="18" t="s">
        <v>131</v>
      </c>
      <c r="BE191" s="190">
        <f>IF(O191="základní",K191,0)</f>
        <v>0</v>
      </c>
      <c r="BF191" s="190">
        <f>IF(O191="snížená",K191,0)</f>
        <v>0</v>
      </c>
      <c r="BG191" s="190">
        <f>IF(O191="zákl. přenesená",K191,0)</f>
        <v>0</v>
      </c>
      <c r="BH191" s="190">
        <f>IF(O191="sníž. přenesená",K191,0)</f>
        <v>0</v>
      </c>
      <c r="BI191" s="190">
        <f>IF(O191="nulová",K191,0)</f>
        <v>0</v>
      </c>
      <c r="BJ191" s="18" t="s">
        <v>83</v>
      </c>
      <c r="BK191" s="190">
        <f>ROUND(P191*H191,2)</f>
        <v>0</v>
      </c>
      <c r="BL191" s="18" t="s">
        <v>139</v>
      </c>
      <c r="BM191" s="189" t="s">
        <v>239</v>
      </c>
    </row>
    <row r="192" spans="1:47" s="2" customFormat="1" ht="12">
      <c r="A192" s="35"/>
      <c r="B192" s="36"/>
      <c r="C192" s="37"/>
      <c r="D192" s="191" t="s">
        <v>141</v>
      </c>
      <c r="E192" s="37"/>
      <c r="F192" s="192" t="s">
        <v>238</v>
      </c>
      <c r="G192" s="37"/>
      <c r="H192" s="37"/>
      <c r="I192" s="193"/>
      <c r="J192" s="193"/>
      <c r="K192" s="37"/>
      <c r="L192" s="37"/>
      <c r="M192" s="40"/>
      <c r="N192" s="194"/>
      <c r="O192" s="195"/>
      <c r="P192" s="65"/>
      <c r="Q192" s="65"/>
      <c r="R192" s="65"/>
      <c r="S192" s="65"/>
      <c r="T192" s="65"/>
      <c r="U192" s="65"/>
      <c r="V192" s="65"/>
      <c r="W192" s="65"/>
      <c r="X192" s="66"/>
      <c r="Y192" s="35"/>
      <c r="Z192" s="35"/>
      <c r="AA192" s="35"/>
      <c r="AB192" s="35"/>
      <c r="AC192" s="35"/>
      <c r="AD192" s="35"/>
      <c r="AE192" s="35"/>
      <c r="AT192" s="18" t="s">
        <v>141</v>
      </c>
      <c r="AU192" s="18" t="s">
        <v>85</v>
      </c>
    </row>
    <row r="193" spans="1:47" s="2" customFormat="1" ht="19.5">
      <c r="A193" s="35"/>
      <c r="B193" s="36"/>
      <c r="C193" s="37"/>
      <c r="D193" s="191" t="s">
        <v>153</v>
      </c>
      <c r="E193" s="37"/>
      <c r="F193" s="240" t="s">
        <v>165</v>
      </c>
      <c r="G193" s="37"/>
      <c r="H193" s="37"/>
      <c r="I193" s="193"/>
      <c r="J193" s="193"/>
      <c r="K193" s="37"/>
      <c r="L193" s="37"/>
      <c r="M193" s="40"/>
      <c r="N193" s="194"/>
      <c r="O193" s="195"/>
      <c r="P193" s="65"/>
      <c r="Q193" s="65"/>
      <c r="R193" s="65"/>
      <c r="S193" s="65"/>
      <c r="T193" s="65"/>
      <c r="U193" s="65"/>
      <c r="V193" s="65"/>
      <c r="W193" s="65"/>
      <c r="X193" s="66"/>
      <c r="Y193" s="35"/>
      <c r="Z193" s="35"/>
      <c r="AA193" s="35"/>
      <c r="AB193" s="35"/>
      <c r="AC193" s="35"/>
      <c r="AD193" s="35"/>
      <c r="AE193" s="35"/>
      <c r="AT193" s="18" t="s">
        <v>153</v>
      </c>
      <c r="AU193" s="18" t="s">
        <v>85</v>
      </c>
    </row>
    <row r="194" spans="2:51" s="13" customFormat="1" ht="12">
      <c r="B194" s="198"/>
      <c r="C194" s="199"/>
      <c r="D194" s="191" t="s">
        <v>145</v>
      </c>
      <c r="E194" s="200" t="s">
        <v>29</v>
      </c>
      <c r="F194" s="201" t="s">
        <v>146</v>
      </c>
      <c r="G194" s="199"/>
      <c r="H194" s="200" t="s">
        <v>29</v>
      </c>
      <c r="I194" s="202"/>
      <c r="J194" s="202"/>
      <c r="K194" s="199"/>
      <c r="L194" s="199"/>
      <c r="M194" s="203"/>
      <c r="N194" s="204"/>
      <c r="O194" s="205"/>
      <c r="P194" s="205"/>
      <c r="Q194" s="205"/>
      <c r="R194" s="205"/>
      <c r="S194" s="205"/>
      <c r="T194" s="205"/>
      <c r="U194" s="205"/>
      <c r="V194" s="205"/>
      <c r="W194" s="205"/>
      <c r="X194" s="206"/>
      <c r="AT194" s="207" t="s">
        <v>145</v>
      </c>
      <c r="AU194" s="207" t="s">
        <v>85</v>
      </c>
      <c r="AV194" s="13" t="s">
        <v>83</v>
      </c>
      <c r="AW194" s="13" t="s">
        <v>5</v>
      </c>
      <c r="AX194" s="13" t="s">
        <v>75</v>
      </c>
      <c r="AY194" s="207" t="s">
        <v>131</v>
      </c>
    </row>
    <row r="195" spans="2:51" s="14" customFormat="1" ht="12">
      <c r="B195" s="208"/>
      <c r="C195" s="209"/>
      <c r="D195" s="191" t="s">
        <v>145</v>
      </c>
      <c r="E195" s="210" t="s">
        <v>29</v>
      </c>
      <c r="F195" s="211" t="s">
        <v>235</v>
      </c>
      <c r="G195" s="209"/>
      <c r="H195" s="212">
        <v>27</v>
      </c>
      <c r="I195" s="213"/>
      <c r="J195" s="213"/>
      <c r="K195" s="209"/>
      <c r="L195" s="209"/>
      <c r="M195" s="214"/>
      <c r="N195" s="215"/>
      <c r="O195" s="216"/>
      <c r="P195" s="216"/>
      <c r="Q195" s="216"/>
      <c r="R195" s="216"/>
      <c r="S195" s="216"/>
      <c r="T195" s="216"/>
      <c r="U195" s="216"/>
      <c r="V195" s="216"/>
      <c r="W195" s="216"/>
      <c r="X195" s="217"/>
      <c r="AT195" s="218" t="s">
        <v>145</v>
      </c>
      <c r="AU195" s="218" t="s">
        <v>85</v>
      </c>
      <c r="AV195" s="14" t="s">
        <v>85</v>
      </c>
      <c r="AW195" s="14" t="s">
        <v>5</v>
      </c>
      <c r="AX195" s="14" t="s">
        <v>75</v>
      </c>
      <c r="AY195" s="218" t="s">
        <v>131</v>
      </c>
    </row>
    <row r="196" spans="2:51" s="15" customFormat="1" ht="12">
      <c r="B196" s="219"/>
      <c r="C196" s="220"/>
      <c r="D196" s="191" t="s">
        <v>145</v>
      </c>
      <c r="E196" s="221" t="s">
        <v>29</v>
      </c>
      <c r="F196" s="222" t="s">
        <v>147</v>
      </c>
      <c r="G196" s="220"/>
      <c r="H196" s="223">
        <v>27</v>
      </c>
      <c r="I196" s="224"/>
      <c r="J196" s="224"/>
      <c r="K196" s="220"/>
      <c r="L196" s="220"/>
      <c r="M196" s="225"/>
      <c r="N196" s="226"/>
      <c r="O196" s="227"/>
      <c r="P196" s="227"/>
      <c r="Q196" s="227"/>
      <c r="R196" s="227"/>
      <c r="S196" s="227"/>
      <c r="T196" s="227"/>
      <c r="U196" s="227"/>
      <c r="V196" s="227"/>
      <c r="W196" s="227"/>
      <c r="X196" s="228"/>
      <c r="AT196" s="229" t="s">
        <v>145</v>
      </c>
      <c r="AU196" s="229" t="s">
        <v>85</v>
      </c>
      <c r="AV196" s="15" t="s">
        <v>139</v>
      </c>
      <c r="AW196" s="15" t="s">
        <v>5</v>
      </c>
      <c r="AX196" s="15" t="s">
        <v>83</v>
      </c>
      <c r="AY196" s="229" t="s">
        <v>131</v>
      </c>
    </row>
    <row r="197" spans="1:65" s="2" customFormat="1" ht="24.2" customHeight="1">
      <c r="A197" s="35"/>
      <c r="B197" s="36"/>
      <c r="C197" s="177" t="s">
        <v>240</v>
      </c>
      <c r="D197" s="177" t="s">
        <v>134</v>
      </c>
      <c r="E197" s="178" t="s">
        <v>241</v>
      </c>
      <c r="F197" s="179" t="s">
        <v>242</v>
      </c>
      <c r="G197" s="180" t="s">
        <v>137</v>
      </c>
      <c r="H197" s="181">
        <v>8</v>
      </c>
      <c r="I197" s="182"/>
      <c r="J197" s="182"/>
      <c r="K197" s="183">
        <f>ROUND(P197*H197,2)</f>
        <v>0</v>
      </c>
      <c r="L197" s="179" t="s">
        <v>138</v>
      </c>
      <c r="M197" s="40"/>
      <c r="N197" s="184" t="s">
        <v>29</v>
      </c>
      <c r="O197" s="185" t="s">
        <v>44</v>
      </c>
      <c r="P197" s="186">
        <f>I197+J197</f>
        <v>0</v>
      </c>
      <c r="Q197" s="186">
        <f>ROUND(I197*H197,2)</f>
        <v>0</v>
      </c>
      <c r="R197" s="186">
        <f>ROUND(J197*H197,2)</f>
        <v>0</v>
      </c>
      <c r="S197" s="65"/>
      <c r="T197" s="187">
        <f>S197*H197</f>
        <v>0</v>
      </c>
      <c r="U197" s="187">
        <v>0</v>
      </c>
      <c r="V197" s="187">
        <f>U197*H197</f>
        <v>0</v>
      </c>
      <c r="W197" s="187">
        <v>0</v>
      </c>
      <c r="X197" s="188">
        <f>W197*H197</f>
        <v>0</v>
      </c>
      <c r="Y197" s="35"/>
      <c r="Z197" s="35"/>
      <c r="AA197" s="35"/>
      <c r="AB197" s="35"/>
      <c r="AC197" s="35"/>
      <c r="AD197" s="35"/>
      <c r="AE197" s="35"/>
      <c r="AR197" s="189" t="s">
        <v>139</v>
      </c>
      <c r="AT197" s="189" t="s">
        <v>134</v>
      </c>
      <c r="AU197" s="189" t="s">
        <v>85</v>
      </c>
      <c r="AY197" s="18" t="s">
        <v>131</v>
      </c>
      <c r="BE197" s="190">
        <f>IF(O197="základní",K197,0)</f>
        <v>0</v>
      </c>
      <c r="BF197" s="190">
        <f>IF(O197="snížená",K197,0)</f>
        <v>0</v>
      </c>
      <c r="BG197" s="190">
        <f>IF(O197="zákl. přenesená",K197,0)</f>
        <v>0</v>
      </c>
      <c r="BH197" s="190">
        <f>IF(O197="sníž. přenesená",K197,0)</f>
        <v>0</v>
      </c>
      <c r="BI197" s="190">
        <f>IF(O197="nulová",K197,0)</f>
        <v>0</v>
      </c>
      <c r="BJ197" s="18" t="s">
        <v>83</v>
      </c>
      <c r="BK197" s="190">
        <f>ROUND(P197*H197,2)</f>
        <v>0</v>
      </c>
      <c r="BL197" s="18" t="s">
        <v>139</v>
      </c>
      <c r="BM197" s="189" t="s">
        <v>243</v>
      </c>
    </row>
    <row r="198" spans="1:47" s="2" customFormat="1" ht="12">
      <c r="A198" s="35"/>
      <c r="B198" s="36"/>
      <c r="C198" s="37"/>
      <c r="D198" s="191" t="s">
        <v>141</v>
      </c>
      <c r="E198" s="37"/>
      <c r="F198" s="192" t="s">
        <v>244</v>
      </c>
      <c r="G198" s="37"/>
      <c r="H198" s="37"/>
      <c r="I198" s="193"/>
      <c r="J198" s="193"/>
      <c r="K198" s="37"/>
      <c r="L198" s="37"/>
      <c r="M198" s="40"/>
      <c r="N198" s="194"/>
      <c r="O198" s="195"/>
      <c r="P198" s="65"/>
      <c r="Q198" s="65"/>
      <c r="R198" s="65"/>
      <c r="S198" s="65"/>
      <c r="T198" s="65"/>
      <c r="U198" s="65"/>
      <c r="V198" s="65"/>
      <c r="W198" s="65"/>
      <c r="X198" s="66"/>
      <c r="Y198" s="35"/>
      <c r="Z198" s="35"/>
      <c r="AA198" s="35"/>
      <c r="AB198" s="35"/>
      <c r="AC198" s="35"/>
      <c r="AD198" s="35"/>
      <c r="AE198" s="35"/>
      <c r="AT198" s="18" t="s">
        <v>141</v>
      </c>
      <c r="AU198" s="18" t="s">
        <v>85</v>
      </c>
    </row>
    <row r="199" spans="1:47" s="2" customFormat="1" ht="12">
      <c r="A199" s="35"/>
      <c r="B199" s="36"/>
      <c r="C199" s="37"/>
      <c r="D199" s="196" t="s">
        <v>143</v>
      </c>
      <c r="E199" s="37"/>
      <c r="F199" s="197" t="s">
        <v>245</v>
      </c>
      <c r="G199" s="37"/>
      <c r="H199" s="37"/>
      <c r="I199" s="193"/>
      <c r="J199" s="193"/>
      <c r="K199" s="37"/>
      <c r="L199" s="37"/>
      <c r="M199" s="40"/>
      <c r="N199" s="194"/>
      <c r="O199" s="195"/>
      <c r="P199" s="65"/>
      <c r="Q199" s="65"/>
      <c r="R199" s="65"/>
      <c r="S199" s="65"/>
      <c r="T199" s="65"/>
      <c r="U199" s="65"/>
      <c r="V199" s="65"/>
      <c r="W199" s="65"/>
      <c r="X199" s="66"/>
      <c r="Y199" s="35"/>
      <c r="Z199" s="35"/>
      <c r="AA199" s="35"/>
      <c r="AB199" s="35"/>
      <c r="AC199" s="35"/>
      <c r="AD199" s="35"/>
      <c r="AE199" s="35"/>
      <c r="AT199" s="18" t="s">
        <v>143</v>
      </c>
      <c r="AU199" s="18" t="s">
        <v>85</v>
      </c>
    </row>
    <row r="200" spans="2:51" s="13" customFormat="1" ht="12">
      <c r="B200" s="198"/>
      <c r="C200" s="199"/>
      <c r="D200" s="191" t="s">
        <v>145</v>
      </c>
      <c r="E200" s="200" t="s">
        <v>29</v>
      </c>
      <c r="F200" s="201" t="s">
        <v>146</v>
      </c>
      <c r="G200" s="199"/>
      <c r="H200" s="200" t="s">
        <v>29</v>
      </c>
      <c r="I200" s="202"/>
      <c r="J200" s="202"/>
      <c r="K200" s="199"/>
      <c r="L200" s="199"/>
      <c r="M200" s="203"/>
      <c r="N200" s="204"/>
      <c r="O200" s="205"/>
      <c r="P200" s="205"/>
      <c r="Q200" s="205"/>
      <c r="R200" s="205"/>
      <c r="S200" s="205"/>
      <c r="T200" s="205"/>
      <c r="U200" s="205"/>
      <c r="V200" s="205"/>
      <c r="W200" s="205"/>
      <c r="X200" s="206"/>
      <c r="AT200" s="207" t="s">
        <v>145</v>
      </c>
      <c r="AU200" s="207" t="s">
        <v>85</v>
      </c>
      <c r="AV200" s="13" t="s">
        <v>83</v>
      </c>
      <c r="AW200" s="13" t="s">
        <v>5</v>
      </c>
      <c r="AX200" s="13" t="s">
        <v>75</v>
      </c>
      <c r="AY200" s="207" t="s">
        <v>131</v>
      </c>
    </row>
    <row r="201" spans="2:51" s="14" customFormat="1" ht="12">
      <c r="B201" s="208"/>
      <c r="C201" s="209"/>
      <c r="D201" s="191" t="s">
        <v>145</v>
      </c>
      <c r="E201" s="210" t="s">
        <v>29</v>
      </c>
      <c r="F201" s="211" t="s">
        <v>151</v>
      </c>
      <c r="G201" s="209"/>
      <c r="H201" s="212">
        <v>8</v>
      </c>
      <c r="I201" s="213"/>
      <c r="J201" s="213"/>
      <c r="K201" s="209"/>
      <c r="L201" s="209"/>
      <c r="M201" s="214"/>
      <c r="N201" s="215"/>
      <c r="O201" s="216"/>
      <c r="P201" s="216"/>
      <c r="Q201" s="216"/>
      <c r="R201" s="216"/>
      <c r="S201" s="216"/>
      <c r="T201" s="216"/>
      <c r="U201" s="216"/>
      <c r="V201" s="216"/>
      <c r="W201" s="216"/>
      <c r="X201" s="217"/>
      <c r="AT201" s="218" t="s">
        <v>145</v>
      </c>
      <c r="AU201" s="218" t="s">
        <v>85</v>
      </c>
      <c r="AV201" s="14" t="s">
        <v>85</v>
      </c>
      <c r="AW201" s="14" t="s">
        <v>5</v>
      </c>
      <c r="AX201" s="14" t="s">
        <v>75</v>
      </c>
      <c r="AY201" s="218" t="s">
        <v>131</v>
      </c>
    </row>
    <row r="202" spans="2:51" s="15" customFormat="1" ht="12">
      <c r="B202" s="219"/>
      <c r="C202" s="220"/>
      <c r="D202" s="191" t="s">
        <v>145</v>
      </c>
      <c r="E202" s="221" t="s">
        <v>29</v>
      </c>
      <c r="F202" s="222" t="s">
        <v>147</v>
      </c>
      <c r="G202" s="220"/>
      <c r="H202" s="223">
        <v>8</v>
      </c>
      <c r="I202" s="224"/>
      <c r="J202" s="224"/>
      <c r="K202" s="220"/>
      <c r="L202" s="220"/>
      <c r="M202" s="225"/>
      <c r="N202" s="226"/>
      <c r="O202" s="227"/>
      <c r="P202" s="227"/>
      <c r="Q202" s="227"/>
      <c r="R202" s="227"/>
      <c r="S202" s="227"/>
      <c r="T202" s="227"/>
      <c r="U202" s="227"/>
      <c r="V202" s="227"/>
      <c r="W202" s="227"/>
      <c r="X202" s="228"/>
      <c r="AT202" s="229" t="s">
        <v>145</v>
      </c>
      <c r="AU202" s="229" t="s">
        <v>85</v>
      </c>
      <c r="AV202" s="15" t="s">
        <v>139</v>
      </c>
      <c r="AW202" s="15" t="s">
        <v>5</v>
      </c>
      <c r="AX202" s="15" t="s">
        <v>83</v>
      </c>
      <c r="AY202" s="229" t="s">
        <v>131</v>
      </c>
    </row>
    <row r="203" spans="1:65" s="2" customFormat="1" ht="24.2" customHeight="1">
      <c r="A203" s="35"/>
      <c r="B203" s="36"/>
      <c r="C203" s="177" t="s">
        <v>246</v>
      </c>
      <c r="D203" s="177" t="s">
        <v>134</v>
      </c>
      <c r="E203" s="178" t="s">
        <v>247</v>
      </c>
      <c r="F203" s="179" t="s">
        <v>248</v>
      </c>
      <c r="G203" s="180" t="s">
        <v>137</v>
      </c>
      <c r="H203" s="181">
        <v>2</v>
      </c>
      <c r="I203" s="182"/>
      <c r="J203" s="182"/>
      <c r="K203" s="183">
        <f>ROUND(P203*H203,2)</f>
        <v>0</v>
      </c>
      <c r="L203" s="179" t="s">
        <v>138</v>
      </c>
      <c r="M203" s="40"/>
      <c r="N203" s="184" t="s">
        <v>29</v>
      </c>
      <c r="O203" s="185" t="s">
        <v>44</v>
      </c>
      <c r="P203" s="186">
        <f>I203+J203</f>
        <v>0</v>
      </c>
      <c r="Q203" s="186">
        <f>ROUND(I203*H203,2)</f>
        <v>0</v>
      </c>
      <c r="R203" s="186">
        <f>ROUND(J203*H203,2)</f>
        <v>0</v>
      </c>
      <c r="S203" s="65"/>
      <c r="T203" s="187">
        <f>S203*H203</f>
        <v>0</v>
      </c>
      <c r="U203" s="187">
        <v>0</v>
      </c>
      <c r="V203" s="187">
        <f>U203*H203</f>
        <v>0</v>
      </c>
      <c r="W203" s="187">
        <v>0</v>
      </c>
      <c r="X203" s="188">
        <f>W203*H203</f>
        <v>0</v>
      </c>
      <c r="Y203" s="35"/>
      <c r="Z203" s="35"/>
      <c r="AA203" s="35"/>
      <c r="AB203" s="35"/>
      <c r="AC203" s="35"/>
      <c r="AD203" s="35"/>
      <c r="AE203" s="35"/>
      <c r="AR203" s="189" t="s">
        <v>139</v>
      </c>
      <c r="AT203" s="189" t="s">
        <v>134</v>
      </c>
      <c r="AU203" s="189" t="s">
        <v>85</v>
      </c>
      <c r="AY203" s="18" t="s">
        <v>131</v>
      </c>
      <c r="BE203" s="190">
        <f>IF(O203="základní",K203,0)</f>
        <v>0</v>
      </c>
      <c r="BF203" s="190">
        <f>IF(O203="snížená",K203,0)</f>
        <v>0</v>
      </c>
      <c r="BG203" s="190">
        <f>IF(O203="zákl. přenesená",K203,0)</f>
        <v>0</v>
      </c>
      <c r="BH203" s="190">
        <f>IF(O203="sníž. přenesená",K203,0)</f>
        <v>0</v>
      </c>
      <c r="BI203" s="190">
        <f>IF(O203="nulová",K203,0)</f>
        <v>0</v>
      </c>
      <c r="BJ203" s="18" t="s">
        <v>83</v>
      </c>
      <c r="BK203" s="190">
        <f>ROUND(P203*H203,2)</f>
        <v>0</v>
      </c>
      <c r="BL203" s="18" t="s">
        <v>139</v>
      </c>
      <c r="BM203" s="189" t="s">
        <v>249</v>
      </c>
    </row>
    <row r="204" spans="1:47" s="2" customFormat="1" ht="12">
      <c r="A204" s="35"/>
      <c r="B204" s="36"/>
      <c r="C204" s="37"/>
      <c r="D204" s="191" t="s">
        <v>141</v>
      </c>
      <c r="E204" s="37"/>
      <c r="F204" s="192" t="s">
        <v>250</v>
      </c>
      <c r="G204" s="37"/>
      <c r="H204" s="37"/>
      <c r="I204" s="193"/>
      <c r="J204" s="193"/>
      <c r="K204" s="37"/>
      <c r="L204" s="37"/>
      <c r="M204" s="40"/>
      <c r="N204" s="194"/>
      <c r="O204" s="195"/>
      <c r="P204" s="65"/>
      <c r="Q204" s="65"/>
      <c r="R204" s="65"/>
      <c r="S204" s="65"/>
      <c r="T204" s="65"/>
      <c r="U204" s="65"/>
      <c r="V204" s="65"/>
      <c r="W204" s="65"/>
      <c r="X204" s="66"/>
      <c r="Y204" s="35"/>
      <c r="Z204" s="35"/>
      <c r="AA204" s="35"/>
      <c r="AB204" s="35"/>
      <c r="AC204" s="35"/>
      <c r="AD204" s="35"/>
      <c r="AE204" s="35"/>
      <c r="AT204" s="18" t="s">
        <v>141</v>
      </c>
      <c r="AU204" s="18" t="s">
        <v>85</v>
      </c>
    </row>
    <row r="205" spans="1:47" s="2" customFormat="1" ht="12">
      <c r="A205" s="35"/>
      <c r="B205" s="36"/>
      <c r="C205" s="37"/>
      <c r="D205" s="196" t="s">
        <v>143</v>
      </c>
      <c r="E205" s="37"/>
      <c r="F205" s="197" t="s">
        <v>251</v>
      </c>
      <c r="G205" s="37"/>
      <c r="H205" s="37"/>
      <c r="I205" s="193"/>
      <c r="J205" s="193"/>
      <c r="K205" s="37"/>
      <c r="L205" s="37"/>
      <c r="M205" s="40"/>
      <c r="N205" s="194"/>
      <c r="O205" s="195"/>
      <c r="P205" s="65"/>
      <c r="Q205" s="65"/>
      <c r="R205" s="65"/>
      <c r="S205" s="65"/>
      <c r="T205" s="65"/>
      <c r="U205" s="65"/>
      <c r="V205" s="65"/>
      <c r="W205" s="65"/>
      <c r="X205" s="66"/>
      <c r="Y205" s="35"/>
      <c r="Z205" s="35"/>
      <c r="AA205" s="35"/>
      <c r="AB205" s="35"/>
      <c r="AC205" s="35"/>
      <c r="AD205" s="35"/>
      <c r="AE205" s="35"/>
      <c r="AT205" s="18" t="s">
        <v>143</v>
      </c>
      <c r="AU205" s="18" t="s">
        <v>85</v>
      </c>
    </row>
    <row r="206" spans="2:51" s="13" customFormat="1" ht="12">
      <c r="B206" s="198"/>
      <c r="C206" s="199"/>
      <c r="D206" s="191" t="s">
        <v>145</v>
      </c>
      <c r="E206" s="200" t="s">
        <v>29</v>
      </c>
      <c r="F206" s="201" t="s">
        <v>146</v>
      </c>
      <c r="G206" s="199"/>
      <c r="H206" s="200" t="s">
        <v>29</v>
      </c>
      <c r="I206" s="202"/>
      <c r="J206" s="202"/>
      <c r="K206" s="199"/>
      <c r="L206" s="199"/>
      <c r="M206" s="203"/>
      <c r="N206" s="204"/>
      <c r="O206" s="205"/>
      <c r="P206" s="205"/>
      <c r="Q206" s="205"/>
      <c r="R206" s="205"/>
      <c r="S206" s="205"/>
      <c r="T206" s="205"/>
      <c r="U206" s="205"/>
      <c r="V206" s="205"/>
      <c r="W206" s="205"/>
      <c r="X206" s="206"/>
      <c r="AT206" s="207" t="s">
        <v>145</v>
      </c>
      <c r="AU206" s="207" t="s">
        <v>85</v>
      </c>
      <c r="AV206" s="13" t="s">
        <v>83</v>
      </c>
      <c r="AW206" s="13" t="s">
        <v>5</v>
      </c>
      <c r="AX206" s="13" t="s">
        <v>75</v>
      </c>
      <c r="AY206" s="207" t="s">
        <v>131</v>
      </c>
    </row>
    <row r="207" spans="2:51" s="14" customFormat="1" ht="12">
      <c r="B207" s="208"/>
      <c r="C207" s="209"/>
      <c r="D207" s="191" t="s">
        <v>145</v>
      </c>
      <c r="E207" s="210" t="s">
        <v>29</v>
      </c>
      <c r="F207" s="211" t="s">
        <v>85</v>
      </c>
      <c r="G207" s="209"/>
      <c r="H207" s="212">
        <v>2</v>
      </c>
      <c r="I207" s="213"/>
      <c r="J207" s="213"/>
      <c r="K207" s="209"/>
      <c r="L207" s="209"/>
      <c r="M207" s="214"/>
      <c r="N207" s="215"/>
      <c r="O207" s="216"/>
      <c r="P207" s="216"/>
      <c r="Q207" s="216"/>
      <c r="R207" s="216"/>
      <c r="S207" s="216"/>
      <c r="T207" s="216"/>
      <c r="U207" s="216"/>
      <c r="V207" s="216"/>
      <c r="W207" s="216"/>
      <c r="X207" s="217"/>
      <c r="AT207" s="218" t="s">
        <v>145</v>
      </c>
      <c r="AU207" s="218" t="s">
        <v>85</v>
      </c>
      <c r="AV207" s="14" t="s">
        <v>85</v>
      </c>
      <c r="AW207" s="14" t="s">
        <v>5</v>
      </c>
      <c r="AX207" s="14" t="s">
        <v>75</v>
      </c>
      <c r="AY207" s="218" t="s">
        <v>131</v>
      </c>
    </row>
    <row r="208" spans="2:51" s="15" customFormat="1" ht="12">
      <c r="B208" s="219"/>
      <c r="C208" s="220"/>
      <c r="D208" s="191" t="s">
        <v>145</v>
      </c>
      <c r="E208" s="221" t="s">
        <v>29</v>
      </c>
      <c r="F208" s="222" t="s">
        <v>147</v>
      </c>
      <c r="G208" s="220"/>
      <c r="H208" s="223">
        <v>2</v>
      </c>
      <c r="I208" s="224"/>
      <c r="J208" s="224"/>
      <c r="K208" s="220"/>
      <c r="L208" s="220"/>
      <c r="M208" s="225"/>
      <c r="N208" s="226"/>
      <c r="O208" s="227"/>
      <c r="P208" s="227"/>
      <c r="Q208" s="227"/>
      <c r="R208" s="227"/>
      <c r="S208" s="227"/>
      <c r="T208" s="227"/>
      <c r="U208" s="227"/>
      <c r="V208" s="227"/>
      <c r="W208" s="227"/>
      <c r="X208" s="228"/>
      <c r="AT208" s="229" t="s">
        <v>145</v>
      </c>
      <c r="AU208" s="229" t="s">
        <v>85</v>
      </c>
      <c r="AV208" s="15" t="s">
        <v>139</v>
      </c>
      <c r="AW208" s="15" t="s">
        <v>5</v>
      </c>
      <c r="AX208" s="15" t="s">
        <v>83</v>
      </c>
      <c r="AY208" s="229" t="s">
        <v>131</v>
      </c>
    </row>
    <row r="209" spans="1:65" s="2" customFormat="1" ht="24.2" customHeight="1">
      <c r="A209" s="35"/>
      <c r="B209" s="36"/>
      <c r="C209" s="177" t="s">
        <v>8</v>
      </c>
      <c r="D209" s="177" t="s">
        <v>134</v>
      </c>
      <c r="E209" s="178" t="s">
        <v>252</v>
      </c>
      <c r="F209" s="179" t="s">
        <v>253</v>
      </c>
      <c r="G209" s="180" t="s">
        <v>137</v>
      </c>
      <c r="H209" s="181">
        <v>134</v>
      </c>
      <c r="I209" s="182"/>
      <c r="J209" s="182"/>
      <c r="K209" s="183">
        <f>ROUND(P209*H209,2)</f>
        <v>0</v>
      </c>
      <c r="L209" s="179" t="s">
        <v>138</v>
      </c>
      <c r="M209" s="40"/>
      <c r="N209" s="184" t="s">
        <v>29</v>
      </c>
      <c r="O209" s="185" t="s">
        <v>44</v>
      </c>
      <c r="P209" s="186">
        <f>I209+J209</f>
        <v>0</v>
      </c>
      <c r="Q209" s="186">
        <f>ROUND(I209*H209,2)</f>
        <v>0</v>
      </c>
      <c r="R209" s="186">
        <f>ROUND(J209*H209,2)</f>
        <v>0</v>
      </c>
      <c r="S209" s="65"/>
      <c r="T209" s="187">
        <f>S209*H209</f>
        <v>0</v>
      </c>
      <c r="U209" s="187">
        <v>0</v>
      </c>
      <c r="V209" s="187">
        <f>U209*H209</f>
        <v>0</v>
      </c>
      <c r="W209" s="187">
        <v>0</v>
      </c>
      <c r="X209" s="188">
        <f>W209*H209</f>
        <v>0</v>
      </c>
      <c r="Y209" s="35"/>
      <c r="Z209" s="35"/>
      <c r="AA209" s="35"/>
      <c r="AB209" s="35"/>
      <c r="AC209" s="35"/>
      <c r="AD209" s="35"/>
      <c r="AE209" s="35"/>
      <c r="AR209" s="189" t="s">
        <v>139</v>
      </c>
      <c r="AT209" s="189" t="s">
        <v>134</v>
      </c>
      <c r="AU209" s="189" t="s">
        <v>85</v>
      </c>
      <c r="AY209" s="18" t="s">
        <v>131</v>
      </c>
      <c r="BE209" s="190">
        <f>IF(O209="základní",K209,0)</f>
        <v>0</v>
      </c>
      <c r="BF209" s="190">
        <f>IF(O209="snížená",K209,0)</f>
        <v>0</v>
      </c>
      <c r="BG209" s="190">
        <f>IF(O209="zákl. přenesená",K209,0)</f>
        <v>0</v>
      </c>
      <c r="BH209" s="190">
        <f>IF(O209="sníž. přenesená",K209,0)</f>
        <v>0</v>
      </c>
      <c r="BI209" s="190">
        <f>IF(O209="nulová",K209,0)</f>
        <v>0</v>
      </c>
      <c r="BJ209" s="18" t="s">
        <v>83</v>
      </c>
      <c r="BK209" s="190">
        <f>ROUND(P209*H209,2)</f>
        <v>0</v>
      </c>
      <c r="BL209" s="18" t="s">
        <v>139</v>
      </c>
      <c r="BM209" s="189" t="s">
        <v>254</v>
      </c>
    </row>
    <row r="210" spans="1:47" s="2" customFormat="1" ht="12">
      <c r="A210" s="35"/>
      <c r="B210" s="36"/>
      <c r="C210" s="37"/>
      <c r="D210" s="191" t="s">
        <v>141</v>
      </c>
      <c r="E210" s="37"/>
      <c r="F210" s="192" t="s">
        <v>255</v>
      </c>
      <c r="G210" s="37"/>
      <c r="H210" s="37"/>
      <c r="I210" s="193"/>
      <c r="J210" s="193"/>
      <c r="K210" s="37"/>
      <c r="L210" s="37"/>
      <c r="M210" s="40"/>
      <c r="N210" s="194"/>
      <c r="O210" s="195"/>
      <c r="P210" s="65"/>
      <c r="Q210" s="65"/>
      <c r="R210" s="65"/>
      <c r="S210" s="65"/>
      <c r="T210" s="65"/>
      <c r="U210" s="65"/>
      <c r="V210" s="65"/>
      <c r="W210" s="65"/>
      <c r="X210" s="66"/>
      <c r="Y210" s="35"/>
      <c r="Z210" s="35"/>
      <c r="AA210" s="35"/>
      <c r="AB210" s="35"/>
      <c r="AC210" s="35"/>
      <c r="AD210" s="35"/>
      <c r="AE210" s="35"/>
      <c r="AT210" s="18" t="s">
        <v>141</v>
      </c>
      <c r="AU210" s="18" t="s">
        <v>85</v>
      </c>
    </row>
    <row r="211" spans="1:47" s="2" customFormat="1" ht="12">
      <c r="A211" s="35"/>
      <c r="B211" s="36"/>
      <c r="C211" s="37"/>
      <c r="D211" s="196" t="s">
        <v>143</v>
      </c>
      <c r="E211" s="37"/>
      <c r="F211" s="197" t="s">
        <v>256</v>
      </c>
      <c r="G211" s="37"/>
      <c r="H211" s="37"/>
      <c r="I211" s="193"/>
      <c r="J211" s="193"/>
      <c r="K211" s="37"/>
      <c r="L211" s="37"/>
      <c r="M211" s="40"/>
      <c r="N211" s="194"/>
      <c r="O211" s="195"/>
      <c r="P211" s="65"/>
      <c r="Q211" s="65"/>
      <c r="R211" s="65"/>
      <c r="S211" s="65"/>
      <c r="T211" s="65"/>
      <c r="U211" s="65"/>
      <c r="V211" s="65"/>
      <c r="W211" s="65"/>
      <c r="X211" s="66"/>
      <c r="Y211" s="35"/>
      <c r="Z211" s="35"/>
      <c r="AA211" s="35"/>
      <c r="AB211" s="35"/>
      <c r="AC211" s="35"/>
      <c r="AD211" s="35"/>
      <c r="AE211" s="35"/>
      <c r="AT211" s="18" t="s">
        <v>143</v>
      </c>
      <c r="AU211" s="18" t="s">
        <v>85</v>
      </c>
    </row>
    <row r="212" spans="2:51" s="13" customFormat="1" ht="12">
      <c r="B212" s="198"/>
      <c r="C212" s="199"/>
      <c r="D212" s="191" t="s">
        <v>145</v>
      </c>
      <c r="E212" s="200" t="s">
        <v>29</v>
      </c>
      <c r="F212" s="201" t="s">
        <v>146</v>
      </c>
      <c r="G212" s="199"/>
      <c r="H212" s="200" t="s">
        <v>29</v>
      </c>
      <c r="I212" s="202"/>
      <c r="J212" s="202"/>
      <c r="K212" s="199"/>
      <c r="L212" s="199"/>
      <c r="M212" s="203"/>
      <c r="N212" s="204"/>
      <c r="O212" s="205"/>
      <c r="P212" s="205"/>
      <c r="Q212" s="205"/>
      <c r="R212" s="205"/>
      <c r="S212" s="205"/>
      <c r="T212" s="205"/>
      <c r="U212" s="205"/>
      <c r="V212" s="205"/>
      <c r="W212" s="205"/>
      <c r="X212" s="206"/>
      <c r="AT212" s="207" t="s">
        <v>145</v>
      </c>
      <c r="AU212" s="207" t="s">
        <v>85</v>
      </c>
      <c r="AV212" s="13" t="s">
        <v>83</v>
      </c>
      <c r="AW212" s="13" t="s">
        <v>5</v>
      </c>
      <c r="AX212" s="13" t="s">
        <v>75</v>
      </c>
      <c r="AY212" s="207" t="s">
        <v>131</v>
      </c>
    </row>
    <row r="213" spans="2:51" s="14" customFormat="1" ht="12">
      <c r="B213" s="208"/>
      <c r="C213" s="209"/>
      <c r="D213" s="191" t="s">
        <v>145</v>
      </c>
      <c r="E213" s="210" t="s">
        <v>29</v>
      </c>
      <c r="F213" s="211" t="s">
        <v>257</v>
      </c>
      <c r="G213" s="209"/>
      <c r="H213" s="212">
        <v>134</v>
      </c>
      <c r="I213" s="213"/>
      <c r="J213" s="213"/>
      <c r="K213" s="209"/>
      <c r="L213" s="209"/>
      <c r="M213" s="214"/>
      <c r="N213" s="215"/>
      <c r="O213" s="216"/>
      <c r="P213" s="216"/>
      <c r="Q213" s="216"/>
      <c r="R213" s="216"/>
      <c r="S213" s="216"/>
      <c r="T213" s="216"/>
      <c r="U213" s="216"/>
      <c r="V213" s="216"/>
      <c r="W213" s="216"/>
      <c r="X213" s="217"/>
      <c r="AT213" s="218" t="s">
        <v>145</v>
      </c>
      <c r="AU213" s="218" t="s">
        <v>85</v>
      </c>
      <c r="AV213" s="14" t="s">
        <v>85</v>
      </c>
      <c r="AW213" s="14" t="s">
        <v>5</v>
      </c>
      <c r="AX213" s="14" t="s">
        <v>75</v>
      </c>
      <c r="AY213" s="218" t="s">
        <v>131</v>
      </c>
    </row>
    <row r="214" spans="2:51" s="15" customFormat="1" ht="12">
      <c r="B214" s="219"/>
      <c r="C214" s="220"/>
      <c r="D214" s="191" t="s">
        <v>145</v>
      </c>
      <c r="E214" s="221" t="s">
        <v>29</v>
      </c>
      <c r="F214" s="222" t="s">
        <v>147</v>
      </c>
      <c r="G214" s="220"/>
      <c r="H214" s="223">
        <v>134</v>
      </c>
      <c r="I214" s="224"/>
      <c r="J214" s="224"/>
      <c r="K214" s="220"/>
      <c r="L214" s="220"/>
      <c r="M214" s="225"/>
      <c r="N214" s="226"/>
      <c r="O214" s="227"/>
      <c r="P214" s="227"/>
      <c r="Q214" s="227"/>
      <c r="R214" s="227"/>
      <c r="S214" s="227"/>
      <c r="T214" s="227"/>
      <c r="U214" s="227"/>
      <c r="V214" s="227"/>
      <c r="W214" s="227"/>
      <c r="X214" s="228"/>
      <c r="AT214" s="229" t="s">
        <v>145</v>
      </c>
      <c r="AU214" s="229" t="s">
        <v>85</v>
      </c>
      <c r="AV214" s="15" t="s">
        <v>139</v>
      </c>
      <c r="AW214" s="15" t="s">
        <v>5</v>
      </c>
      <c r="AX214" s="15" t="s">
        <v>83</v>
      </c>
      <c r="AY214" s="229" t="s">
        <v>131</v>
      </c>
    </row>
    <row r="215" spans="1:65" s="2" customFormat="1" ht="24">
      <c r="A215" s="35"/>
      <c r="B215" s="36"/>
      <c r="C215" s="177" t="s">
        <v>258</v>
      </c>
      <c r="D215" s="177" t="s">
        <v>134</v>
      </c>
      <c r="E215" s="178" t="s">
        <v>259</v>
      </c>
      <c r="F215" s="179" t="s">
        <v>260</v>
      </c>
      <c r="G215" s="180" t="s">
        <v>137</v>
      </c>
      <c r="H215" s="181">
        <v>10</v>
      </c>
      <c r="I215" s="182"/>
      <c r="J215" s="182"/>
      <c r="K215" s="183">
        <f>ROUND(P215*H215,2)</f>
        <v>0</v>
      </c>
      <c r="L215" s="179" t="s">
        <v>138</v>
      </c>
      <c r="M215" s="40"/>
      <c r="N215" s="184" t="s">
        <v>29</v>
      </c>
      <c r="O215" s="185" t="s">
        <v>44</v>
      </c>
      <c r="P215" s="186">
        <f>I215+J215</f>
        <v>0</v>
      </c>
      <c r="Q215" s="186">
        <f>ROUND(I215*H215,2)</f>
        <v>0</v>
      </c>
      <c r="R215" s="186">
        <f>ROUND(J215*H215,2)</f>
        <v>0</v>
      </c>
      <c r="S215" s="65"/>
      <c r="T215" s="187">
        <f>S215*H215</f>
        <v>0</v>
      </c>
      <c r="U215" s="187">
        <v>0</v>
      </c>
      <c r="V215" s="187">
        <f>U215*H215</f>
        <v>0</v>
      </c>
      <c r="W215" s="187">
        <v>0</v>
      </c>
      <c r="X215" s="188">
        <f>W215*H215</f>
        <v>0</v>
      </c>
      <c r="Y215" s="35"/>
      <c r="Z215" s="35"/>
      <c r="AA215" s="35"/>
      <c r="AB215" s="35"/>
      <c r="AC215" s="35"/>
      <c r="AD215" s="35"/>
      <c r="AE215" s="35"/>
      <c r="AR215" s="189" t="s">
        <v>139</v>
      </c>
      <c r="AT215" s="189" t="s">
        <v>134</v>
      </c>
      <c r="AU215" s="189" t="s">
        <v>85</v>
      </c>
      <c r="AY215" s="18" t="s">
        <v>131</v>
      </c>
      <c r="BE215" s="190">
        <f>IF(O215="základní",K215,0)</f>
        <v>0</v>
      </c>
      <c r="BF215" s="190">
        <f>IF(O215="snížená",K215,0)</f>
        <v>0</v>
      </c>
      <c r="BG215" s="190">
        <f>IF(O215="zákl. přenesená",K215,0)</f>
        <v>0</v>
      </c>
      <c r="BH215" s="190">
        <f>IF(O215="sníž. přenesená",K215,0)</f>
        <v>0</v>
      </c>
      <c r="BI215" s="190">
        <f>IF(O215="nulová",K215,0)</f>
        <v>0</v>
      </c>
      <c r="BJ215" s="18" t="s">
        <v>83</v>
      </c>
      <c r="BK215" s="190">
        <f>ROUND(P215*H215,2)</f>
        <v>0</v>
      </c>
      <c r="BL215" s="18" t="s">
        <v>139</v>
      </c>
      <c r="BM215" s="189" t="s">
        <v>261</v>
      </c>
    </row>
    <row r="216" spans="1:47" s="2" customFormat="1" ht="19.5">
      <c r="A216" s="35"/>
      <c r="B216" s="36"/>
      <c r="C216" s="37"/>
      <c r="D216" s="191" t="s">
        <v>141</v>
      </c>
      <c r="E216" s="37"/>
      <c r="F216" s="192" t="s">
        <v>262</v>
      </c>
      <c r="G216" s="37"/>
      <c r="H216" s="37"/>
      <c r="I216" s="193"/>
      <c r="J216" s="193"/>
      <c r="K216" s="37"/>
      <c r="L216" s="37"/>
      <c r="M216" s="40"/>
      <c r="N216" s="194"/>
      <c r="O216" s="195"/>
      <c r="P216" s="65"/>
      <c r="Q216" s="65"/>
      <c r="R216" s="65"/>
      <c r="S216" s="65"/>
      <c r="T216" s="65"/>
      <c r="U216" s="65"/>
      <c r="V216" s="65"/>
      <c r="W216" s="65"/>
      <c r="X216" s="66"/>
      <c r="Y216" s="35"/>
      <c r="Z216" s="35"/>
      <c r="AA216" s="35"/>
      <c r="AB216" s="35"/>
      <c r="AC216" s="35"/>
      <c r="AD216" s="35"/>
      <c r="AE216" s="35"/>
      <c r="AT216" s="18" t="s">
        <v>141</v>
      </c>
      <c r="AU216" s="18" t="s">
        <v>85</v>
      </c>
    </row>
    <row r="217" spans="1:47" s="2" customFormat="1" ht="12">
      <c r="A217" s="35"/>
      <c r="B217" s="36"/>
      <c r="C217" s="37"/>
      <c r="D217" s="196" t="s">
        <v>143</v>
      </c>
      <c r="E217" s="37"/>
      <c r="F217" s="197" t="s">
        <v>263</v>
      </c>
      <c r="G217" s="37"/>
      <c r="H217" s="37"/>
      <c r="I217" s="193"/>
      <c r="J217" s="193"/>
      <c r="K217" s="37"/>
      <c r="L217" s="37"/>
      <c r="M217" s="40"/>
      <c r="N217" s="194"/>
      <c r="O217" s="195"/>
      <c r="P217" s="65"/>
      <c r="Q217" s="65"/>
      <c r="R217" s="65"/>
      <c r="S217" s="65"/>
      <c r="T217" s="65"/>
      <c r="U217" s="65"/>
      <c r="V217" s="65"/>
      <c r="W217" s="65"/>
      <c r="X217" s="66"/>
      <c r="Y217" s="35"/>
      <c r="Z217" s="35"/>
      <c r="AA217" s="35"/>
      <c r="AB217" s="35"/>
      <c r="AC217" s="35"/>
      <c r="AD217" s="35"/>
      <c r="AE217" s="35"/>
      <c r="AT217" s="18" t="s">
        <v>143</v>
      </c>
      <c r="AU217" s="18" t="s">
        <v>85</v>
      </c>
    </row>
    <row r="218" spans="2:51" s="13" customFormat="1" ht="12">
      <c r="B218" s="198"/>
      <c r="C218" s="199"/>
      <c r="D218" s="191" t="s">
        <v>145</v>
      </c>
      <c r="E218" s="200" t="s">
        <v>29</v>
      </c>
      <c r="F218" s="201" t="s">
        <v>146</v>
      </c>
      <c r="G218" s="199"/>
      <c r="H218" s="200" t="s">
        <v>29</v>
      </c>
      <c r="I218" s="202"/>
      <c r="J218" s="202"/>
      <c r="K218" s="199"/>
      <c r="L218" s="199"/>
      <c r="M218" s="203"/>
      <c r="N218" s="204"/>
      <c r="O218" s="205"/>
      <c r="P218" s="205"/>
      <c r="Q218" s="205"/>
      <c r="R218" s="205"/>
      <c r="S218" s="205"/>
      <c r="T218" s="205"/>
      <c r="U218" s="205"/>
      <c r="V218" s="205"/>
      <c r="W218" s="205"/>
      <c r="X218" s="206"/>
      <c r="AT218" s="207" t="s">
        <v>145</v>
      </c>
      <c r="AU218" s="207" t="s">
        <v>85</v>
      </c>
      <c r="AV218" s="13" t="s">
        <v>83</v>
      </c>
      <c r="AW218" s="13" t="s">
        <v>5</v>
      </c>
      <c r="AX218" s="13" t="s">
        <v>75</v>
      </c>
      <c r="AY218" s="207" t="s">
        <v>131</v>
      </c>
    </row>
    <row r="219" spans="2:51" s="14" customFormat="1" ht="12">
      <c r="B219" s="208"/>
      <c r="C219" s="209"/>
      <c r="D219" s="191" t="s">
        <v>145</v>
      </c>
      <c r="E219" s="210" t="s">
        <v>29</v>
      </c>
      <c r="F219" s="211" t="s">
        <v>171</v>
      </c>
      <c r="G219" s="209"/>
      <c r="H219" s="212">
        <v>10</v>
      </c>
      <c r="I219" s="213"/>
      <c r="J219" s="213"/>
      <c r="K219" s="209"/>
      <c r="L219" s="209"/>
      <c r="M219" s="214"/>
      <c r="N219" s="215"/>
      <c r="O219" s="216"/>
      <c r="P219" s="216"/>
      <c r="Q219" s="216"/>
      <c r="R219" s="216"/>
      <c r="S219" s="216"/>
      <c r="T219" s="216"/>
      <c r="U219" s="216"/>
      <c r="V219" s="216"/>
      <c r="W219" s="216"/>
      <c r="X219" s="217"/>
      <c r="AT219" s="218" t="s">
        <v>145</v>
      </c>
      <c r="AU219" s="218" t="s">
        <v>85</v>
      </c>
      <c r="AV219" s="14" t="s">
        <v>85</v>
      </c>
      <c r="AW219" s="14" t="s">
        <v>5</v>
      </c>
      <c r="AX219" s="14" t="s">
        <v>75</v>
      </c>
      <c r="AY219" s="218" t="s">
        <v>131</v>
      </c>
    </row>
    <row r="220" spans="2:51" s="15" customFormat="1" ht="12">
      <c r="B220" s="219"/>
      <c r="C220" s="220"/>
      <c r="D220" s="191" t="s">
        <v>145</v>
      </c>
      <c r="E220" s="221" t="s">
        <v>29</v>
      </c>
      <c r="F220" s="222" t="s">
        <v>147</v>
      </c>
      <c r="G220" s="220"/>
      <c r="H220" s="223">
        <v>10</v>
      </c>
      <c r="I220" s="224"/>
      <c r="J220" s="224"/>
      <c r="K220" s="220"/>
      <c r="L220" s="220"/>
      <c r="M220" s="225"/>
      <c r="N220" s="226"/>
      <c r="O220" s="227"/>
      <c r="P220" s="227"/>
      <c r="Q220" s="227"/>
      <c r="R220" s="227"/>
      <c r="S220" s="227"/>
      <c r="T220" s="227"/>
      <c r="U220" s="227"/>
      <c r="V220" s="227"/>
      <c r="W220" s="227"/>
      <c r="X220" s="228"/>
      <c r="AT220" s="229" t="s">
        <v>145</v>
      </c>
      <c r="AU220" s="229" t="s">
        <v>85</v>
      </c>
      <c r="AV220" s="15" t="s">
        <v>139</v>
      </c>
      <c r="AW220" s="15" t="s">
        <v>5</v>
      </c>
      <c r="AX220" s="15" t="s">
        <v>83</v>
      </c>
      <c r="AY220" s="229" t="s">
        <v>131</v>
      </c>
    </row>
    <row r="221" spans="1:65" s="2" customFormat="1" ht="24">
      <c r="A221" s="35"/>
      <c r="B221" s="36"/>
      <c r="C221" s="177" t="s">
        <v>264</v>
      </c>
      <c r="D221" s="177" t="s">
        <v>134</v>
      </c>
      <c r="E221" s="178" t="s">
        <v>265</v>
      </c>
      <c r="F221" s="179" t="s">
        <v>266</v>
      </c>
      <c r="G221" s="180" t="s">
        <v>137</v>
      </c>
      <c r="H221" s="181">
        <v>7</v>
      </c>
      <c r="I221" s="182"/>
      <c r="J221" s="182"/>
      <c r="K221" s="183">
        <f>ROUND(P221*H221,2)</f>
        <v>0</v>
      </c>
      <c r="L221" s="179" t="s">
        <v>138</v>
      </c>
      <c r="M221" s="40"/>
      <c r="N221" s="184" t="s">
        <v>29</v>
      </c>
      <c r="O221" s="185" t="s">
        <v>44</v>
      </c>
      <c r="P221" s="186">
        <f>I221+J221</f>
        <v>0</v>
      </c>
      <c r="Q221" s="186">
        <f>ROUND(I221*H221,2)</f>
        <v>0</v>
      </c>
      <c r="R221" s="186">
        <f>ROUND(J221*H221,2)</f>
        <v>0</v>
      </c>
      <c r="S221" s="65"/>
      <c r="T221" s="187">
        <f>S221*H221</f>
        <v>0</v>
      </c>
      <c r="U221" s="187">
        <v>0</v>
      </c>
      <c r="V221" s="187">
        <f>U221*H221</f>
        <v>0</v>
      </c>
      <c r="W221" s="187">
        <v>0</v>
      </c>
      <c r="X221" s="188">
        <f>W221*H221</f>
        <v>0</v>
      </c>
      <c r="Y221" s="35"/>
      <c r="Z221" s="35"/>
      <c r="AA221" s="35"/>
      <c r="AB221" s="35"/>
      <c r="AC221" s="35"/>
      <c r="AD221" s="35"/>
      <c r="AE221" s="35"/>
      <c r="AR221" s="189" t="s">
        <v>139</v>
      </c>
      <c r="AT221" s="189" t="s">
        <v>134</v>
      </c>
      <c r="AU221" s="189" t="s">
        <v>85</v>
      </c>
      <c r="AY221" s="18" t="s">
        <v>131</v>
      </c>
      <c r="BE221" s="190">
        <f>IF(O221="základní",K221,0)</f>
        <v>0</v>
      </c>
      <c r="BF221" s="190">
        <f>IF(O221="snížená",K221,0)</f>
        <v>0</v>
      </c>
      <c r="BG221" s="190">
        <f>IF(O221="zákl. přenesená",K221,0)</f>
        <v>0</v>
      </c>
      <c r="BH221" s="190">
        <f>IF(O221="sníž. přenesená",K221,0)</f>
        <v>0</v>
      </c>
      <c r="BI221" s="190">
        <f>IF(O221="nulová",K221,0)</f>
        <v>0</v>
      </c>
      <c r="BJ221" s="18" t="s">
        <v>83</v>
      </c>
      <c r="BK221" s="190">
        <f>ROUND(P221*H221,2)</f>
        <v>0</v>
      </c>
      <c r="BL221" s="18" t="s">
        <v>139</v>
      </c>
      <c r="BM221" s="189" t="s">
        <v>267</v>
      </c>
    </row>
    <row r="222" spans="1:47" s="2" customFormat="1" ht="19.5">
      <c r="A222" s="35"/>
      <c r="B222" s="36"/>
      <c r="C222" s="37"/>
      <c r="D222" s="191" t="s">
        <v>141</v>
      </c>
      <c r="E222" s="37"/>
      <c r="F222" s="192" t="s">
        <v>268</v>
      </c>
      <c r="G222" s="37"/>
      <c r="H222" s="37"/>
      <c r="I222" s="193"/>
      <c r="J222" s="193"/>
      <c r="K222" s="37"/>
      <c r="L222" s="37"/>
      <c r="M222" s="40"/>
      <c r="N222" s="194"/>
      <c r="O222" s="195"/>
      <c r="P222" s="65"/>
      <c r="Q222" s="65"/>
      <c r="R222" s="65"/>
      <c r="S222" s="65"/>
      <c r="T222" s="65"/>
      <c r="U222" s="65"/>
      <c r="V222" s="65"/>
      <c r="W222" s="65"/>
      <c r="X222" s="66"/>
      <c r="Y222" s="35"/>
      <c r="Z222" s="35"/>
      <c r="AA222" s="35"/>
      <c r="AB222" s="35"/>
      <c r="AC222" s="35"/>
      <c r="AD222" s="35"/>
      <c r="AE222" s="35"/>
      <c r="AT222" s="18" t="s">
        <v>141</v>
      </c>
      <c r="AU222" s="18" t="s">
        <v>85</v>
      </c>
    </row>
    <row r="223" spans="1:47" s="2" customFormat="1" ht="12">
      <c r="A223" s="35"/>
      <c r="B223" s="36"/>
      <c r="C223" s="37"/>
      <c r="D223" s="196" t="s">
        <v>143</v>
      </c>
      <c r="E223" s="37"/>
      <c r="F223" s="197" t="s">
        <v>269</v>
      </c>
      <c r="G223" s="37"/>
      <c r="H223" s="37"/>
      <c r="I223" s="193"/>
      <c r="J223" s="193"/>
      <c r="K223" s="37"/>
      <c r="L223" s="37"/>
      <c r="M223" s="40"/>
      <c r="N223" s="194"/>
      <c r="O223" s="195"/>
      <c r="P223" s="65"/>
      <c r="Q223" s="65"/>
      <c r="R223" s="65"/>
      <c r="S223" s="65"/>
      <c r="T223" s="65"/>
      <c r="U223" s="65"/>
      <c r="V223" s="65"/>
      <c r="W223" s="65"/>
      <c r="X223" s="66"/>
      <c r="Y223" s="35"/>
      <c r="Z223" s="35"/>
      <c r="AA223" s="35"/>
      <c r="AB223" s="35"/>
      <c r="AC223" s="35"/>
      <c r="AD223" s="35"/>
      <c r="AE223" s="35"/>
      <c r="AT223" s="18" t="s">
        <v>143</v>
      </c>
      <c r="AU223" s="18" t="s">
        <v>85</v>
      </c>
    </row>
    <row r="224" spans="2:51" s="13" customFormat="1" ht="12">
      <c r="B224" s="198"/>
      <c r="C224" s="199"/>
      <c r="D224" s="191" t="s">
        <v>145</v>
      </c>
      <c r="E224" s="200" t="s">
        <v>29</v>
      </c>
      <c r="F224" s="201" t="s">
        <v>146</v>
      </c>
      <c r="G224" s="199"/>
      <c r="H224" s="200" t="s">
        <v>29</v>
      </c>
      <c r="I224" s="202"/>
      <c r="J224" s="202"/>
      <c r="K224" s="199"/>
      <c r="L224" s="199"/>
      <c r="M224" s="203"/>
      <c r="N224" s="204"/>
      <c r="O224" s="205"/>
      <c r="P224" s="205"/>
      <c r="Q224" s="205"/>
      <c r="R224" s="205"/>
      <c r="S224" s="205"/>
      <c r="T224" s="205"/>
      <c r="U224" s="205"/>
      <c r="V224" s="205"/>
      <c r="W224" s="205"/>
      <c r="X224" s="206"/>
      <c r="AT224" s="207" t="s">
        <v>145</v>
      </c>
      <c r="AU224" s="207" t="s">
        <v>85</v>
      </c>
      <c r="AV224" s="13" t="s">
        <v>83</v>
      </c>
      <c r="AW224" s="13" t="s">
        <v>5</v>
      </c>
      <c r="AX224" s="13" t="s">
        <v>75</v>
      </c>
      <c r="AY224" s="207" t="s">
        <v>131</v>
      </c>
    </row>
    <row r="225" spans="2:51" s="14" customFormat="1" ht="12">
      <c r="B225" s="208"/>
      <c r="C225" s="209"/>
      <c r="D225" s="191" t="s">
        <v>145</v>
      </c>
      <c r="E225" s="210" t="s">
        <v>29</v>
      </c>
      <c r="F225" s="211" t="s">
        <v>270</v>
      </c>
      <c r="G225" s="209"/>
      <c r="H225" s="212">
        <v>7</v>
      </c>
      <c r="I225" s="213"/>
      <c r="J225" s="213"/>
      <c r="K225" s="209"/>
      <c r="L225" s="209"/>
      <c r="M225" s="214"/>
      <c r="N225" s="215"/>
      <c r="O225" s="216"/>
      <c r="P225" s="216"/>
      <c r="Q225" s="216"/>
      <c r="R225" s="216"/>
      <c r="S225" s="216"/>
      <c r="T225" s="216"/>
      <c r="U225" s="216"/>
      <c r="V225" s="216"/>
      <c r="W225" s="216"/>
      <c r="X225" s="217"/>
      <c r="AT225" s="218" t="s">
        <v>145</v>
      </c>
      <c r="AU225" s="218" t="s">
        <v>85</v>
      </c>
      <c r="AV225" s="14" t="s">
        <v>85</v>
      </c>
      <c r="AW225" s="14" t="s">
        <v>5</v>
      </c>
      <c r="AX225" s="14" t="s">
        <v>75</v>
      </c>
      <c r="AY225" s="218" t="s">
        <v>131</v>
      </c>
    </row>
    <row r="226" spans="2:51" s="15" customFormat="1" ht="12">
      <c r="B226" s="219"/>
      <c r="C226" s="220"/>
      <c r="D226" s="191" t="s">
        <v>145</v>
      </c>
      <c r="E226" s="221" t="s">
        <v>29</v>
      </c>
      <c r="F226" s="222" t="s">
        <v>147</v>
      </c>
      <c r="G226" s="220"/>
      <c r="H226" s="223">
        <v>7</v>
      </c>
      <c r="I226" s="224"/>
      <c r="J226" s="224"/>
      <c r="K226" s="220"/>
      <c r="L226" s="220"/>
      <c r="M226" s="225"/>
      <c r="N226" s="226"/>
      <c r="O226" s="227"/>
      <c r="P226" s="227"/>
      <c r="Q226" s="227"/>
      <c r="R226" s="227"/>
      <c r="S226" s="227"/>
      <c r="T226" s="227"/>
      <c r="U226" s="227"/>
      <c r="V226" s="227"/>
      <c r="W226" s="227"/>
      <c r="X226" s="228"/>
      <c r="AT226" s="229" t="s">
        <v>145</v>
      </c>
      <c r="AU226" s="229" t="s">
        <v>85</v>
      </c>
      <c r="AV226" s="15" t="s">
        <v>139</v>
      </c>
      <c r="AW226" s="15" t="s">
        <v>5</v>
      </c>
      <c r="AX226" s="15" t="s">
        <v>83</v>
      </c>
      <c r="AY226" s="229" t="s">
        <v>131</v>
      </c>
    </row>
    <row r="227" spans="1:65" s="2" customFormat="1" ht="21.75" customHeight="1">
      <c r="A227" s="35"/>
      <c r="B227" s="36"/>
      <c r="C227" s="230" t="s">
        <v>271</v>
      </c>
      <c r="D227" s="230" t="s">
        <v>148</v>
      </c>
      <c r="E227" s="231" t="s">
        <v>272</v>
      </c>
      <c r="F227" s="232" t="s">
        <v>273</v>
      </c>
      <c r="G227" s="233" t="s">
        <v>137</v>
      </c>
      <c r="H227" s="234">
        <v>2</v>
      </c>
      <c r="I227" s="235"/>
      <c r="J227" s="236"/>
      <c r="K227" s="237">
        <f>ROUND(P227*H227,2)</f>
        <v>0</v>
      </c>
      <c r="L227" s="232" t="s">
        <v>29</v>
      </c>
      <c r="M227" s="238"/>
      <c r="N227" s="239" t="s">
        <v>29</v>
      </c>
      <c r="O227" s="185" t="s">
        <v>44</v>
      </c>
      <c r="P227" s="186">
        <f>I227+J227</f>
        <v>0</v>
      </c>
      <c r="Q227" s="186">
        <f>ROUND(I227*H227,2)</f>
        <v>0</v>
      </c>
      <c r="R227" s="186">
        <f>ROUND(J227*H227,2)</f>
        <v>0</v>
      </c>
      <c r="S227" s="65"/>
      <c r="T227" s="187">
        <f>S227*H227</f>
        <v>0</v>
      </c>
      <c r="U227" s="187">
        <v>0</v>
      </c>
      <c r="V227" s="187">
        <f>U227*H227</f>
        <v>0</v>
      </c>
      <c r="W227" s="187">
        <v>0</v>
      </c>
      <c r="X227" s="188">
        <f>W227*H227</f>
        <v>0</v>
      </c>
      <c r="Y227" s="35"/>
      <c r="Z227" s="35"/>
      <c r="AA227" s="35"/>
      <c r="AB227" s="35"/>
      <c r="AC227" s="35"/>
      <c r="AD227" s="35"/>
      <c r="AE227" s="35"/>
      <c r="AR227" s="189" t="s">
        <v>151</v>
      </c>
      <c r="AT227" s="189" t="s">
        <v>148</v>
      </c>
      <c r="AU227" s="189" t="s">
        <v>85</v>
      </c>
      <c r="AY227" s="18" t="s">
        <v>131</v>
      </c>
      <c r="BE227" s="190">
        <f>IF(O227="základní",K227,0)</f>
        <v>0</v>
      </c>
      <c r="BF227" s="190">
        <f>IF(O227="snížená",K227,0)</f>
        <v>0</v>
      </c>
      <c r="BG227" s="190">
        <f>IF(O227="zákl. přenesená",K227,0)</f>
        <v>0</v>
      </c>
      <c r="BH227" s="190">
        <f>IF(O227="sníž. přenesená",K227,0)</f>
        <v>0</v>
      </c>
      <c r="BI227" s="190">
        <f>IF(O227="nulová",K227,0)</f>
        <v>0</v>
      </c>
      <c r="BJ227" s="18" t="s">
        <v>83</v>
      </c>
      <c r="BK227" s="190">
        <f>ROUND(P227*H227,2)</f>
        <v>0</v>
      </c>
      <c r="BL227" s="18" t="s">
        <v>139</v>
      </c>
      <c r="BM227" s="189" t="s">
        <v>274</v>
      </c>
    </row>
    <row r="228" spans="1:47" s="2" customFormat="1" ht="12">
      <c r="A228" s="35"/>
      <c r="B228" s="36"/>
      <c r="C228" s="37"/>
      <c r="D228" s="191" t="s">
        <v>141</v>
      </c>
      <c r="E228" s="37"/>
      <c r="F228" s="192" t="s">
        <v>273</v>
      </c>
      <c r="G228" s="37"/>
      <c r="H228" s="37"/>
      <c r="I228" s="193"/>
      <c r="J228" s="193"/>
      <c r="K228" s="37"/>
      <c r="L228" s="37"/>
      <c r="M228" s="40"/>
      <c r="N228" s="194"/>
      <c r="O228" s="195"/>
      <c r="P228" s="65"/>
      <c r="Q228" s="65"/>
      <c r="R228" s="65"/>
      <c r="S228" s="65"/>
      <c r="T228" s="65"/>
      <c r="U228" s="65"/>
      <c r="V228" s="65"/>
      <c r="W228" s="65"/>
      <c r="X228" s="66"/>
      <c r="Y228" s="35"/>
      <c r="Z228" s="35"/>
      <c r="AA228" s="35"/>
      <c r="AB228" s="35"/>
      <c r="AC228" s="35"/>
      <c r="AD228" s="35"/>
      <c r="AE228" s="35"/>
      <c r="AT228" s="18" t="s">
        <v>141</v>
      </c>
      <c r="AU228" s="18" t="s">
        <v>85</v>
      </c>
    </row>
    <row r="229" spans="1:47" s="2" customFormat="1" ht="19.5">
      <c r="A229" s="35"/>
      <c r="B229" s="36"/>
      <c r="C229" s="37"/>
      <c r="D229" s="191" t="s">
        <v>153</v>
      </c>
      <c r="E229" s="37"/>
      <c r="F229" s="240" t="s">
        <v>275</v>
      </c>
      <c r="G229" s="37"/>
      <c r="H229" s="37"/>
      <c r="I229" s="193"/>
      <c r="J229" s="193"/>
      <c r="K229" s="37"/>
      <c r="L229" s="37"/>
      <c r="M229" s="40"/>
      <c r="N229" s="194"/>
      <c r="O229" s="195"/>
      <c r="P229" s="65"/>
      <c r="Q229" s="65"/>
      <c r="R229" s="65"/>
      <c r="S229" s="65"/>
      <c r="T229" s="65"/>
      <c r="U229" s="65"/>
      <c r="V229" s="65"/>
      <c r="W229" s="65"/>
      <c r="X229" s="66"/>
      <c r="Y229" s="35"/>
      <c r="Z229" s="35"/>
      <c r="AA229" s="35"/>
      <c r="AB229" s="35"/>
      <c r="AC229" s="35"/>
      <c r="AD229" s="35"/>
      <c r="AE229" s="35"/>
      <c r="AT229" s="18" t="s">
        <v>153</v>
      </c>
      <c r="AU229" s="18" t="s">
        <v>85</v>
      </c>
    </row>
    <row r="230" spans="2:51" s="13" customFormat="1" ht="12">
      <c r="B230" s="198"/>
      <c r="C230" s="199"/>
      <c r="D230" s="191" t="s">
        <v>145</v>
      </c>
      <c r="E230" s="200" t="s">
        <v>29</v>
      </c>
      <c r="F230" s="201" t="s">
        <v>146</v>
      </c>
      <c r="G230" s="199"/>
      <c r="H230" s="200" t="s">
        <v>29</v>
      </c>
      <c r="I230" s="202"/>
      <c r="J230" s="202"/>
      <c r="K230" s="199"/>
      <c r="L230" s="199"/>
      <c r="M230" s="203"/>
      <c r="N230" s="204"/>
      <c r="O230" s="205"/>
      <c r="P230" s="205"/>
      <c r="Q230" s="205"/>
      <c r="R230" s="205"/>
      <c r="S230" s="205"/>
      <c r="T230" s="205"/>
      <c r="U230" s="205"/>
      <c r="V230" s="205"/>
      <c r="W230" s="205"/>
      <c r="X230" s="206"/>
      <c r="AT230" s="207" t="s">
        <v>145</v>
      </c>
      <c r="AU230" s="207" t="s">
        <v>85</v>
      </c>
      <c r="AV230" s="13" t="s">
        <v>83</v>
      </c>
      <c r="AW230" s="13" t="s">
        <v>5</v>
      </c>
      <c r="AX230" s="13" t="s">
        <v>75</v>
      </c>
      <c r="AY230" s="207" t="s">
        <v>131</v>
      </c>
    </row>
    <row r="231" spans="2:51" s="14" customFormat="1" ht="12">
      <c r="B231" s="208"/>
      <c r="C231" s="209"/>
      <c r="D231" s="191" t="s">
        <v>145</v>
      </c>
      <c r="E231" s="210" t="s">
        <v>29</v>
      </c>
      <c r="F231" s="211" t="s">
        <v>85</v>
      </c>
      <c r="G231" s="209"/>
      <c r="H231" s="212">
        <v>2</v>
      </c>
      <c r="I231" s="213"/>
      <c r="J231" s="213"/>
      <c r="K231" s="209"/>
      <c r="L231" s="209"/>
      <c r="M231" s="214"/>
      <c r="N231" s="215"/>
      <c r="O231" s="216"/>
      <c r="P231" s="216"/>
      <c r="Q231" s="216"/>
      <c r="R231" s="216"/>
      <c r="S231" s="216"/>
      <c r="T231" s="216"/>
      <c r="U231" s="216"/>
      <c r="V231" s="216"/>
      <c r="W231" s="216"/>
      <c r="X231" s="217"/>
      <c r="AT231" s="218" t="s">
        <v>145</v>
      </c>
      <c r="AU231" s="218" t="s">
        <v>85</v>
      </c>
      <c r="AV231" s="14" t="s">
        <v>85</v>
      </c>
      <c r="AW231" s="14" t="s">
        <v>5</v>
      </c>
      <c r="AX231" s="14" t="s">
        <v>75</v>
      </c>
      <c r="AY231" s="218" t="s">
        <v>131</v>
      </c>
    </row>
    <row r="232" spans="2:51" s="15" customFormat="1" ht="12">
      <c r="B232" s="219"/>
      <c r="C232" s="220"/>
      <c r="D232" s="191" t="s">
        <v>145</v>
      </c>
      <c r="E232" s="221" t="s">
        <v>29</v>
      </c>
      <c r="F232" s="222" t="s">
        <v>147</v>
      </c>
      <c r="G232" s="220"/>
      <c r="H232" s="223">
        <v>2</v>
      </c>
      <c r="I232" s="224"/>
      <c r="J232" s="224"/>
      <c r="K232" s="220"/>
      <c r="L232" s="220"/>
      <c r="M232" s="225"/>
      <c r="N232" s="226"/>
      <c r="O232" s="227"/>
      <c r="P232" s="227"/>
      <c r="Q232" s="227"/>
      <c r="R232" s="227"/>
      <c r="S232" s="227"/>
      <c r="T232" s="227"/>
      <c r="U232" s="227"/>
      <c r="V232" s="227"/>
      <c r="W232" s="227"/>
      <c r="X232" s="228"/>
      <c r="AT232" s="229" t="s">
        <v>145</v>
      </c>
      <c r="AU232" s="229" t="s">
        <v>85</v>
      </c>
      <c r="AV232" s="15" t="s">
        <v>139</v>
      </c>
      <c r="AW232" s="15" t="s">
        <v>5</v>
      </c>
      <c r="AX232" s="15" t="s">
        <v>83</v>
      </c>
      <c r="AY232" s="229" t="s">
        <v>131</v>
      </c>
    </row>
    <row r="233" spans="1:65" s="2" customFormat="1" ht="16.5" customHeight="1">
      <c r="A233" s="35"/>
      <c r="B233" s="36"/>
      <c r="C233" s="230" t="s">
        <v>276</v>
      </c>
      <c r="D233" s="230" t="s">
        <v>148</v>
      </c>
      <c r="E233" s="231" t="s">
        <v>277</v>
      </c>
      <c r="F233" s="232" t="s">
        <v>278</v>
      </c>
      <c r="G233" s="233" t="s">
        <v>137</v>
      </c>
      <c r="H233" s="234">
        <v>4</v>
      </c>
      <c r="I233" s="235"/>
      <c r="J233" s="236"/>
      <c r="K233" s="237">
        <f>ROUND(P233*H233,2)</f>
        <v>0</v>
      </c>
      <c r="L233" s="232" t="s">
        <v>29</v>
      </c>
      <c r="M233" s="238"/>
      <c r="N233" s="239" t="s">
        <v>29</v>
      </c>
      <c r="O233" s="185" t="s">
        <v>44</v>
      </c>
      <c r="P233" s="186">
        <f>I233+J233</f>
        <v>0</v>
      </c>
      <c r="Q233" s="186">
        <f>ROUND(I233*H233,2)</f>
        <v>0</v>
      </c>
      <c r="R233" s="186">
        <f>ROUND(J233*H233,2)</f>
        <v>0</v>
      </c>
      <c r="S233" s="65"/>
      <c r="T233" s="187">
        <f>S233*H233</f>
        <v>0</v>
      </c>
      <c r="U233" s="187">
        <v>0</v>
      </c>
      <c r="V233" s="187">
        <f>U233*H233</f>
        <v>0</v>
      </c>
      <c r="W233" s="187">
        <v>0</v>
      </c>
      <c r="X233" s="188">
        <f>W233*H233</f>
        <v>0</v>
      </c>
      <c r="Y233" s="35"/>
      <c r="Z233" s="35"/>
      <c r="AA233" s="35"/>
      <c r="AB233" s="35"/>
      <c r="AC233" s="35"/>
      <c r="AD233" s="35"/>
      <c r="AE233" s="35"/>
      <c r="AR233" s="189" t="s">
        <v>151</v>
      </c>
      <c r="AT233" s="189" t="s">
        <v>148</v>
      </c>
      <c r="AU233" s="189" t="s">
        <v>85</v>
      </c>
      <c r="AY233" s="18" t="s">
        <v>131</v>
      </c>
      <c r="BE233" s="190">
        <f>IF(O233="základní",K233,0)</f>
        <v>0</v>
      </c>
      <c r="BF233" s="190">
        <f>IF(O233="snížená",K233,0)</f>
        <v>0</v>
      </c>
      <c r="BG233" s="190">
        <f>IF(O233="zákl. přenesená",K233,0)</f>
        <v>0</v>
      </c>
      <c r="BH233" s="190">
        <f>IF(O233="sníž. přenesená",K233,0)</f>
        <v>0</v>
      </c>
      <c r="BI233" s="190">
        <f>IF(O233="nulová",K233,0)</f>
        <v>0</v>
      </c>
      <c r="BJ233" s="18" t="s">
        <v>83</v>
      </c>
      <c r="BK233" s="190">
        <f>ROUND(P233*H233,2)</f>
        <v>0</v>
      </c>
      <c r="BL233" s="18" t="s">
        <v>139</v>
      </c>
      <c r="BM233" s="189" t="s">
        <v>279</v>
      </c>
    </row>
    <row r="234" spans="1:47" s="2" customFormat="1" ht="12">
      <c r="A234" s="35"/>
      <c r="B234" s="36"/>
      <c r="C234" s="37"/>
      <c r="D234" s="191" t="s">
        <v>141</v>
      </c>
      <c r="E234" s="37"/>
      <c r="F234" s="192" t="s">
        <v>278</v>
      </c>
      <c r="G234" s="37"/>
      <c r="H234" s="37"/>
      <c r="I234" s="193"/>
      <c r="J234" s="193"/>
      <c r="K234" s="37"/>
      <c r="L234" s="37"/>
      <c r="M234" s="40"/>
      <c r="N234" s="194"/>
      <c r="O234" s="195"/>
      <c r="P234" s="65"/>
      <c r="Q234" s="65"/>
      <c r="R234" s="65"/>
      <c r="S234" s="65"/>
      <c r="T234" s="65"/>
      <c r="U234" s="65"/>
      <c r="V234" s="65"/>
      <c r="W234" s="65"/>
      <c r="X234" s="66"/>
      <c r="Y234" s="35"/>
      <c r="Z234" s="35"/>
      <c r="AA234" s="35"/>
      <c r="AB234" s="35"/>
      <c r="AC234" s="35"/>
      <c r="AD234" s="35"/>
      <c r="AE234" s="35"/>
      <c r="AT234" s="18" t="s">
        <v>141</v>
      </c>
      <c r="AU234" s="18" t="s">
        <v>85</v>
      </c>
    </row>
    <row r="235" spans="1:47" s="2" customFormat="1" ht="19.5">
      <c r="A235" s="35"/>
      <c r="B235" s="36"/>
      <c r="C235" s="37"/>
      <c r="D235" s="191" t="s">
        <v>153</v>
      </c>
      <c r="E235" s="37"/>
      <c r="F235" s="240" t="s">
        <v>275</v>
      </c>
      <c r="G235" s="37"/>
      <c r="H235" s="37"/>
      <c r="I235" s="193"/>
      <c r="J235" s="193"/>
      <c r="K235" s="37"/>
      <c r="L235" s="37"/>
      <c r="M235" s="40"/>
      <c r="N235" s="194"/>
      <c r="O235" s="195"/>
      <c r="P235" s="65"/>
      <c r="Q235" s="65"/>
      <c r="R235" s="65"/>
      <c r="S235" s="65"/>
      <c r="T235" s="65"/>
      <c r="U235" s="65"/>
      <c r="V235" s="65"/>
      <c r="W235" s="65"/>
      <c r="X235" s="66"/>
      <c r="Y235" s="35"/>
      <c r="Z235" s="35"/>
      <c r="AA235" s="35"/>
      <c r="AB235" s="35"/>
      <c r="AC235" s="35"/>
      <c r="AD235" s="35"/>
      <c r="AE235" s="35"/>
      <c r="AT235" s="18" t="s">
        <v>153</v>
      </c>
      <c r="AU235" s="18" t="s">
        <v>85</v>
      </c>
    </row>
    <row r="236" spans="2:51" s="13" customFormat="1" ht="12">
      <c r="B236" s="198"/>
      <c r="C236" s="199"/>
      <c r="D236" s="191" t="s">
        <v>145</v>
      </c>
      <c r="E236" s="200" t="s">
        <v>29</v>
      </c>
      <c r="F236" s="201" t="s">
        <v>146</v>
      </c>
      <c r="G236" s="199"/>
      <c r="H236" s="200" t="s">
        <v>29</v>
      </c>
      <c r="I236" s="202"/>
      <c r="J236" s="202"/>
      <c r="K236" s="199"/>
      <c r="L236" s="199"/>
      <c r="M236" s="203"/>
      <c r="N236" s="204"/>
      <c r="O236" s="205"/>
      <c r="P236" s="205"/>
      <c r="Q236" s="205"/>
      <c r="R236" s="205"/>
      <c r="S236" s="205"/>
      <c r="T236" s="205"/>
      <c r="U236" s="205"/>
      <c r="V236" s="205"/>
      <c r="W236" s="205"/>
      <c r="X236" s="206"/>
      <c r="AT236" s="207" t="s">
        <v>145</v>
      </c>
      <c r="AU236" s="207" t="s">
        <v>85</v>
      </c>
      <c r="AV236" s="13" t="s">
        <v>83</v>
      </c>
      <c r="AW236" s="13" t="s">
        <v>5</v>
      </c>
      <c r="AX236" s="13" t="s">
        <v>75</v>
      </c>
      <c r="AY236" s="207" t="s">
        <v>131</v>
      </c>
    </row>
    <row r="237" spans="2:51" s="14" customFormat="1" ht="12">
      <c r="B237" s="208"/>
      <c r="C237" s="209"/>
      <c r="D237" s="191" t="s">
        <v>145</v>
      </c>
      <c r="E237" s="210" t="s">
        <v>29</v>
      </c>
      <c r="F237" s="211" t="s">
        <v>139</v>
      </c>
      <c r="G237" s="209"/>
      <c r="H237" s="212">
        <v>4</v>
      </c>
      <c r="I237" s="213"/>
      <c r="J237" s="213"/>
      <c r="K237" s="209"/>
      <c r="L237" s="209"/>
      <c r="M237" s="214"/>
      <c r="N237" s="215"/>
      <c r="O237" s="216"/>
      <c r="P237" s="216"/>
      <c r="Q237" s="216"/>
      <c r="R237" s="216"/>
      <c r="S237" s="216"/>
      <c r="T237" s="216"/>
      <c r="U237" s="216"/>
      <c r="V237" s="216"/>
      <c r="W237" s="216"/>
      <c r="X237" s="217"/>
      <c r="AT237" s="218" t="s">
        <v>145</v>
      </c>
      <c r="AU237" s="218" t="s">
        <v>85</v>
      </c>
      <c r="AV237" s="14" t="s">
        <v>85</v>
      </c>
      <c r="AW237" s="14" t="s">
        <v>5</v>
      </c>
      <c r="AX237" s="14" t="s">
        <v>75</v>
      </c>
      <c r="AY237" s="218" t="s">
        <v>131</v>
      </c>
    </row>
    <row r="238" spans="2:51" s="15" customFormat="1" ht="12">
      <c r="B238" s="219"/>
      <c r="C238" s="220"/>
      <c r="D238" s="191" t="s">
        <v>145</v>
      </c>
      <c r="E238" s="221" t="s">
        <v>29</v>
      </c>
      <c r="F238" s="222" t="s">
        <v>147</v>
      </c>
      <c r="G238" s="220"/>
      <c r="H238" s="223">
        <v>4</v>
      </c>
      <c r="I238" s="224"/>
      <c r="J238" s="224"/>
      <c r="K238" s="220"/>
      <c r="L238" s="220"/>
      <c r="M238" s="225"/>
      <c r="N238" s="226"/>
      <c r="O238" s="227"/>
      <c r="P238" s="227"/>
      <c r="Q238" s="227"/>
      <c r="R238" s="227"/>
      <c r="S238" s="227"/>
      <c r="T238" s="227"/>
      <c r="U238" s="227"/>
      <c r="V238" s="227"/>
      <c r="W238" s="227"/>
      <c r="X238" s="228"/>
      <c r="AT238" s="229" t="s">
        <v>145</v>
      </c>
      <c r="AU238" s="229" t="s">
        <v>85</v>
      </c>
      <c r="AV238" s="15" t="s">
        <v>139</v>
      </c>
      <c r="AW238" s="15" t="s">
        <v>5</v>
      </c>
      <c r="AX238" s="15" t="s">
        <v>83</v>
      </c>
      <c r="AY238" s="229" t="s">
        <v>131</v>
      </c>
    </row>
    <row r="239" spans="1:65" s="2" customFormat="1" ht="21.75" customHeight="1">
      <c r="A239" s="35"/>
      <c r="B239" s="36"/>
      <c r="C239" s="230" t="s">
        <v>280</v>
      </c>
      <c r="D239" s="230" t="s">
        <v>148</v>
      </c>
      <c r="E239" s="231" t="s">
        <v>281</v>
      </c>
      <c r="F239" s="232" t="s">
        <v>282</v>
      </c>
      <c r="G239" s="233" t="s">
        <v>137</v>
      </c>
      <c r="H239" s="234">
        <v>11</v>
      </c>
      <c r="I239" s="235"/>
      <c r="J239" s="236"/>
      <c r="K239" s="237">
        <f>ROUND(P239*H239,2)</f>
        <v>0</v>
      </c>
      <c r="L239" s="232" t="s">
        <v>29</v>
      </c>
      <c r="M239" s="238"/>
      <c r="N239" s="239" t="s">
        <v>29</v>
      </c>
      <c r="O239" s="185" t="s">
        <v>44</v>
      </c>
      <c r="P239" s="186">
        <f>I239+J239</f>
        <v>0</v>
      </c>
      <c r="Q239" s="186">
        <f>ROUND(I239*H239,2)</f>
        <v>0</v>
      </c>
      <c r="R239" s="186">
        <f>ROUND(J239*H239,2)</f>
        <v>0</v>
      </c>
      <c r="S239" s="65"/>
      <c r="T239" s="187">
        <f>S239*H239</f>
        <v>0</v>
      </c>
      <c r="U239" s="187">
        <v>0</v>
      </c>
      <c r="V239" s="187">
        <f>U239*H239</f>
        <v>0</v>
      </c>
      <c r="W239" s="187">
        <v>0</v>
      </c>
      <c r="X239" s="188">
        <f>W239*H239</f>
        <v>0</v>
      </c>
      <c r="Y239" s="35"/>
      <c r="Z239" s="35"/>
      <c r="AA239" s="35"/>
      <c r="AB239" s="35"/>
      <c r="AC239" s="35"/>
      <c r="AD239" s="35"/>
      <c r="AE239" s="35"/>
      <c r="AR239" s="189" t="s">
        <v>151</v>
      </c>
      <c r="AT239" s="189" t="s">
        <v>148</v>
      </c>
      <c r="AU239" s="189" t="s">
        <v>85</v>
      </c>
      <c r="AY239" s="18" t="s">
        <v>131</v>
      </c>
      <c r="BE239" s="190">
        <f>IF(O239="základní",K239,0)</f>
        <v>0</v>
      </c>
      <c r="BF239" s="190">
        <f>IF(O239="snížená",K239,0)</f>
        <v>0</v>
      </c>
      <c r="BG239" s="190">
        <f>IF(O239="zákl. přenesená",K239,0)</f>
        <v>0</v>
      </c>
      <c r="BH239" s="190">
        <f>IF(O239="sníž. přenesená",K239,0)</f>
        <v>0</v>
      </c>
      <c r="BI239" s="190">
        <f>IF(O239="nulová",K239,0)</f>
        <v>0</v>
      </c>
      <c r="BJ239" s="18" t="s">
        <v>83</v>
      </c>
      <c r="BK239" s="190">
        <f>ROUND(P239*H239,2)</f>
        <v>0</v>
      </c>
      <c r="BL239" s="18" t="s">
        <v>139</v>
      </c>
      <c r="BM239" s="189" t="s">
        <v>283</v>
      </c>
    </row>
    <row r="240" spans="1:47" s="2" customFormat="1" ht="12">
      <c r="A240" s="35"/>
      <c r="B240" s="36"/>
      <c r="C240" s="37"/>
      <c r="D240" s="191" t="s">
        <v>141</v>
      </c>
      <c r="E240" s="37"/>
      <c r="F240" s="192" t="s">
        <v>282</v>
      </c>
      <c r="G240" s="37"/>
      <c r="H240" s="37"/>
      <c r="I240" s="193"/>
      <c r="J240" s="193"/>
      <c r="K240" s="37"/>
      <c r="L240" s="37"/>
      <c r="M240" s="40"/>
      <c r="N240" s="194"/>
      <c r="O240" s="195"/>
      <c r="P240" s="65"/>
      <c r="Q240" s="65"/>
      <c r="R240" s="65"/>
      <c r="S240" s="65"/>
      <c r="T240" s="65"/>
      <c r="U240" s="65"/>
      <c r="V240" s="65"/>
      <c r="W240" s="65"/>
      <c r="X240" s="66"/>
      <c r="Y240" s="35"/>
      <c r="Z240" s="35"/>
      <c r="AA240" s="35"/>
      <c r="AB240" s="35"/>
      <c r="AC240" s="35"/>
      <c r="AD240" s="35"/>
      <c r="AE240" s="35"/>
      <c r="AT240" s="18" t="s">
        <v>141</v>
      </c>
      <c r="AU240" s="18" t="s">
        <v>85</v>
      </c>
    </row>
    <row r="241" spans="1:47" s="2" customFormat="1" ht="19.5">
      <c r="A241" s="35"/>
      <c r="B241" s="36"/>
      <c r="C241" s="37"/>
      <c r="D241" s="191" t="s">
        <v>153</v>
      </c>
      <c r="E241" s="37"/>
      <c r="F241" s="240" t="s">
        <v>275</v>
      </c>
      <c r="G241" s="37"/>
      <c r="H241" s="37"/>
      <c r="I241" s="193"/>
      <c r="J241" s="193"/>
      <c r="K241" s="37"/>
      <c r="L241" s="37"/>
      <c r="M241" s="40"/>
      <c r="N241" s="194"/>
      <c r="O241" s="195"/>
      <c r="P241" s="65"/>
      <c r="Q241" s="65"/>
      <c r="R241" s="65"/>
      <c r="S241" s="65"/>
      <c r="T241" s="65"/>
      <c r="U241" s="65"/>
      <c r="V241" s="65"/>
      <c r="W241" s="65"/>
      <c r="X241" s="66"/>
      <c r="Y241" s="35"/>
      <c r="Z241" s="35"/>
      <c r="AA241" s="35"/>
      <c r="AB241" s="35"/>
      <c r="AC241" s="35"/>
      <c r="AD241" s="35"/>
      <c r="AE241" s="35"/>
      <c r="AT241" s="18" t="s">
        <v>153</v>
      </c>
      <c r="AU241" s="18" t="s">
        <v>85</v>
      </c>
    </row>
    <row r="242" spans="2:51" s="13" customFormat="1" ht="12">
      <c r="B242" s="198"/>
      <c r="C242" s="199"/>
      <c r="D242" s="191" t="s">
        <v>145</v>
      </c>
      <c r="E242" s="200" t="s">
        <v>29</v>
      </c>
      <c r="F242" s="201" t="s">
        <v>146</v>
      </c>
      <c r="G242" s="199"/>
      <c r="H242" s="200" t="s">
        <v>29</v>
      </c>
      <c r="I242" s="202"/>
      <c r="J242" s="202"/>
      <c r="K242" s="199"/>
      <c r="L242" s="199"/>
      <c r="M242" s="203"/>
      <c r="N242" s="204"/>
      <c r="O242" s="205"/>
      <c r="P242" s="205"/>
      <c r="Q242" s="205"/>
      <c r="R242" s="205"/>
      <c r="S242" s="205"/>
      <c r="T242" s="205"/>
      <c r="U242" s="205"/>
      <c r="V242" s="205"/>
      <c r="W242" s="205"/>
      <c r="X242" s="206"/>
      <c r="AT242" s="207" t="s">
        <v>145</v>
      </c>
      <c r="AU242" s="207" t="s">
        <v>85</v>
      </c>
      <c r="AV242" s="13" t="s">
        <v>83</v>
      </c>
      <c r="AW242" s="13" t="s">
        <v>5</v>
      </c>
      <c r="AX242" s="13" t="s">
        <v>75</v>
      </c>
      <c r="AY242" s="207" t="s">
        <v>131</v>
      </c>
    </row>
    <row r="243" spans="2:51" s="14" customFormat="1" ht="12">
      <c r="B243" s="208"/>
      <c r="C243" s="209"/>
      <c r="D243" s="191" t="s">
        <v>145</v>
      </c>
      <c r="E243" s="210" t="s">
        <v>29</v>
      </c>
      <c r="F243" s="211" t="s">
        <v>284</v>
      </c>
      <c r="G243" s="209"/>
      <c r="H243" s="212">
        <v>11</v>
      </c>
      <c r="I243" s="213"/>
      <c r="J243" s="213"/>
      <c r="K243" s="209"/>
      <c r="L243" s="209"/>
      <c r="M243" s="214"/>
      <c r="N243" s="215"/>
      <c r="O243" s="216"/>
      <c r="P243" s="216"/>
      <c r="Q243" s="216"/>
      <c r="R243" s="216"/>
      <c r="S243" s="216"/>
      <c r="T243" s="216"/>
      <c r="U243" s="216"/>
      <c r="V243" s="216"/>
      <c r="W243" s="216"/>
      <c r="X243" s="217"/>
      <c r="AT243" s="218" t="s">
        <v>145</v>
      </c>
      <c r="AU243" s="218" t="s">
        <v>85</v>
      </c>
      <c r="AV243" s="14" t="s">
        <v>85</v>
      </c>
      <c r="AW243" s="14" t="s">
        <v>5</v>
      </c>
      <c r="AX243" s="14" t="s">
        <v>75</v>
      </c>
      <c r="AY243" s="218" t="s">
        <v>131</v>
      </c>
    </row>
    <row r="244" spans="2:51" s="15" customFormat="1" ht="12">
      <c r="B244" s="219"/>
      <c r="C244" s="220"/>
      <c r="D244" s="191" t="s">
        <v>145</v>
      </c>
      <c r="E244" s="221" t="s">
        <v>29</v>
      </c>
      <c r="F244" s="222" t="s">
        <v>147</v>
      </c>
      <c r="G244" s="220"/>
      <c r="H244" s="223">
        <v>11</v>
      </c>
      <c r="I244" s="224"/>
      <c r="J244" s="224"/>
      <c r="K244" s="220"/>
      <c r="L244" s="220"/>
      <c r="M244" s="225"/>
      <c r="N244" s="226"/>
      <c r="O244" s="227"/>
      <c r="P244" s="227"/>
      <c r="Q244" s="227"/>
      <c r="R244" s="227"/>
      <c r="S244" s="227"/>
      <c r="T244" s="227"/>
      <c r="U244" s="227"/>
      <c r="V244" s="227"/>
      <c r="W244" s="227"/>
      <c r="X244" s="228"/>
      <c r="AT244" s="229" t="s">
        <v>145</v>
      </c>
      <c r="AU244" s="229" t="s">
        <v>85</v>
      </c>
      <c r="AV244" s="15" t="s">
        <v>139</v>
      </c>
      <c r="AW244" s="15" t="s">
        <v>5</v>
      </c>
      <c r="AX244" s="15" t="s">
        <v>83</v>
      </c>
      <c r="AY244" s="229" t="s">
        <v>131</v>
      </c>
    </row>
    <row r="245" spans="1:65" s="2" customFormat="1" ht="24.2" customHeight="1">
      <c r="A245" s="35"/>
      <c r="B245" s="36"/>
      <c r="C245" s="177" t="s">
        <v>235</v>
      </c>
      <c r="D245" s="177" t="s">
        <v>134</v>
      </c>
      <c r="E245" s="178" t="s">
        <v>285</v>
      </c>
      <c r="F245" s="179" t="s">
        <v>286</v>
      </c>
      <c r="G245" s="180" t="s">
        <v>137</v>
      </c>
      <c r="H245" s="181">
        <v>68</v>
      </c>
      <c r="I245" s="182"/>
      <c r="J245" s="182"/>
      <c r="K245" s="183">
        <f>ROUND(P245*H245,2)</f>
        <v>0</v>
      </c>
      <c r="L245" s="179" t="s">
        <v>138</v>
      </c>
      <c r="M245" s="40"/>
      <c r="N245" s="184" t="s">
        <v>29</v>
      </c>
      <c r="O245" s="185" t="s">
        <v>44</v>
      </c>
      <c r="P245" s="186">
        <f>I245+J245</f>
        <v>0</v>
      </c>
      <c r="Q245" s="186">
        <f>ROUND(I245*H245,2)</f>
        <v>0</v>
      </c>
      <c r="R245" s="186">
        <f>ROUND(J245*H245,2)</f>
        <v>0</v>
      </c>
      <c r="S245" s="65"/>
      <c r="T245" s="187">
        <f>S245*H245</f>
        <v>0</v>
      </c>
      <c r="U245" s="187">
        <v>0</v>
      </c>
      <c r="V245" s="187">
        <f>U245*H245</f>
        <v>0</v>
      </c>
      <c r="W245" s="187">
        <v>0</v>
      </c>
      <c r="X245" s="188">
        <f>W245*H245</f>
        <v>0</v>
      </c>
      <c r="Y245" s="35"/>
      <c r="Z245" s="35"/>
      <c r="AA245" s="35"/>
      <c r="AB245" s="35"/>
      <c r="AC245" s="35"/>
      <c r="AD245" s="35"/>
      <c r="AE245" s="35"/>
      <c r="AR245" s="189" t="s">
        <v>139</v>
      </c>
      <c r="AT245" s="189" t="s">
        <v>134</v>
      </c>
      <c r="AU245" s="189" t="s">
        <v>85</v>
      </c>
      <c r="AY245" s="18" t="s">
        <v>131</v>
      </c>
      <c r="BE245" s="190">
        <f>IF(O245="základní",K245,0)</f>
        <v>0</v>
      </c>
      <c r="BF245" s="190">
        <f>IF(O245="snížená",K245,0)</f>
        <v>0</v>
      </c>
      <c r="BG245" s="190">
        <f>IF(O245="zákl. přenesená",K245,0)</f>
        <v>0</v>
      </c>
      <c r="BH245" s="190">
        <f>IF(O245="sníž. přenesená",K245,0)</f>
        <v>0</v>
      </c>
      <c r="BI245" s="190">
        <f>IF(O245="nulová",K245,0)</f>
        <v>0</v>
      </c>
      <c r="BJ245" s="18" t="s">
        <v>83</v>
      </c>
      <c r="BK245" s="190">
        <f>ROUND(P245*H245,2)</f>
        <v>0</v>
      </c>
      <c r="BL245" s="18" t="s">
        <v>139</v>
      </c>
      <c r="BM245" s="189" t="s">
        <v>287</v>
      </c>
    </row>
    <row r="246" spans="1:47" s="2" customFormat="1" ht="19.5">
      <c r="A246" s="35"/>
      <c r="B246" s="36"/>
      <c r="C246" s="37"/>
      <c r="D246" s="191" t="s">
        <v>141</v>
      </c>
      <c r="E246" s="37"/>
      <c r="F246" s="192" t="s">
        <v>288</v>
      </c>
      <c r="G246" s="37"/>
      <c r="H246" s="37"/>
      <c r="I246" s="193"/>
      <c r="J246" s="193"/>
      <c r="K246" s="37"/>
      <c r="L246" s="37"/>
      <c r="M246" s="40"/>
      <c r="N246" s="194"/>
      <c r="O246" s="195"/>
      <c r="P246" s="65"/>
      <c r="Q246" s="65"/>
      <c r="R246" s="65"/>
      <c r="S246" s="65"/>
      <c r="T246" s="65"/>
      <c r="U246" s="65"/>
      <c r="V246" s="65"/>
      <c r="W246" s="65"/>
      <c r="X246" s="66"/>
      <c r="Y246" s="35"/>
      <c r="Z246" s="35"/>
      <c r="AA246" s="35"/>
      <c r="AB246" s="35"/>
      <c r="AC246" s="35"/>
      <c r="AD246" s="35"/>
      <c r="AE246" s="35"/>
      <c r="AT246" s="18" t="s">
        <v>141</v>
      </c>
      <c r="AU246" s="18" t="s">
        <v>85</v>
      </c>
    </row>
    <row r="247" spans="1:47" s="2" customFormat="1" ht="12">
      <c r="A247" s="35"/>
      <c r="B247" s="36"/>
      <c r="C247" s="37"/>
      <c r="D247" s="196" t="s">
        <v>143</v>
      </c>
      <c r="E247" s="37"/>
      <c r="F247" s="197" t="s">
        <v>289</v>
      </c>
      <c r="G247" s="37"/>
      <c r="H247" s="37"/>
      <c r="I247" s="193"/>
      <c r="J247" s="193"/>
      <c r="K247" s="37"/>
      <c r="L247" s="37"/>
      <c r="M247" s="40"/>
      <c r="N247" s="194"/>
      <c r="O247" s="195"/>
      <c r="P247" s="65"/>
      <c r="Q247" s="65"/>
      <c r="R247" s="65"/>
      <c r="S247" s="65"/>
      <c r="T247" s="65"/>
      <c r="U247" s="65"/>
      <c r="V247" s="65"/>
      <c r="W247" s="65"/>
      <c r="X247" s="66"/>
      <c r="Y247" s="35"/>
      <c r="Z247" s="35"/>
      <c r="AA247" s="35"/>
      <c r="AB247" s="35"/>
      <c r="AC247" s="35"/>
      <c r="AD247" s="35"/>
      <c r="AE247" s="35"/>
      <c r="AT247" s="18" t="s">
        <v>143</v>
      </c>
      <c r="AU247" s="18" t="s">
        <v>85</v>
      </c>
    </row>
    <row r="248" spans="2:51" s="13" customFormat="1" ht="12">
      <c r="B248" s="198"/>
      <c r="C248" s="199"/>
      <c r="D248" s="191" t="s">
        <v>145</v>
      </c>
      <c r="E248" s="200" t="s">
        <v>29</v>
      </c>
      <c r="F248" s="201" t="s">
        <v>146</v>
      </c>
      <c r="G248" s="199"/>
      <c r="H248" s="200" t="s">
        <v>29</v>
      </c>
      <c r="I248" s="202"/>
      <c r="J248" s="202"/>
      <c r="K248" s="199"/>
      <c r="L248" s="199"/>
      <c r="M248" s="203"/>
      <c r="N248" s="204"/>
      <c r="O248" s="205"/>
      <c r="P248" s="205"/>
      <c r="Q248" s="205"/>
      <c r="R248" s="205"/>
      <c r="S248" s="205"/>
      <c r="T248" s="205"/>
      <c r="U248" s="205"/>
      <c r="V248" s="205"/>
      <c r="W248" s="205"/>
      <c r="X248" s="206"/>
      <c r="AT248" s="207" t="s">
        <v>145</v>
      </c>
      <c r="AU248" s="207" t="s">
        <v>85</v>
      </c>
      <c r="AV248" s="13" t="s">
        <v>83</v>
      </c>
      <c r="AW248" s="13" t="s">
        <v>5</v>
      </c>
      <c r="AX248" s="13" t="s">
        <v>75</v>
      </c>
      <c r="AY248" s="207" t="s">
        <v>131</v>
      </c>
    </row>
    <row r="249" spans="2:51" s="14" customFormat="1" ht="12">
      <c r="B249" s="208"/>
      <c r="C249" s="209"/>
      <c r="D249" s="191" t="s">
        <v>145</v>
      </c>
      <c r="E249" s="210" t="s">
        <v>29</v>
      </c>
      <c r="F249" s="211" t="s">
        <v>290</v>
      </c>
      <c r="G249" s="209"/>
      <c r="H249" s="212">
        <v>68</v>
      </c>
      <c r="I249" s="213"/>
      <c r="J249" s="213"/>
      <c r="K249" s="209"/>
      <c r="L249" s="209"/>
      <c r="M249" s="214"/>
      <c r="N249" s="215"/>
      <c r="O249" s="216"/>
      <c r="P249" s="216"/>
      <c r="Q249" s="216"/>
      <c r="R249" s="216"/>
      <c r="S249" s="216"/>
      <c r="T249" s="216"/>
      <c r="U249" s="216"/>
      <c r="V249" s="216"/>
      <c r="W249" s="216"/>
      <c r="X249" s="217"/>
      <c r="AT249" s="218" t="s">
        <v>145</v>
      </c>
      <c r="AU249" s="218" t="s">
        <v>85</v>
      </c>
      <c r="AV249" s="14" t="s">
        <v>85</v>
      </c>
      <c r="AW249" s="14" t="s">
        <v>5</v>
      </c>
      <c r="AX249" s="14" t="s">
        <v>75</v>
      </c>
      <c r="AY249" s="218" t="s">
        <v>131</v>
      </c>
    </row>
    <row r="250" spans="2:51" s="15" customFormat="1" ht="12">
      <c r="B250" s="219"/>
      <c r="C250" s="220"/>
      <c r="D250" s="191" t="s">
        <v>145</v>
      </c>
      <c r="E250" s="221" t="s">
        <v>29</v>
      </c>
      <c r="F250" s="222" t="s">
        <v>147</v>
      </c>
      <c r="G250" s="220"/>
      <c r="H250" s="223">
        <v>68</v>
      </c>
      <c r="I250" s="224"/>
      <c r="J250" s="224"/>
      <c r="K250" s="220"/>
      <c r="L250" s="220"/>
      <c r="M250" s="225"/>
      <c r="N250" s="226"/>
      <c r="O250" s="227"/>
      <c r="P250" s="227"/>
      <c r="Q250" s="227"/>
      <c r="R250" s="227"/>
      <c r="S250" s="227"/>
      <c r="T250" s="227"/>
      <c r="U250" s="227"/>
      <c r="V250" s="227"/>
      <c r="W250" s="227"/>
      <c r="X250" s="228"/>
      <c r="AT250" s="229" t="s">
        <v>145</v>
      </c>
      <c r="AU250" s="229" t="s">
        <v>85</v>
      </c>
      <c r="AV250" s="15" t="s">
        <v>139</v>
      </c>
      <c r="AW250" s="15" t="s">
        <v>5</v>
      </c>
      <c r="AX250" s="15" t="s">
        <v>83</v>
      </c>
      <c r="AY250" s="229" t="s">
        <v>131</v>
      </c>
    </row>
    <row r="251" spans="1:65" s="2" customFormat="1" ht="16.5" customHeight="1">
      <c r="A251" s="35"/>
      <c r="B251" s="36"/>
      <c r="C251" s="230" t="s">
        <v>291</v>
      </c>
      <c r="D251" s="230" t="s">
        <v>148</v>
      </c>
      <c r="E251" s="231" t="s">
        <v>292</v>
      </c>
      <c r="F251" s="232" t="s">
        <v>293</v>
      </c>
      <c r="G251" s="233" t="s">
        <v>137</v>
      </c>
      <c r="H251" s="234">
        <v>6</v>
      </c>
      <c r="I251" s="235"/>
      <c r="J251" s="236"/>
      <c r="K251" s="237">
        <f>ROUND(P251*H251,2)</f>
        <v>0</v>
      </c>
      <c r="L251" s="232" t="s">
        <v>29</v>
      </c>
      <c r="M251" s="238"/>
      <c r="N251" s="239" t="s">
        <v>29</v>
      </c>
      <c r="O251" s="185" t="s">
        <v>44</v>
      </c>
      <c r="P251" s="186">
        <f>I251+J251</f>
        <v>0</v>
      </c>
      <c r="Q251" s="186">
        <f>ROUND(I251*H251,2)</f>
        <v>0</v>
      </c>
      <c r="R251" s="186">
        <f>ROUND(J251*H251,2)</f>
        <v>0</v>
      </c>
      <c r="S251" s="65"/>
      <c r="T251" s="187">
        <f>S251*H251</f>
        <v>0</v>
      </c>
      <c r="U251" s="187">
        <v>0</v>
      </c>
      <c r="V251" s="187">
        <f>U251*H251</f>
        <v>0</v>
      </c>
      <c r="W251" s="187">
        <v>0</v>
      </c>
      <c r="X251" s="188">
        <f>W251*H251</f>
        <v>0</v>
      </c>
      <c r="Y251" s="35"/>
      <c r="Z251" s="35"/>
      <c r="AA251" s="35"/>
      <c r="AB251" s="35"/>
      <c r="AC251" s="35"/>
      <c r="AD251" s="35"/>
      <c r="AE251" s="35"/>
      <c r="AR251" s="189" t="s">
        <v>151</v>
      </c>
      <c r="AT251" s="189" t="s">
        <v>148</v>
      </c>
      <c r="AU251" s="189" t="s">
        <v>85</v>
      </c>
      <c r="AY251" s="18" t="s">
        <v>131</v>
      </c>
      <c r="BE251" s="190">
        <f>IF(O251="základní",K251,0)</f>
        <v>0</v>
      </c>
      <c r="BF251" s="190">
        <f>IF(O251="snížená",K251,0)</f>
        <v>0</v>
      </c>
      <c r="BG251" s="190">
        <f>IF(O251="zákl. přenesená",K251,0)</f>
        <v>0</v>
      </c>
      <c r="BH251" s="190">
        <f>IF(O251="sníž. přenesená",K251,0)</f>
        <v>0</v>
      </c>
      <c r="BI251" s="190">
        <f>IF(O251="nulová",K251,0)</f>
        <v>0</v>
      </c>
      <c r="BJ251" s="18" t="s">
        <v>83</v>
      </c>
      <c r="BK251" s="190">
        <f>ROUND(P251*H251,2)</f>
        <v>0</v>
      </c>
      <c r="BL251" s="18" t="s">
        <v>139</v>
      </c>
      <c r="BM251" s="189" t="s">
        <v>294</v>
      </c>
    </row>
    <row r="252" spans="1:47" s="2" customFormat="1" ht="12">
      <c r="A252" s="35"/>
      <c r="B252" s="36"/>
      <c r="C252" s="37"/>
      <c r="D252" s="191" t="s">
        <v>141</v>
      </c>
      <c r="E252" s="37"/>
      <c r="F252" s="192" t="s">
        <v>293</v>
      </c>
      <c r="G252" s="37"/>
      <c r="H252" s="37"/>
      <c r="I252" s="193"/>
      <c r="J252" s="193"/>
      <c r="K252" s="37"/>
      <c r="L252" s="37"/>
      <c r="M252" s="40"/>
      <c r="N252" s="194"/>
      <c r="O252" s="195"/>
      <c r="P252" s="65"/>
      <c r="Q252" s="65"/>
      <c r="R252" s="65"/>
      <c r="S252" s="65"/>
      <c r="T252" s="65"/>
      <c r="U252" s="65"/>
      <c r="V252" s="65"/>
      <c r="W252" s="65"/>
      <c r="X252" s="66"/>
      <c r="Y252" s="35"/>
      <c r="Z252" s="35"/>
      <c r="AA252" s="35"/>
      <c r="AB252" s="35"/>
      <c r="AC252" s="35"/>
      <c r="AD252" s="35"/>
      <c r="AE252" s="35"/>
      <c r="AT252" s="18" t="s">
        <v>141</v>
      </c>
      <c r="AU252" s="18" t="s">
        <v>85</v>
      </c>
    </row>
    <row r="253" spans="1:47" s="2" customFormat="1" ht="19.5">
      <c r="A253" s="35"/>
      <c r="B253" s="36"/>
      <c r="C253" s="37"/>
      <c r="D253" s="191" t="s">
        <v>153</v>
      </c>
      <c r="E253" s="37"/>
      <c r="F253" s="240" t="s">
        <v>275</v>
      </c>
      <c r="G253" s="37"/>
      <c r="H253" s="37"/>
      <c r="I253" s="193"/>
      <c r="J253" s="193"/>
      <c r="K253" s="37"/>
      <c r="L253" s="37"/>
      <c r="M253" s="40"/>
      <c r="N253" s="194"/>
      <c r="O253" s="195"/>
      <c r="P253" s="65"/>
      <c r="Q253" s="65"/>
      <c r="R253" s="65"/>
      <c r="S253" s="65"/>
      <c r="T253" s="65"/>
      <c r="U253" s="65"/>
      <c r="V253" s="65"/>
      <c r="W253" s="65"/>
      <c r="X253" s="66"/>
      <c r="Y253" s="35"/>
      <c r="Z253" s="35"/>
      <c r="AA253" s="35"/>
      <c r="AB253" s="35"/>
      <c r="AC253" s="35"/>
      <c r="AD253" s="35"/>
      <c r="AE253" s="35"/>
      <c r="AT253" s="18" t="s">
        <v>153</v>
      </c>
      <c r="AU253" s="18" t="s">
        <v>85</v>
      </c>
    </row>
    <row r="254" spans="2:51" s="13" customFormat="1" ht="12">
      <c r="B254" s="198"/>
      <c r="C254" s="199"/>
      <c r="D254" s="191" t="s">
        <v>145</v>
      </c>
      <c r="E254" s="200" t="s">
        <v>29</v>
      </c>
      <c r="F254" s="201" t="s">
        <v>146</v>
      </c>
      <c r="G254" s="199"/>
      <c r="H254" s="200" t="s">
        <v>29</v>
      </c>
      <c r="I254" s="202"/>
      <c r="J254" s="202"/>
      <c r="K254" s="199"/>
      <c r="L254" s="199"/>
      <c r="M254" s="203"/>
      <c r="N254" s="204"/>
      <c r="O254" s="205"/>
      <c r="P254" s="205"/>
      <c r="Q254" s="205"/>
      <c r="R254" s="205"/>
      <c r="S254" s="205"/>
      <c r="T254" s="205"/>
      <c r="U254" s="205"/>
      <c r="V254" s="205"/>
      <c r="W254" s="205"/>
      <c r="X254" s="206"/>
      <c r="AT254" s="207" t="s">
        <v>145</v>
      </c>
      <c r="AU254" s="207" t="s">
        <v>85</v>
      </c>
      <c r="AV254" s="13" t="s">
        <v>83</v>
      </c>
      <c r="AW254" s="13" t="s">
        <v>5</v>
      </c>
      <c r="AX254" s="13" t="s">
        <v>75</v>
      </c>
      <c r="AY254" s="207" t="s">
        <v>131</v>
      </c>
    </row>
    <row r="255" spans="2:51" s="14" customFormat="1" ht="12">
      <c r="B255" s="208"/>
      <c r="C255" s="209"/>
      <c r="D255" s="191" t="s">
        <v>145</v>
      </c>
      <c r="E255" s="210" t="s">
        <v>29</v>
      </c>
      <c r="F255" s="211" t="s">
        <v>166</v>
      </c>
      <c r="G255" s="209"/>
      <c r="H255" s="212">
        <v>6</v>
      </c>
      <c r="I255" s="213"/>
      <c r="J255" s="213"/>
      <c r="K255" s="209"/>
      <c r="L255" s="209"/>
      <c r="M255" s="214"/>
      <c r="N255" s="215"/>
      <c r="O255" s="216"/>
      <c r="P255" s="216"/>
      <c r="Q255" s="216"/>
      <c r="R255" s="216"/>
      <c r="S255" s="216"/>
      <c r="T255" s="216"/>
      <c r="U255" s="216"/>
      <c r="V255" s="216"/>
      <c r="W255" s="216"/>
      <c r="X255" s="217"/>
      <c r="AT255" s="218" t="s">
        <v>145</v>
      </c>
      <c r="AU255" s="218" t="s">
        <v>85</v>
      </c>
      <c r="AV255" s="14" t="s">
        <v>85</v>
      </c>
      <c r="AW255" s="14" t="s">
        <v>5</v>
      </c>
      <c r="AX255" s="14" t="s">
        <v>75</v>
      </c>
      <c r="AY255" s="218" t="s">
        <v>131</v>
      </c>
    </row>
    <row r="256" spans="2:51" s="15" customFormat="1" ht="12">
      <c r="B256" s="219"/>
      <c r="C256" s="220"/>
      <c r="D256" s="191" t="s">
        <v>145</v>
      </c>
      <c r="E256" s="221" t="s">
        <v>29</v>
      </c>
      <c r="F256" s="222" t="s">
        <v>147</v>
      </c>
      <c r="G256" s="220"/>
      <c r="H256" s="223">
        <v>6</v>
      </c>
      <c r="I256" s="224"/>
      <c r="J256" s="224"/>
      <c r="K256" s="220"/>
      <c r="L256" s="220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AT256" s="229" t="s">
        <v>145</v>
      </c>
      <c r="AU256" s="229" t="s">
        <v>85</v>
      </c>
      <c r="AV256" s="15" t="s">
        <v>139</v>
      </c>
      <c r="AW256" s="15" t="s">
        <v>5</v>
      </c>
      <c r="AX256" s="15" t="s">
        <v>83</v>
      </c>
      <c r="AY256" s="229" t="s">
        <v>131</v>
      </c>
    </row>
    <row r="257" spans="1:65" s="2" customFormat="1" ht="16.5" customHeight="1">
      <c r="A257" s="35"/>
      <c r="B257" s="36"/>
      <c r="C257" s="230" t="s">
        <v>295</v>
      </c>
      <c r="D257" s="230" t="s">
        <v>148</v>
      </c>
      <c r="E257" s="231" t="s">
        <v>296</v>
      </c>
      <c r="F257" s="232" t="s">
        <v>297</v>
      </c>
      <c r="G257" s="233" t="s">
        <v>137</v>
      </c>
      <c r="H257" s="234">
        <v>21</v>
      </c>
      <c r="I257" s="235"/>
      <c r="J257" s="236"/>
      <c r="K257" s="237">
        <f>ROUND(P257*H257,2)</f>
        <v>0</v>
      </c>
      <c r="L257" s="232" t="s">
        <v>29</v>
      </c>
      <c r="M257" s="238"/>
      <c r="N257" s="239" t="s">
        <v>29</v>
      </c>
      <c r="O257" s="185" t="s">
        <v>44</v>
      </c>
      <c r="P257" s="186">
        <f>I257+J257</f>
        <v>0</v>
      </c>
      <c r="Q257" s="186">
        <f>ROUND(I257*H257,2)</f>
        <v>0</v>
      </c>
      <c r="R257" s="186">
        <f>ROUND(J257*H257,2)</f>
        <v>0</v>
      </c>
      <c r="S257" s="65"/>
      <c r="T257" s="187">
        <f>S257*H257</f>
        <v>0</v>
      </c>
      <c r="U257" s="187">
        <v>0</v>
      </c>
      <c r="V257" s="187">
        <f>U257*H257</f>
        <v>0</v>
      </c>
      <c r="W257" s="187">
        <v>0</v>
      </c>
      <c r="X257" s="188">
        <f>W257*H257</f>
        <v>0</v>
      </c>
      <c r="Y257" s="35"/>
      <c r="Z257" s="35"/>
      <c r="AA257" s="35"/>
      <c r="AB257" s="35"/>
      <c r="AC257" s="35"/>
      <c r="AD257" s="35"/>
      <c r="AE257" s="35"/>
      <c r="AR257" s="189" t="s">
        <v>151</v>
      </c>
      <c r="AT257" s="189" t="s">
        <v>148</v>
      </c>
      <c r="AU257" s="189" t="s">
        <v>85</v>
      </c>
      <c r="AY257" s="18" t="s">
        <v>131</v>
      </c>
      <c r="BE257" s="190">
        <f>IF(O257="základní",K257,0)</f>
        <v>0</v>
      </c>
      <c r="BF257" s="190">
        <f>IF(O257="snížená",K257,0)</f>
        <v>0</v>
      </c>
      <c r="BG257" s="190">
        <f>IF(O257="zákl. přenesená",K257,0)</f>
        <v>0</v>
      </c>
      <c r="BH257" s="190">
        <f>IF(O257="sníž. přenesená",K257,0)</f>
        <v>0</v>
      </c>
      <c r="BI257" s="190">
        <f>IF(O257="nulová",K257,0)</f>
        <v>0</v>
      </c>
      <c r="BJ257" s="18" t="s">
        <v>83</v>
      </c>
      <c r="BK257" s="190">
        <f>ROUND(P257*H257,2)</f>
        <v>0</v>
      </c>
      <c r="BL257" s="18" t="s">
        <v>139</v>
      </c>
      <c r="BM257" s="189" t="s">
        <v>298</v>
      </c>
    </row>
    <row r="258" spans="1:47" s="2" customFormat="1" ht="12">
      <c r="A258" s="35"/>
      <c r="B258" s="36"/>
      <c r="C258" s="37"/>
      <c r="D258" s="191" t="s">
        <v>141</v>
      </c>
      <c r="E258" s="37"/>
      <c r="F258" s="192" t="s">
        <v>297</v>
      </c>
      <c r="G258" s="37"/>
      <c r="H258" s="37"/>
      <c r="I258" s="193"/>
      <c r="J258" s="193"/>
      <c r="K258" s="37"/>
      <c r="L258" s="37"/>
      <c r="M258" s="40"/>
      <c r="N258" s="194"/>
      <c r="O258" s="195"/>
      <c r="P258" s="65"/>
      <c r="Q258" s="65"/>
      <c r="R258" s="65"/>
      <c r="S258" s="65"/>
      <c r="T258" s="65"/>
      <c r="U258" s="65"/>
      <c r="V258" s="65"/>
      <c r="W258" s="65"/>
      <c r="X258" s="66"/>
      <c r="Y258" s="35"/>
      <c r="Z258" s="35"/>
      <c r="AA258" s="35"/>
      <c r="AB258" s="35"/>
      <c r="AC258" s="35"/>
      <c r="AD258" s="35"/>
      <c r="AE258" s="35"/>
      <c r="AT258" s="18" t="s">
        <v>141</v>
      </c>
      <c r="AU258" s="18" t="s">
        <v>85</v>
      </c>
    </row>
    <row r="259" spans="1:47" s="2" customFormat="1" ht="19.5">
      <c r="A259" s="35"/>
      <c r="B259" s="36"/>
      <c r="C259" s="37"/>
      <c r="D259" s="191" t="s">
        <v>153</v>
      </c>
      <c r="E259" s="37"/>
      <c r="F259" s="240" t="s">
        <v>275</v>
      </c>
      <c r="G259" s="37"/>
      <c r="H259" s="37"/>
      <c r="I259" s="193"/>
      <c r="J259" s="193"/>
      <c r="K259" s="37"/>
      <c r="L259" s="37"/>
      <c r="M259" s="40"/>
      <c r="N259" s="194"/>
      <c r="O259" s="195"/>
      <c r="P259" s="65"/>
      <c r="Q259" s="65"/>
      <c r="R259" s="65"/>
      <c r="S259" s="65"/>
      <c r="T259" s="65"/>
      <c r="U259" s="65"/>
      <c r="V259" s="65"/>
      <c r="W259" s="65"/>
      <c r="X259" s="66"/>
      <c r="Y259" s="35"/>
      <c r="Z259" s="35"/>
      <c r="AA259" s="35"/>
      <c r="AB259" s="35"/>
      <c r="AC259" s="35"/>
      <c r="AD259" s="35"/>
      <c r="AE259" s="35"/>
      <c r="AT259" s="18" t="s">
        <v>153</v>
      </c>
      <c r="AU259" s="18" t="s">
        <v>85</v>
      </c>
    </row>
    <row r="260" spans="2:51" s="13" customFormat="1" ht="12">
      <c r="B260" s="198"/>
      <c r="C260" s="199"/>
      <c r="D260" s="191" t="s">
        <v>145</v>
      </c>
      <c r="E260" s="200" t="s">
        <v>29</v>
      </c>
      <c r="F260" s="201" t="s">
        <v>146</v>
      </c>
      <c r="G260" s="199"/>
      <c r="H260" s="200" t="s">
        <v>29</v>
      </c>
      <c r="I260" s="202"/>
      <c r="J260" s="202"/>
      <c r="K260" s="199"/>
      <c r="L260" s="199"/>
      <c r="M260" s="203"/>
      <c r="N260" s="204"/>
      <c r="O260" s="205"/>
      <c r="P260" s="205"/>
      <c r="Q260" s="205"/>
      <c r="R260" s="205"/>
      <c r="S260" s="205"/>
      <c r="T260" s="205"/>
      <c r="U260" s="205"/>
      <c r="V260" s="205"/>
      <c r="W260" s="205"/>
      <c r="X260" s="206"/>
      <c r="AT260" s="207" t="s">
        <v>145</v>
      </c>
      <c r="AU260" s="207" t="s">
        <v>85</v>
      </c>
      <c r="AV260" s="13" t="s">
        <v>83</v>
      </c>
      <c r="AW260" s="13" t="s">
        <v>5</v>
      </c>
      <c r="AX260" s="13" t="s">
        <v>75</v>
      </c>
      <c r="AY260" s="207" t="s">
        <v>131</v>
      </c>
    </row>
    <row r="261" spans="2:51" s="14" customFormat="1" ht="12">
      <c r="B261" s="208"/>
      <c r="C261" s="209"/>
      <c r="D261" s="191" t="s">
        <v>145</v>
      </c>
      <c r="E261" s="210" t="s">
        <v>29</v>
      </c>
      <c r="F261" s="211" t="s">
        <v>8</v>
      </c>
      <c r="G261" s="209"/>
      <c r="H261" s="212">
        <v>21</v>
      </c>
      <c r="I261" s="213"/>
      <c r="J261" s="213"/>
      <c r="K261" s="209"/>
      <c r="L261" s="209"/>
      <c r="M261" s="214"/>
      <c r="N261" s="215"/>
      <c r="O261" s="216"/>
      <c r="P261" s="216"/>
      <c r="Q261" s="216"/>
      <c r="R261" s="216"/>
      <c r="S261" s="216"/>
      <c r="T261" s="216"/>
      <c r="U261" s="216"/>
      <c r="V261" s="216"/>
      <c r="W261" s="216"/>
      <c r="X261" s="217"/>
      <c r="AT261" s="218" t="s">
        <v>145</v>
      </c>
      <c r="AU261" s="218" t="s">
        <v>85</v>
      </c>
      <c r="AV261" s="14" t="s">
        <v>85</v>
      </c>
      <c r="AW261" s="14" t="s">
        <v>5</v>
      </c>
      <c r="AX261" s="14" t="s">
        <v>75</v>
      </c>
      <c r="AY261" s="218" t="s">
        <v>131</v>
      </c>
    </row>
    <row r="262" spans="2:51" s="15" customFormat="1" ht="12">
      <c r="B262" s="219"/>
      <c r="C262" s="220"/>
      <c r="D262" s="191" t="s">
        <v>145</v>
      </c>
      <c r="E262" s="221" t="s">
        <v>29</v>
      </c>
      <c r="F262" s="222" t="s">
        <v>147</v>
      </c>
      <c r="G262" s="220"/>
      <c r="H262" s="223">
        <v>21</v>
      </c>
      <c r="I262" s="224"/>
      <c r="J262" s="224"/>
      <c r="K262" s="220"/>
      <c r="L262" s="220"/>
      <c r="M262" s="225"/>
      <c r="N262" s="226"/>
      <c r="O262" s="227"/>
      <c r="P262" s="227"/>
      <c r="Q262" s="227"/>
      <c r="R262" s="227"/>
      <c r="S262" s="227"/>
      <c r="T262" s="227"/>
      <c r="U262" s="227"/>
      <c r="V262" s="227"/>
      <c r="W262" s="227"/>
      <c r="X262" s="228"/>
      <c r="AT262" s="229" t="s">
        <v>145</v>
      </c>
      <c r="AU262" s="229" t="s">
        <v>85</v>
      </c>
      <c r="AV262" s="15" t="s">
        <v>139</v>
      </c>
      <c r="AW262" s="15" t="s">
        <v>5</v>
      </c>
      <c r="AX262" s="15" t="s">
        <v>83</v>
      </c>
      <c r="AY262" s="229" t="s">
        <v>131</v>
      </c>
    </row>
    <row r="263" spans="1:65" s="2" customFormat="1" ht="16.5" customHeight="1">
      <c r="A263" s="35"/>
      <c r="B263" s="36"/>
      <c r="C263" s="230" t="s">
        <v>299</v>
      </c>
      <c r="D263" s="230" t="s">
        <v>148</v>
      </c>
      <c r="E263" s="231" t="s">
        <v>300</v>
      </c>
      <c r="F263" s="232" t="s">
        <v>301</v>
      </c>
      <c r="G263" s="233" t="s">
        <v>137</v>
      </c>
      <c r="H263" s="234">
        <v>27</v>
      </c>
      <c r="I263" s="235"/>
      <c r="J263" s="236"/>
      <c r="K263" s="237">
        <f>ROUND(P263*H263,2)</f>
        <v>0</v>
      </c>
      <c r="L263" s="232" t="s">
        <v>29</v>
      </c>
      <c r="M263" s="238"/>
      <c r="N263" s="239" t="s">
        <v>29</v>
      </c>
      <c r="O263" s="185" t="s">
        <v>44</v>
      </c>
      <c r="P263" s="186">
        <f>I263+J263</f>
        <v>0</v>
      </c>
      <c r="Q263" s="186">
        <f>ROUND(I263*H263,2)</f>
        <v>0</v>
      </c>
      <c r="R263" s="186">
        <f>ROUND(J263*H263,2)</f>
        <v>0</v>
      </c>
      <c r="S263" s="65"/>
      <c r="T263" s="187">
        <f>S263*H263</f>
        <v>0</v>
      </c>
      <c r="U263" s="187">
        <v>0</v>
      </c>
      <c r="V263" s="187">
        <f>U263*H263</f>
        <v>0</v>
      </c>
      <c r="W263" s="187">
        <v>0</v>
      </c>
      <c r="X263" s="188">
        <f>W263*H263</f>
        <v>0</v>
      </c>
      <c r="Y263" s="35"/>
      <c r="Z263" s="35"/>
      <c r="AA263" s="35"/>
      <c r="AB263" s="35"/>
      <c r="AC263" s="35"/>
      <c r="AD263" s="35"/>
      <c r="AE263" s="35"/>
      <c r="AR263" s="189" t="s">
        <v>151</v>
      </c>
      <c r="AT263" s="189" t="s">
        <v>148</v>
      </c>
      <c r="AU263" s="189" t="s">
        <v>85</v>
      </c>
      <c r="AY263" s="18" t="s">
        <v>131</v>
      </c>
      <c r="BE263" s="190">
        <f>IF(O263="základní",K263,0)</f>
        <v>0</v>
      </c>
      <c r="BF263" s="190">
        <f>IF(O263="snížená",K263,0)</f>
        <v>0</v>
      </c>
      <c r="BG263" s="190">
        <f>IF(O263="zákl. přenesená",K263,0)</f>
        <v>0</v>
      </c>
      <c r="BH263" s="190">
        <f>IF(O263="sníž. přenesená",K263,0)</f>
        <v>0</v>
      </c>
      <c r="BI263" s="190">
        <f>IF(O263="nulová",K263,0)</f>
        <v>0</v>
      </c>
      <c r="BJ263" s="18" t="s">
        <v>83</v>
      </c>
      <c r="BK263" s="190">
        <f>ROUND(P263*H263,2)</f>
        <v>0</v>
      </c>
      <c r="BL263" s="18" t="s">
        <v>139</v>
      </c>
      <c r="BM263" s="189" t="s">
        <v>302</v>
      </c>
    </row>
    <row r="264" spans="1:47" s="2" customFormat="1" ht="12">
      <c r="A264" s="35"/>
      <c r="B264" s="36"/>
      <c r="C264" s="37"/>
      <c r="D264" s="191" t="s">
        <v>141</v>
      </c>
      <c r="E264" s="37"/>
      <c r="F264" s="192" t="s">
        <v>301</v>
      </c>
      <c r="G264" s="37"/>
      <c r="H264" s="37"/>
      <c r="I264" s="193"/>
      <c r="J264" s="193"/>
      <c r="K264" s="37"/>
      <c r="L264" s="37"/>
      <c r="M264" s="40"/>
      <c r="N264" s="194"/>
      <c r="O264" s="195"/>
      <c r="P264" s="65"/>
      <c r="Q264" s="65"/>
      <c r="R264" s="65"/>
      <c r="S264" s="65"/>
      <c r="T264" s="65"/>
      <c r="U264" s="65"/>
      <c r="V264" s="65"/>
      <c r="W264" s="65"/>
      <c r="X264" s="66"/>
      <c r="Y264" s="35"/>
      <c r="Z264" s="35"/>
      <c r="AA264" s="35"/>
      <c r="AB264" s="35"/>
      <c r="AC264" s="35"/>
      <c r="AD264" s="35"/>
      <c r="AE264" s="35"/>
      <c r="AT264" s="18" t="s">
        <v>141</v>
      </c>
      <c r="AU264" s="18" t="s">
        <v>85</v>
      </c>
    </row>
    <row r="265" spans="1:47" s="2" customFormat="1" ht="19.5">
      <c r="A265" s="35"/>
      <c r="B265" s="36"/>
      <c r="C265" s="37"/>
      <c r="D265" s="191" t="s">
        <v>153</v>
      </c>
      <c r="E265" s="37"/>
      <c r="F265" s="240" t="s">
        <v>275</v>
      </c>
      <c r="G265" s="37"/>
      <c r="H265" s="37"/>
      <c r="I265" s="193"/>
      <c r="J265" s="193"/>
      <c r="K265" s="37"/>
      <c r="L265" s="37"/>
      <c r="M265" s="40"/>
      <c r="N265" s="194"/>
      <c r="O265" s="195"/>
      <c r="P265" s="65"/>
      <c r="Q265" s="65"/>
      <c r="R265" s="65"/>
      <c r="S265" s="65"/>
      <c r="T265" s="65"/>
      <c r="U265" s="65"/>
      <c r="V265" s="65"/>
      <c r="W265" s="65"/>
      <c r="X265" s="66"/>
      <c r="Y265" s="35"/>
      <c r="Z265" s="35"/>
      <c r="AA265" s="35"/>
      <c r="AB265" s="35"/>
      <c r="AC265" s="35"/>
      <c r="AD265" s="35"/>
      <c r="AE265" s="35"/>
      <c r="AT265" s="18" t="s">
        <v>153</v>
      </c>
      <c r="AU265" s="18" t="s">
        <v>85</v>
      </c>
    </row>
    <row r="266" spans="2:51" s="13" customFormat="1" ht="12">
      <c r="B266" s="198"/>
      <c r="C266" s="199"/>
      <c r="D266" s="191" t="s">
        <v>145</v>
      </c>
      <c r="E266" s="200" t="s">
        <v>29</v>
      </c>
      <c r="F266" s="201" t="s">
        <v>146</v>
      </c>
      <c r="G266" s="199"/>
      <c r="H266" s="200" t="s">
        <v>29</v>
      </c>
      <c r="I266" s="202"/>
      <c r="J266" s="202"/>
      <c r="K266" s="199"/>
      <c r="L266" s="199"/>
      <c r="M266" s="203"/>
      <c r="N266" s="204"/>
      <c r="O266" s="205"/>
      <c r="P266" s="205"/>
      <c r="Q266" s="205"/>
      <c r="R266" s="205"/>
      <c r="S266" s="205"/>
      <c r="T266" s="205"/>
      <c r="U266" s="205"/>
      <c r="V266" s="205"/>
      <c r="W266" s="205"/>
      <c r="X266" s="206"/>
      <c r="AT266" s="207" t="s">
        <v>145</v>
      </c>
      <c r="AU266" s="207" t="s">
        <v>85</v>
      </c>
      <c r="AV266" s="13" t="s">
        <v>83</v>
      </c>
      <c r="AW266" s="13" t="s">
        <v>5</v>
      </c>
      <c r="AX266" s="13" t="s">
        <v>75</v>
      </c>
      <c r="AY266" s="207" t="s">
        <v>131</v>
      </c>
    </row>
    <row r="267" spans="2:51" s="14" customFormat="1" ht="12">
      <c r="B267" s="208"/>
      <c r="C267" s="209"/>
      <c r="D267" s="191" t="s">
        <v>145</v>
      </c>
      <c r="E267" s="210" t="s">
        <v>29</v>
      </c>
      <c r="F267" s="211" t="s">
        <v>235</v>
      </c>
      <c r="G267" s="209"/>
      <c r="H267" s="212">
        <v>27</v>
      </c>
      <c r="I267" s="213"/>
      <c r="J267" s="213"/>
      <c r="K267" s="209"/>
      <c r="L267" s="209"/>
      <c r="M267" s="214"/>
      <c r="N267" s="215"/>
      <c r="O267" s="216"/>
      <c r="P267" s="216"/>
      <c r="Q267" s="216"/>
      <c r="R267" s="216"/>
      <c r="S267" s="216"/>
      <c r="T267" s="216"/>
      <c r="U267" s="216"/>
      <c r="V267" s="216"/>
      <c r="W267" s="216"/>
      <c r="X267" s="217"/>
      <c r="AT267" s="218" t="s">
        <v>145</v>
      </c>
      <c r="AU267" s="218" t="s">
        <v>85</v>
      </c>
      <c r="AV267" s="14" t="s">
        <v>85</v>
      </c>
      <c r="AW267" s="14" t="s">
        <v>5</v>
      </c>
      <c r="AX267" s="14" t="s">
        <v>75</v>
      </c>
      <c r="AY267" s="218" t="s">
        <v>131</v>
      </c>
    </row>
    <row r="268" spans="2:51" s="15" customFormat="1" ht="12">
      <c r="B268" s="219"/>
      <c r="C268" s="220"/>
      <c r="D268" s="191" t="s">
        <v>145</v>
      </c>
      <c r="E268" s="221" t="s">
        <v>29</v>
      </c>
      <c r="F268" s="222" t="s">
        <v>147</v>
      </c>
      <c r="G268" s="220"/>
      <c r="H268" s="223">
        <v>27</v>
      </c>
      <c r="I268" s="224"/>
      <c r="J268" s="224"/>
      <c r="K268" s="220"/>
      <c r="L268" s="220"/>
      <c r="M268" s="225"/>
      <c r="N268" s="226"/>
      <c r="O268" s="227"/>
      <c r="P268" s="227"/>
      <c r="Q268" s="227"/>
      <c r="R268" s="227"/>
      <c r="S268" s="227"/>
      <c r="T268" s="227"/>
      <c r="U268" s="227"/>
      <c r="V268" s="227"/>
      <c r="W268" s="227"/>
      <c r="X268" s="228"/>
      <c r="AT268" s="229" t="s">
        <v>145</v>
      </c>
      <c r="AU268" s="229" t="s">
        <v>85</v>
      </c>
      <c r="AV268" s="15" t="s">
        <v>139</v>
      </c>
      <c r="AW268" s="15" t="s">
        <v>5</v>
      </c>
      <c r="AX268" s="15" t="s">
        <v>83</v>
      </c>
      <c r="AY268" s="229" t="s">
        <v>131</v>
      </c>
    </row>
    <row r="269" spans="1:65" s="2" customFormat="1" ht="21.75" customHeight="1">
      <c r="A269" s="35"/>
      <c r="B269" s="36"/>
      <c r="C269" s="230" t="s">
        <v>303</v>
      </c>
      <c r="D269" s="230" t="s">
        <v>148</v>
      </c>
      <c r="E269" s="231" t="s">
        <v>304</v>
      </c>
      <c r="F269" s="232" t="s">
        <v>305</v>
      </c>
      <c r="G269" s="233" t="s">
        <v>137</v>
      </c>
      <c r="H269" s="234">
        <v>12</v>
      </c>
      <c r="I269" s="235"/>
      <c r="J269" s="236"/>
      <c r="K269" s="237">
        <f>ROUND(P269*H269,2)</f>
        <v>0</v>
      </c>
      <c r="L269" s="232" t="s">
        <v>29</v>
      </c>
      <c r="M269" s="238"/>
      <c r="N269" s="239" t="s">
        <v>29</v>
      </c>
      <c r="O269" s="185" t="s">
        <v>44</v>
      </c>
      <c r="P269" s="186">
        <f>I269+J269</f>
        <v>0</v>
      </c>
      <c r="Q269" s="186">
        <f>ROUND(I269*H269,2)</f>
        <v>0</v>
      </c>
      <c r="R269" s="186">
        <f>ROUND(J269*H269,2)</f>
        <v>0</v>
      </c>
      <c r="S269" s="65"/>
      <c r="T269" s="187">
        <f>S269*H269</f>
        <v>0</v>
      </c>
      <c r="U269" s="187">
        <v>0</v>
      </c>
      <c r="V269" s="187">
        <f>U269*H269</f>
        <v>0</v>
      </c>
      <c r="W269" s="187">
        <v>0</v>
      </c>
      <c r="X269" s="188">
        <f>W269*H269</f>
        <v>0</v>
      </c>
      <c r="Y269" s="35"/>
      <c r="Z269" s="35"/>
      <c r="AA269" s="35"/>
      <c r="AB269" s="35"/>
      <c r="AC269" s="35"/>
      <c r="AD269" s="35"/>
      <c r="AE269" s="35"/>
      <c r="AR269" s="189" t="s">
        <v>151</v>
      </c>
      <c r="AT269" s="189" t="s">
        <v>148</v>
      </c>
      <c r="AU269" s="189" t="s">
        <v>85</v>
      </c>
      <c r="AY269" s="18" t="s">
        <v>131</v>
      </c>
      <c r="BE269" s="190">
        <f>IF(O269="základní",K269,0)</f>
        <v>0</v>
      </c>
      <c r="BF269" s="190">
        <f>IF(O269="snížená",K269,0)</f>
        <v>0</v>
      </c>
      <c r="BG269" s="190">
        <f>IF(O269="zákl. přenesená",K269,0)</f>
        <v>0</v>
      </c>
      <c r="BH269" s="190">
        <f>IF(O269="sníž. přenesená",K269,0)</f>
        <v>0</v>
      </c>
      <c r="BI269" s="190">
        <f>IF(O269="nulová",K269,0)</f>
        <v>0</v>
      </c>
      <c r="BJ269" s="18" t="s">
        <v>83</v>
      </c>
      <c r="BK269" s="190">
        <f>ROUND(P269*H269,2)</f>
        <v>0</v>
      </c>
      <c r="BL269" s="18" t="s">
        <v>139</v>
      </c>
      <c r="BM269" s="189" t="s">
        <v>306</v>
      </c>
    </row>
    <row r="270" spans="1:47" s="2" customFormat="1" ht="12">
      <c r="A270" s="35"/>
      <c r="B270" s="36"/>
      <c r="C270" s="37"/>
      <c r="D270" s="191" t="s">
        <v>141</v>
      </c>
      <c r="E270" s="37"/>
      <c r="F270" s="192" t="s">
        <v>305</v>
      </c>
      <c r="G270" s="37"/>
      <c r="H270" s="37"/>
      <c r="I270" s="193"/>
      <c r="J270" s="193"/>
      <c r="K270" s="37"/>
      <c r="L270" s="37"/>
      <c r="M270" s="40"/>
      <c r="N270" s="194"/>
      <c r="O270" s="195"/>
      <c r="P270" s="65"/>
      <c r="Q270" s="65"/>
      <c r="R270" s="65"/>
      <c r="S270" s="65"/>
      <c r="T270" s="65"/>
      <c r="U270" s="65"/>
      <c r="V270" s="65"/>
      <c r="W270" s="65"/>
      <c r="X270" s="66"/>
      <c r="Y270" s="35"/>
      <c r="Z270" s="35"/>
      <c r="AA270" s="35"/>
      <c r="AB270" s="35"/>
      <c r="AC270" s="35"/>
      <c r="AD270" s="35"/>
      <c r="AE270" s="35"/>
      <c r="AT270" s="18" t="s">
        <v>141</v>
      </c>
      <c r="AU270" s="18" t="s">
        <v>85</v>
      </c>
    </row>
    <row r="271" spans="1:47" s="2" customFormat="1" ht="19.5">
      <c r="A271" s="35"/>
      <c r="B271" s="36"/>
      <c r="C271" s="37"/>
      <c r="D271" s="191" t="s">
        <v>153</v>
      </c>
      <c r="E271" s="37"/>
      <c r="F271" s="240" t="s">
        <v>275</v>
      </c>
      <c r="G271" s="37"/>
      <c r="H271" s="37"/>
      <c r="I271" s="193"/>
      <c r="J271" s="193"/>
      <c r="K271" s="37"/>
      <c r="L271" s="37"/>
      <c r="M271" s="40"/>
      <c r="N271" s="194"/>
      <c r="O271" s="195"/>
      <c r="P271" s="65"/>
      <c r="Q271" s="65"/>
      <c r="R271" s="65"/>
      <c r="S271" s="65"/>
      <c r="T271" s="65"/>
      <c r="U271" s="65"/>
      <c r="V271" s="65"/>
      <c r="W271" s="65"/>
      <c r="X271" s="66"/>
      <c r="Y271" s="35"/>
      <c r="Z271" s="35"/>
      <c r="AA271" s="35"/>
      <c r="AB271" s="35"/>
      <c r="AC271" s="35"/>
      <c r="AD271" s="35"/>
      <c r="AE271" s="35"/>
      <c r="AT271" s="18" t="s">
        <v>153</v>
      </c>
      <c r="AU271" s="18" t="s">
        <v>85</v>
      </c>
    </row>
    <row r="272" spans="2:51" s="13" customFormat="1" ht="12">
      <c r="B272" s="198"/>
      <c r="C272" s="199"/>
      <c r="D272" s="191" t="s">
        <v>145</v>
      </c>
      <c r="E272" s="200" t="s">
        <v>29</v>
      </c>
      <c r="F272" s="201" t="s">
        <v>146</v>
      </c>
      <c r="G272" s="199"/>
      <c r="H272" s="200" t="s">
        <v>29</v>
      </c>
      <c r="I272" s="202"/>
      <c r="J272" s="202"/>
      <c r="K272" s="199"/>
      <c r="L272" s="199"/>
      <c r="M272" s="203"/>
      <c r="N272" s="204"/>
      <c r="O272" s="205"/>
      <c r="P272" s="205"/>
      <c r="Q272" s="205"/>
      <c r="R272" s="205"/>
      <c r="S272" s="205"/>
      <c r="T272" s="205"/>
      <c r="U272" s="205"/>
      <c r="V272" s="205"/>
      <c r="W272" s="205"/>
      <c r="X272" s="206"/>
      <c r="AT272" s="207" t="s">
        <v>145</v>
      </c>
      <c r="AU272" s="207" t="s">
        <v>85</v>
      </c>
      <c r="AV272" s="13" t="s">
        <v>83</v>
      </c>
      <c r="AW272" s="13" t="s">
        <v>5</v>
      </c>
      <c r="AX272" s="13" t="s">
        <v>75</v>
      </c>
      <c r="AY272" s="207" t="s">
        <v>131</v>
      </c>
    </row>
    <row r="273" spans="2:51" s="14" customFormat="1" ht="12">
      <c r="B273" s="208"/>
      <c r="C273" s="209"/>
      <c r="D273" s="191" t="s">
        <v>145</v>
      </c>
      <c r="E273" s="210" t="s">
        <v>29</v>
      </c>
      <c r="F273" s="211" t="s">
        <v>207</v>
      </c>
      <c r="G273" s="209"/>
      <c r="H273" s="212">
        <v>12</v>
      </c>
      <c r="I273" s="213"/>
      <c r="J273" s="213"/>
      <c r="K273" s="209"/>
      <c r="L273" s="209"/>
      <c r="M273" s="214"/>
      <c r="N273" s="215"/>
      <c r="O273" s="216"/>
      <c r="P273" s="216"/>
      <c r="Q273" s="216"/>
      <c r="R273" s="216"/>
      <c r="S273" s="216"/>
      <c r="T273" s="216"/>
      <c r="U273" s="216"/>
      <c r="V273" s="216"/>
      <c r="W273" s="216"/>
      <c r="X273" s="217"/>
      <c r="AT273" s="218" t="s">
        <v>145</v>
      </c>
      <c r="AU273" s="218" t="s">
        <v>85</v>
      </c>
      <c r="AV273" s="14" t="s">
        <v>85</v>
      </c>
      <c r="AW273" s="14" t="s">
        <v>5</v>
      </c>
      <c r="AX273" s="14" t="s">
        <v>75</v>
      </c>
      <c r="AY273" s="218" t="s">
        <v>131</v>
      </c>
    </row>
    <row r="274" spans="2:51" s="15" customFormat="1" ht="12">
      <c r="B274" s="219"/>
      <c r="C274" s="220"/>
      <c r="D274" s="191" t="s">
        <v>145</v>
      </c>
      <c r="E274" s="221" t="s">
        <v>29</v>
      </c>
      <c r="F274" s="222" t="s">
        <v>147</v>
      </c>
      <c r="G274" s="220"/>
      <c r="H274" s="223">
        <v>12</v>
      </c>
      <c r="I274" s="224"/>
      <c r="J274" s="224"/>
      <c r="K274" s="220"/>
      <c r="L274" s="220"/>
      <c r="M274" s="225"/>
      <c r="N274" s="226"/>
      <c r="O274" s="227"/>
      <c r="P274" s="227"/>
      <c r="Q274" s="227"/>
      <c r="R274" s="227"/>
      <c r="S274" s="227"/>
      <c r="T274" s="227"/>
      <c r="U274" s="227"/>
      <c r="V274" s="227"/>
      <c r="W274" s="227"/>
      <c r="X274" s="228"/>
      <c r="AT274" s="229" t="s">
        <v>145</v>
      </c>
      <c r="AU274" s="229" t="s">
        <v>85</v>
      </c>
      <c r="AV274" s="15" t="s">
        <v>139</v>
      </c>
      <c r="AW274" s="15" t="s">
        <v>5</v>
      </c>
      <c r="AX274" s="15" t="s">
        <v>83</v>
      </c>
      <c r="AY274" s="229" t="s">
        <v>131</v>
      </c>
    </row>
    <row r="275" spans="1:65" s="2" customFormat="1" ht="21.75" customHeight="1">
      <c r="A275" s="35"/>
      <c r="B275" s="36"/>
      <c r="C275" s="230" t="s">
        <v>307</v>
      </c>
      <c r="D275" s="230" t="s">
        <v>148</v>
      </c>
      <c r="E275" s="231" t="s">
        <v>308</v>
      </c>
      <c r="F275" s="232" t="s">
        <v>309</v>
      </c>
      <c r="G275" s="233" t="s">
        <v>137</v>
      </c>
      <c r="H275" s="234">
        <v>2</v>
      </c>
      <c r="I275" s="235"/>
      <c r="J275" s="236"/>
      <c r="K275" s="237">
        <f>ROUND(P275*H275,2)</f>
        <v>0</v>
      </c>
      <c r="L275" s="232" t="s">
        <v>29</v>
      </c>
      <c r="M275" s="238"/>
      <c r="N275" s="239" t="s">
        <v>29</v>
      </c>
      <c r="O275" s="185" t="s">
        <v>44</v>
      </c>
      <c r="P275" s="186">
        <f>I275+J275</f>
        <v>0</v>
      </c>
      <c r="Q275" s="186">
        <f>ROUND(I275*H275,2)</f>
        <v>0</v>
      </c>
      <c r="R275" s="186">
        <f>ROUND(J275*H275,2)</f>
        <v>0</v>
      </c>
      <c r="S275" s="65"/>
      <c r="T275" s="187">
        <f>S275*H275</f>
        <v>0</v>
      </c>
      <c r="U275" s="187">
        <v>0</v>
      </c>
      <c r="V275" s="187">
        <f>U275*H275</f>
        <v>0</v>
      </c>
      <c r="W275" s="187">
        <v>0</v>
      </c>
      <c r="X275" s="188">
        <f>W275*H275</f>
        <v>0</v>
      </c>
      <c r="Y275" s="35"/>
      <c r="Z275" s="35"/>
      <c r="AA275" s="35"/>
      <c r="AB275" s="35"/>
      <c r="AC275" s="35"/>
      <c r="AD275" s="35"/>
      <c r="AE275" s="35"/>
      <c r="AR275" s="189" t="s">
        <v>151</v>
      </c>
      <c r="AT275" s="189" t="s">
        <v>148</v>
      </c>
      <c r="AU275" s="189" t="s">
        <v>85</v>
      </c>
      <c r="AY275" s="18" t="s">
        <v>131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8" t="s">
        <v>83</v>
      </c>
      <c r="BK275" s="190">
        <f>ROUND(P275*H275,2)</f>
        <v>0</v>
      </c>
      <c r="BL275" s="18" t="s">
        <v>139</v>
      </c>
      <c r="BM275" s="189" t="s">
        <v>310</v>
      </c>
    </row>
    <row r="276" spans="1:47" s="2" customFormat="1" ht="12">
      <c r="A276" s="35"/>
      <c r="B276" s="36"/>
      <c r="C276" s="37"/>
      <c r="D276" s="191" t="s">
        <v>141</v>
      </c>
      <c r="E276" s="37"/>
      <c r="F276" s="192" t="s">
        <v>309</v>
      </c>
      <c r="G276" s="37"/>
      <c r="H276" s="37"/>
      <c r="I276" s="193"/>
      <c r="J276" s="193"/>
      <c r="K276" s="37"/>
      <c r="L276" s="37"/>
      <c r="M276" s="40"/>
      <c r="N276" s="194"/>
      <c r="O276" s="195"/>
      <c r="P276" s="65"/>
      <c r="Q276" s="65"/>
      <c r="R276" s="65"/>
      <c r="S276" s="65"/>
      <c r="T276" s="65"/>
      <c r="U276" s="65"/>
      <c r="V276" s="65"/>
      <c r="W276" s="65"/>
      <c r="X276" s="66"/>
      <c r="Y276" s="35"/>
      <c r="Z276" s="35"/>
      <c r="AA276" s="35"/>
      <c r="AB276" s="35"/>
      <c r="AC276" s="35"/>
      <c r="AD276" s="35"/>
      <c r="AE276" s="35"/>
      <c r="AT276" s="18" t="s">
        <v>141</v>
      </c>
      <c r="AU276" s="18" t="s">
        <v>85</v>
      </c>
    </row>
    <row r="277" spans="1:47" s="2" customFormat="1" ht="19.5">
      <c r="A277" s="35"/>
      <c r="B277" s="36"/>
      <c r="C277" s="37"/>
      <c r="D277" s="191" t="s">
        <v>153</v>
      </c>
      <c r="E277" s="37"/>
      <c r="F277" s="240" t="s">
        <v>275</v>
      </c>
      <c r="G277" s="37"/>
      <c r="H277" s="37"/>
      <c r="I277" s="193"/>
      <c r="J277" s="193"/>
      <c r="K277" s="37"/>
      <c r="L277" s="37"/>
      <c r="M277" s="40"/>
      <c r="N277" s="194"/>
      <c r="O277" s="195"/>
      <c r="P277" s="65"/>
      <c r="Q277" s="65"/>
      <c r="R277" s="65"/>
      <c r="S277" s="65"/>
      <c r="T277" s="65"/>
      <c r="U277" s="65"/>
      <c r="V277" s="65"/>
      <c r="W277" s="65"/>
      <c r="X277" s="66"/>
      <c r="Y277" s="35"/>
      <c r="Z277" s="35"/>
      <c r="AA277" s="35"/>
      <c r="AB277" s="35"/>
      <c r="AC277" s="35"/>
      <c r="AD277" s="35"/>
      <c r="AE277" s="35"/>
      <c r="AT277" s="18" t="s">
        <v>153</v>
      </c>
      <c r="AU277" s="18" t="s">
        <v>85</v>
      </c>
    </row>
    <row r="278" spans="2:51" s="13" customFormat="1" ht="12">
      <c r="B278" s="198"/>
      <c r="C278" s="199"/>
      <c r="D278" s="191" t="s">
        <v>145</v>
      </c>
      <c r="E278" s="200" t="s">
        <v>29</v>
      </c>
      <c r="F278" s="201" t="s">
        <v>146</v>
      </c>
      <c r="G278" s="199"/>
      <c r="H278" s="200" t="s">
        <v>29</v>
      </c>
      <c r="I278" s="202"/>
      <c r="J278" s="202"/>
      <c r="K278" s="199"/>
      <c r="L278" s="199"/>
      <c r="M278" s="203"/>
      <c r="N278" s="204"/>
      <c r="O278" s="205"/>
      <c r="P278" s="205"/>
      <c r="Q278" s="205"/>
      <c r="R278" s="205"/>
      <c r="S278" s="205"/>
      <c r="T278" s="205"/>
      <c r="U278" s="205"/>
      <c r="V278" s="205"/>
      <c r="W278" s="205"/>
      <c r="X278" s="206"/>
      <c r="AT278" s="207" t="s">
        <v>145</v>
      </c>
      <c r="AU278" s="207" t="s">
        <v>85</v>
      </c>
      <c r="AV278" s="13" t="s">
        <v>83</v>
      </c>
      <c r="AW278" s="13" t="s">
        <v>5</v>
      </c>
      <c r="AX278" s="13" t="s">
        <v>75</v>
      </c>
      <c r="AY278" s="207" t="s">
        <v>131</v>
      </c>
    </row>
    <row r="279" spans="2:51" s="14" customFormat="1" ht="12">
      <c r="B279" s="208"/>
      <c r="C279" s="209"/>
      <c r="D279" s="191" t="s">
        <v>145</v>
      </c>
      <c r="E279" s="210" t="s">
        <v>29</v>
      </c>
      <c r="F279" s="211" t="s">
        <v>85</v>
      </c>
      <c r="G279" s="209"/>
      <c r="H279" s="212">
        <v>2</v>
      </c>
      <c r="I279" s="213"/>
      <c r="J279" s="213"/>
      <c r="K279" s="209"/>
      <c r="L279" s="209"/>
      <c r="M279" s="214"/>
      <c r="N279" s="215"/>
      <c r="O279" s="216"/>
      <c r="P279" s="216"/>
      <c r="Q279" s="216"/>
      <c r="R279" s="216"/>
      <c r="S279" s="216"/>
      <c r="T279" s="216"/>
      <c r="U279" s="216"/>
      <c r="V279" s="216"/>
      <c r="W279" s="216"/>
      <c r="X279" s="217"/>
      <c r="AT279" s="218" t="s">
        <v>145</v>
      </c>
      <c r="AU279" s="218" t="s">
        <v>85</v>
      </c>
      <c r="AV279" s="14" t="s">
        <v>85</v>
      </c>
      <c r="AW279" s="14" t="s">
        <v>5</v>
      </c>
      <c r="AX279" s="14" t="s">
        <v>75</v>
      </c>
      <c r="AY279" s="218" t="s">
        <v>131</v>
      </c>
    </row>
    <row r="280" spans="2:51" s="15" customFormat="1" ht="12">
      <c r="B280" s="219"/>
      <c r="C280" s="220"/>
      <c r="D280" s="191" t="s">
        <v>145</v>
      </c>
      <c r="E280" s="221" t="s">
        <v>29</v>
      </c>
      <c r="F280" s="222" t="s">
        <v>147</v>
      </c>
      <c r="G280" s="220"/>
      <c r="H280" s="223">
        <v>2</v>
      </c>
      <c r="I280" s="224"/>
      <c r="J280" s="224"/>
      <c r="K280" s="220"/>
      <c r="L280" s="220"/>
      <c r="M280" s="225"/>
      <c r="N280" s="226"/>
      <c r="O280" s="227"/>
      <c r="P280" s="227"/>
      <c r="Q280" s="227"/>
      <c r="R280" s="227"/>
      <c r="S280" s="227"/>
      <c r="T280" s="227"/>
      <c r="U280" s="227"/>
      <c r="V280" s="227"/>
      <c r="W280" s="227"/>
      <c r="X280" s="228"/>
      <c r="AT280" s="229" t="s">
        <v>145</v>
      </c>
      <c r="AU280" s="229" t="s">
        <v>85</v>
      </c>
      <c r="AV280" s="15" t="s">
        <v>139</v>
      </c>
      <c r="AW280" s="15" t="s">
        <v>5</v>
      </c>
      <c r="AX280" s="15" t="s">
        <v>83</v>
      </c>
      <c r="AY280" s="229" t="s">
        <v>131</v>
      </c>
    </row>
    <row r="281" spans="1:65" s="2" customFormat="1" ht="24">
      <c r="A281" s="35"/>
      <c r="B281" s="36"/>
      <c r="C281" s="177" t="s">
        <v>311</v>
      </c>
      <c r="D281" s="177" t="s">
        <v>134</v>
      </c>
      <c r="E281" s="178" t="s">
        <v>312</v>
      </c>
      <c r="F281" s="179" t="s">
        <v>313</v>
      </c>
      <c r="G281" s="180" t="s">
        <v>137</v>
      </c>
      <c r="H281" s="181">
        <v>19</v>
      </c>
      <c r="I281" s="182"/>
      <c r="J281" s="182"/>
      <c r="K281" s="183">
        <f>ROUND(P281*H281,2)</f>
        <v>0</v>
      </c>
      <c r="L281" s="179" t="s">
        <v>138</v>
      </c>
      <c r="M281" s="40"/>
      <c r="N281" s="184" t="s">
        <v>29</v>
      </c>
      <c r="O281" s="185" t="s">
        <v>44</v>
      </c>
      <c r="P281" s="186">
        <f>I281+J281</f>
        <v>0</v>
      </c>
      <c r="Q281" s="186">
        <f>ROUND(I281*H281,2)</f>
        <v>0</v>
      </c>
      <c r="R281" s="186">
        <f>ROUND(J281*H281,2)</f>
        <v>0</v>
      </c>
      <c r="S281" s="65"/>
      <c r="T281" s="187">
        <f>S281*H281</f>
        <v>0</v>
      </c>
      <c r="U281" s="187">
        <v>0</v>
      </c>
      <c r="V281" s="187">
        <f>U281*H281</f>
        <v>0</v>
      </c>
      <c r="W281" s="187">
        <v>0</v>
      </c>
      <c r="X281" s="188">
        <f>W281*H281</f>
        <v>0</v>
      </c>
      <c r="Y281" s="35"/>
      <c r="Z281" s="35"/>
      <c r="AA281" s="35"/>
      <c r="AB281" s="35"/>
      <c r="AC281" s="35"/>
      <c r="AD281" s="35"/>
      <c r="AE281" s="35"/>
      <c r="AR281" s="189" t="s">
        <v>139</v>
      </c>
      <c r="AT281" s="189" t="s">
        <v>134</v>
      </c>
      <c r="AU281" s="189" t="s">
        <v>85</v>
      </c>
      <c r="AY281" s="18" t="s">
        <v>131</v>
      </c>
      <c r="BE281" s="190">
        <f>IF(O281="základní",K281,0)</f>
        <v>0</v>
      </c>
      <c r="BF281" s="190">
        <f>IF(O281="snížená",K281,0)</f>
        <v>0</v>
      </c>
      <c r="BG281" s="190">
        <f>IF(O281="zákl. přenesená",K281,0)</f>
        <v>0</v>
      </c>
      <c r="BH281" s="190">
        <f>IF(O281="sníž. přenesená",K281,0)</f>
        <v>0</v>
      </c>
      <c r="BI281" s="190">
        <f>IF(O281="nulová",K281,0)</f>
        <v>0</v>
      </c>
      <c r="BJ281" s="18" t="s">
        <v>83</v>
      </c>
      <c r="BK281" s="190">
        <f>ROUND(P281*H281,2)</f>
        <v>0</v>
      </c>
      <c r="BL281" s="18" t="s">
        <v>139</v>
      </c>
      <c r="BM281" s="189" t="s">
        <v>314</v>
      </c>
    </row>
    <row r="282" spans="1:47" s="2" customFormat="1" ht="19.5">
      <c r="A282" s="35"/>
      <c r="B282" s="36"/>
      <c r="C282" s="37"/>
      <c r="D282" s="191" t="s">
        <v>141</v>
      </c>
      <c r="E282" s="37"/>
      <c r="F282" s="192" t="s">
        <v>315</v>
      </c>
      <c r="G282" s="37"/>
      <c r="H282" s="37"/>
      <c r="I282" s="193"/>
      <c r="J282" s="193"/>
      <c r="K282" s="37"/>
      <c r="L282" s="37"/>
      <c r="M282" s="40"/>
      <c r="N282" s="194"/>
      <c r="O282" s="195"/>
      <c r="P282" s="65"/>
      <c r="Q282" s="65"/>
      <c r="R282" s="65"/>
      <c r="S282" s="65"/>
      <c r="T282" s="65"/>
      <c r="U282" s="65"/>
      <c r="V282" s="65"/>
      <c r="W282" s="65"/>
      <c r="X282" s="66"/>
      <c r="Y282" s="35"/>
      <c r="Z282" s="35"/>
      <c r="AA282" s="35"/>
      <c r="AB282" s="35"/>
      <c r="AC282" s="35"/>
      <c r="AD282" s="35"/>
      <c r="AE282" s="35"/>
      <c r="AT282" s="18" t="s">
        <v>141</v>
      </c>
      <c r="AU282" s="18" t="s">
        <v>85</v>
      </c>
    </row>
    <row r="283" spans="1:47" s="2" customFormat="1" ht="12">
      <c r="A283" s="35"/>
      <c r="B283" s="36"/>
      <c r="C283" s="37"/>
      <c r="D283" s="196" t="s">
        <v>143</v>
      </c>
      <c r="E283" s="37"/>
      <c r="F283" s="197" t="s">
        <v>316</v>
      </c>
      <c r="G283" s="37"/>
      <c r="H283" s="37"/>
      <c r="I283" s="193"/>
      <c r="J283" s="193"/>
      <c r="K283" s="37"/>
      <c r="L283" s="37"/>
      <c r="M283" s="40"/>
      <c r="N283" s="194"/>
      <c r="O283" s="195"/>
      <c r="P283" s="65"/>
      <c r="Q283" s="65"/>
      <c r="R283" s="65"/>
      <c r="S283" s="65"/>
      <c r="T283" s="65"/>
      <c r="U283" s="65"/>
      <c r="V283" s="65"/>
      <c r="W283" s="65"/>
      <c r="X283" s="66"/>
      <c r="Y283" s="35"/>
      <c r="Z283" s="35"/>
      <c r="AA283" s="35"/>
      <c r="AB283" s="35"/>
      <c r="AC283" s="35"/>
      <c r="AD283" s="35"/>
      <c r="AE283" s="35"/>
      <c r="AT283" s="18" t="s">
        <v>143</v>
      </c>
      <c r="AU283" s="18" t="s">
        <v>85</v>
      </c>
    </row>
    <row r="284" spans="2:51" s="13" customFormat="1" ht="12">
      <c r="B284" s="198"/>
      <c r="C284" s="199"/>
      <c r="D284" s="191" t="s">
        <v>145</v>
      </c>
      <c r="E284" s="200" t="s">
        <v>29</v>
      </c>
      <c r="F284" s="201" t="s">
        <v>146</v>
      </c>
      <c r="G284" s="199"/>
      <c r="H284" s="200" t="s">
        <v>29</v>
      </c>
      <c r="I284" s="202"/>
      <c r="J284" s="202"/>
      <c r="K284" s="199"/>
      <c r="L284" s="199"/>
      <c r="M284" s="203"/>
      <c r="N284" s="204"/>
      <c r="O284" s="205"/>
      <c r="P284" s="205"/>
      <c r="Q284" s="205"/>
      <c r="R284" s="205"/>
      <c r="S284" s="205"/>
      <c r="T284" s="205"/>
      <c r="U284" s="205"/>
      <c r="V284" s="205"/>
      <c r="W284" s="205"/>
      <c r="X284" s="206"/>
      <c r="AT284" s="207" t="s">
        <v>145</v>
      </c>
      <c r="AU284" s="207" t="s">
        <v>85</v>
      </c>
      <c r="AV284" s="13" t="s">
        <v>83</v>
      </c>
      <c r="AW284" s="13" t="s">
        <v>5</v>
      </c>
      <c r="AX284" s="13" t="s">
        <v>75</v>
      </c>
      <c r="AY284" s="207" t="s">
        <v>131</v>
      </c>
    </row>
    <row r="285" spans="2:51" s="14" customFormat="1" ht="12">
      <c r="B285" s="208"/>
      <c r="C285" s="209"/>
      <c r="D285" s="191" t="s">
        <v>145</v>
      </c>
      <c r="E285" s="210" t="s">
        <v>29</v>
      </c>
      <c r="F285" s="211" t="s">
        <v>240</v>
      </c>
      <c r="G285" s="209"/>
      <c r="H285" s="212">
        <v>19</v>
      </c>
      <c r="I285" s="213"/>
      <c r="J285" s="213"/>
      <c r="K285" s="209"/>
      <c r="L285" s="209"/>
      <c r="M285" s="214"/>
      <c r="N285" s="215"/>
      <c r="O285" s="216"/>
      <c r="P285" s="216"/>
      <c r="Q285" s="216"/>
      <c r="R285" s="216"/>
      <c r="S285" s="216"/>
      <c r="T285" s="216"/>
      <c r="U285" s="216"/>
      <c r="V285" s="216"/>
      <c r="W285" s="216"/>
      <c r="X285" s="217"/>
      <c r="AT285" s="218" t="s">
        <v>145</v>
      </c>
      <c r="AU285" s="218" t="s">
        <v>85</v>
      </c>
      <c r="AV285" s="14" t="s">
        <v>85</v>
      </c>
      <c r="AW285" s="14" t="s">
        <v>5</v>
      </c>
      <c r="AX285" s="14" t="s">
        <v>75</v>
      </c>
      <c r="AY285" s="218" t="s">
        <v>131</v>
      </c>
    </row>
    <row r="286" spans="2:51" s="15" customFormat="1" ht="12">
      <c r="B286" s="219"/>
      <c r="C286" s="220"/>
      <c r="D286" s="191" t="s">
        <v>145</v>
      </c>
      <c r="E286" s="221" t="s">
        <v>29</v>
      </c>
      <c r="F286" s="222" t="s">
        <v>147</v>
      </c>
      <c r="G286" s="220"/>
      <c r="H286" s="223">
        <v>19</v>
      </c>
      <c r="I286" s="224"/>
      <c r="J286" s="224"/>
      <c r="K286" s="220"/>
      <c r="L286" s="220"/>
      <c r="M286" s="225"/>
      <c r="N286" s="226"/>
      <c r="O286" s="227"/>
      <c r="P286" s="227"/>
      <c r="Q286" s="227"/>
      <c r="R286" s="227"/>
      <c r="S286" s="227"/>
      <c r="T286" s="227"/>
      <c r="U286" s="227"/>
      <c r="V286" s="227"/>
      <c r="W286" s="227"/>
      <c r="X286" s="228"/>
      <c r="AT286" s="229" t="s">
        <v>145</v>
      </c>
      <c r="AU286" s="229" t="s">
        <v>85</v>
      </c>
      <c r="AV286" s="15" t="s">
        <v>139</v>
      </c>
      <c r="AW286" s="15" t="s">
        <v>5</v>
      </c>
      <c r="AX286" s="15" t="s">
        <v>83</v>
      </c>
      <c r="AY286" s="229" t="s">
        <v>131</v>
      </c>
    </row>
    <row r="287" spans="1:65" s="2" customFormat="1" ht="24.2" customHeight="1">
      <c r="A287" s="35"/>
      <c r="B287" s="36"/>
      <c r="C287" s="230" t="s">
        <v>317</v>
      </c>
      <c r="D287" s="230" t="s">
        <v>148</v>
      </c>
      <c r="E287" s="231" t="s">
        <v>318</v>
      </c>
      <c r="F287" s="232" t="s">
        <v>319</v>
      </c>
      <c r="G287" s="233" t="s">
        <v>137</v>
      </c>
      <c r="H287" s="234">
        <v>19</v>
      </c>
      <c r="I287" s="235"/>
      <c r="J287" s="236"/>
      <c r="K287" s="237">
        <f>ROUND(P287*H287,2)</f>
        <v>0</v>
      </c>
      <c r="L287" s="232" t="s">
        <v>29</v>
      </c>
      <c r="M287" s="238"/>
      <c r="N287" s="239" t="s">
        <v>29</v>
      </c>
      <c r="O287" s="185" t="s">
        <v>44</v>
      </c>
      <c r="P287" s="186">
        <f>I287+J287</f>
        <v>0</v>
      </c>
      <c r="Q287" s="186">
        <f>ROUND(I287*H287,2)</f>
        <v>0</v>
      </c>
      <c r="R287" s="186">
        <f>ROUND(J287*H287,2)</f>
        <v>0</v>
      </c>
      <c r="S287" s="65"/>
      <c r="T287" s="187">
        <f>S287*H287</f>
        <v>0</v>
      </c>
      <c r="U287" s="187">
        <v>0</v>
      </c>
      <c r="V287" s="187">
        <f>U287*H287</f>
        <v>0</v>
      </c>
      <c r="W287" s="187">
        <v>0</v>
      </c>
      <c r="X287" s="188">
        <f>W287*H287</f>
        <v>0</v>
      </c>
      <c r="Y287" s="35"/>
      <c r="Z287" s="35"/>
      <c r="AA287" s="35"/>
      <c r="AB287" s="35"/>
      <c r="AC287" s="35"/>
      <c r="AD287" s="35"/>
      <c r="AE287" s="35"/>
      <c r="AR287" s="189" t="s">
        <v>151</v>
      </c>
      <c r="AT287" s="189" t="s">
        <v>148</v>
      </c>
      <c r="AU287" s="189" t="s">
        <v>85</v>
      </c>
      <c r="AY287" s="18" t="s">
        <v>131</v>
      </c>
      <c r="BE287" s="190">
        <f>IF(O287="základní",K287,0)</f>
        <v>0</v>
      </c>
      <c r="BF287" s="190">
        <f>IF(O287="snížená",K287,0)</f>
        <v>0</v>
      </c>
      <c r="BG287" s="190">
        <f>IF(O287="zákl. přenesená",K287,0)</f>
        <v>0</v>
      </c>
      <c r="BH287" s="190">
        <f>IF(O287="sníž. přenesená",K287,0)</f>
        <v>0</v>
      </c>
      <c r="BI287" s="190">
        <f>IF(O287="nulová",K287,0)</f>
        <v>0</v>
      </c>
      <c r="BJ287" s="18" t="s">
        <v>83</v>
      </c>
      <c r="BK287" s="190">
        <f>ROUND(P287*H287,2)</f>
        <v>0</v>
      </c>
      <c r="BL287" s="18" t="s">
        <v>139</v>
      </c>
      <c r="BM287" s="189" t="s">
        <v>320</v>
      </c>
    </row>
    <row r="288" spans="1:47" s="2" customFormat="1" ht="12">
      <c r="A288" s="35"/>
      <c r="B288" s="36"/>
      <c r="C288" s="37"/>
      <c r="D288" s="191" t="s">
        <v>141</v>
      </c>
      <c r="E288" s="37"/>
      <c r="F288" s="192" t="s">
        <v>319</v>
      </c>
      <c r="G288" s="37"/>
      <c r="H288" s="37"/>
      <c r="I288" s="193"/>
      <c r="J288" s="193"/>
      <c r="K288" s="37"/>
      <c r="L288" s="37"/>
      <c r="M288" s="40"/>
      <c r="N288" s="194"/>
      <c r="O288" s="195"/>
      <c r="P288" s="65"/>
      <c r="Q288" s="65"/>
      <c r="R288" s="65"/>
      <c r="S288" s="65"/>
      <c r="T288" s="65"/>
      <c r="U288" s="65"/>
      <c r="V288" s="65"/>
      <c r="W288" s="65"/>
      <c r="X288" s="66"/>
      <c r="Y288" s="35"/>
      <c r="Z288" s="35"/>
      <c r="AA288" s="35"/>
      <c r="AB288" s="35"/>
      <c r="AC288" s="35"/>
      <c r="AD288" s="35"/>
      <c r="AE288" s="35"/>
      <c r="AT288" s="18" t="s">
        <v>141</v>
      </c>
      <c r="AU288" s="18" t="s">
        <v>85</v>
      </c>
    </row>
    <row r="289" spans="1:47" s="2" customFormat="1" ht="19.5">
      <c r="A289" s="35"/>
      <c r="B289" s="36"/>
      <c r="C289" s="37"/>
      <c r="D289" s="191" t="s">
        <v>153</v>
      </c>
      <c r="E289" s="37"/>
      <c r="F289" s="240" t="s">
        <v>275</v>
      </c>
      <c r="G289" s="37"/>
      <c r="H289" s="37"/>
      <c r="I289" s="193"/>
      <c r="J289" s="193"/>
      <c r="K289" s="37"/>
      <c r="L289" s="37"/>
      <c r="M289" s="40"/>
      <c r="N289" s="194"/>
      <c r="O289" s="195"/>
      <c r="P289" s="65"/>
      <c r="Q289" s="65"/>
      <c r="R289" s="65"/>
      <c r="S289" s="65"/>
      <c r="T289" s="65"/>
      <c r="U289" s="65"/>
      <c r="V289" s="65"/>
      <c r="W289" s="65"/>
      <c r="X289" s="66"/>
      <c r="Y289" s="35"/>
      <c r="Z289" s="35"/>
      <c r="AA289" s="35"/>
      <c r="AB289" s="35"/>
      <c r="AC289" s="35"/>
      <c r="AD289" s="35"/>
      <c r="AE289" s="35"/>
      <c r="AT289" s="18" t="s">
        <v>153</v>
      </c>
      <c r="AU289" s="18" t="s">
        <v>85</v>
      </c>
    </row>
    <row r="290" spans="2:51" s="13" customFormat="1" ht="12">
      <c r="B290" s="198"/>
      <c r="C290" s="199"/>
      <c r="D290" s="191" t="s">
        <v>145</v>
      </c>
      <c r="E290" s="200" t="s">
        <v>29</v>
      </c>
      <c r="F290" s="201" t="s">
        <v>146</v>
      </c>
      <c r="G290" s="199"/>
      <c r="H290" s="200" t="s">
        <v>29</v>
      </c>
      <c r="I290" s="202"/>
      <c r="J290" s="202"/>
      <c r="K290" s="199"/>
      <c r="L290" s="199"/>
      <c r="M290" s="203"/>
      <c r="N290" s="204"/>
      <c r="O290" s="205"/>
      <c r="P290" s="205"/>
      <c r="Q290" s="205"/>
      <c r="R290" s="205"/>
      <c r="S290" s="205"/>
      <c r="T290" s="205"/>
      <c r="U290" s="205"/>
      <c r="V290" s="205"/>
      <c r="W290" s="205"/>
      <c r="X290" s="206"/>
      <c r="AT290" s="207" t="s">
        <v>145</v>
      </c>
      <c r="AU290" s="207" t="s">
        <v>85</v>
      </c>
      <c r="AV290" s="13" t="s">
        <v>83</v>
      </c>
      <c r="AW290" s="13" t="s">
        <v>5</v>
      </c>
      <c r="AX290" s="13" t="s">
        <v>75</v>
      </c>
      <c r="AY290" s="207" t="s">
        <v>131</v>
      </c>
    </row>
    <row r="291" spans="2:51" s="14" customFormat="1" ht="12">
      <c r="B291" s="208"/>
      <c r="C291" s="209"/>
      <c r="D291" s="191" t="s">
        <v>145</v>
      </c>
      <c r="E291" s="210" t="s">
        <v>29</v>
      </c>
      <c r="F291" s="211" t="s">
        <v>240</v>
      </c>
      <c r="G291" s="209"/>
      <c r="H291" s="212">
        <v>19</v>
      </c>
      <c r="I291" s="213"/>
      <c r="J291" s="213"/>
      <c r="K291" s="209"/>
      <c r="L291" s="209"/>
      <c r="M291" s="214"/>
      <c r="N291" s="215"/>
      <c r="O291" s="216"/>
      <c r="P291" s="216"/>
      <c r="Q291" s="216"/>
      <c r="R291" s="216"/>
      <c r="S291" s="216"/>
      <c r="T291" s="216"/>
      <c r="U291" s="216"/>
      <c r="V291" s="216"/>
      <c r="W291" s="216"/>
      <c r="X291" s="217"/>
      <c r="AT291" s="218" t="s">
        <v>145</v>
      </c>
      <c r="AU291" s="218" t="s">
        <v>85</v>
      </c>
      <c r="AV291" s="14" t="s">
        <v>85</v>
      </c>
      <c r="AW291" s="14" t="s">
        <v>5</v>
      </c>
      <c r="AX291" s="14" t="s">
        <v>75</v>
      </c>
      <c r="AY291" s="218" t="s">
        <v>131</v>
      </c>
    </row>
    <row r="292" spans="2:51" s="15" customFormat="1" ht="12">
      <c r="B292" s="219"/>
      <c r="C292" s="220"/>
      <c r="D292" s="191" t="s">
        <v>145</v>
      </c>
      <c r="E292" s="221" t="s">
        <v>29</v>
      </c>
      <c r="F292" s="222" t="s">
        <v>147</v>
      </c>
      <c r="G292" s="220"/>
      <c r="H292" s="223">
        <v>19</v>
      </c>
      <c r="I292" s="224"/>
      <c r="J292" s="224"/>
      <c r="K292" s="220"/>
      <c r="L292" s="220"/>
      <c r="M292" s="225"/>
      <c r="N292" s="226"/>
      <c r="O292" s="227"/>
      <c r="P292" s="227"/>
      <c r="Q292" s="227"/>
      <c r="R292" s="227"/>
      <c r="S292" s="227"/>
      <c r="T292" s="227"/>
      <c r="U292" s="227"/>
      <c r="V292" s="227"/>
      <c r="W292" s="227"/>
      <c r="X292" s="228"/>
      <c r="AT292" s="229" t="s">
        <v>145</v>
      </c>
      <c r="AU292" s="229" t="s">
        <v>85</v>
      </c>
      <c r="AV292" s="15" t="s">
        <v>139</v>
      </c>
      <c r="AW292" s="15" t="s">
        <v>5</v>
      </c>
      <c r="AX292" s="15" t="s">
        <v>83</v>
      </c>
      <c r="AY292" s="229" t="s">
        <v>131</v>
      </c>
    </row>
    <row r="293" spans="1:65" s="2" customFormat="1" ht="24.2" customHeight="1">
      <c r="A293" s="35"/>
      <c r="B293" s="36"/>
      <c r="C293" s="177" t="s">
        <v>321</v>
      </c>
      <c r="D293" s="177" t="s">
        <v>134</v>
      </c>
      <c r="E293" s="178" t="s">
        <v>322</v>
      </c>
      <c r="F293" s="179" t="s">
        <v>323</v>
      </c>
      <c r="G293" s="180" t="s">
        <v>137</v>
      </c>
      <c r="H293" s="181">
        <v>5</v>
      </c>
      <c r="I293" s="182"/>
      <c r="J293" s="182"/>
      <c r="K293" s="183">
        <f>ROUND(P293*H293,2)</f>
        <v>0</v>
      </c>
      <c r="L293" s="179" t="s">
        <v>138</v>
      </c>
      <c r="M293" s="40"/>
      <c r="N293" s="184" t="s">
        <v>29</v>
      </c>
      <c r="O293" s="185" t="s">
        <v>44</v>
      </c>
      <c r="P293" s="186">
        <f>I293+J293</f>
        <v>0</v>
      </c>
      <c r="Q293" s="186">
        <f>ROUND(I293*H293,2)</f>
        <v>0</v>
      </c>
      <c r="R293" s="186">
        <f>ROUND(J293*H293,2)</f>
        <v>0</v>
      </c>
      <c r="S293" s="65"/>
      <c r="T293" s="187">
        <f>S293*H293</f>
        <v>0</v>
      </c>
      <c r="U293" s="187">
        <v>0</v>
      </c>
      <c r="V293" s="187">
        <f>U293*H293</f>
        <v>0</v>
      </c>
      <c r="W293" s="187">
        <v>0</v>
      </c>
      <c r="X293" s="188">
        <f>W293*H293</f>
        <v>0</v>
      </c>
      <c r="Y293" s="35"/>
      <c r="Z293" s="35"/>
      <c r="AA293" s="35"/>
      <c r="AB293" s="35"/>
      <c r="AC293" s="35"/>
      <c r="AD293" s="35"/>
      <c r="AE293" s="35"/>
      <c r="AR293" s="189" t="s">
        <v>139</v>
      </c>
      <c r="AT293" s="189" t="s">
        <v>134</v>
      </c>
      <c r="AU293" s="189" t="s">
        <v>85</v>
      </c>
      <c r="AY293" s="18" t="s">
        <v>131</v>
      </c>
      <c r="BE293" s="190">
        <f>IF(O293="základní",K293,0)</f>
        <v>0</v>
      </c>
      <c r="BF293" s="190">
        <f>IF(O293="snížená",K293,0)</f>
        <v>0</v>
      </c>
      <c r="BG293" s="190">
        <f>IF(O293="zákl. přenesená",K293,0)</f>
        <v>0</v>
      </c>
      <c r="BH293" s="190">
        <f>IF(O293="sníž. přenesená",K293,0)</f>
        <v>0</v>
      </c>
      <c r="BI293" s="190">
        <f>IF(O293="nulová",K293,0)</f>
        <v>0</v>
      </c>
      <c r="BJ293" s="18" t="s">
        <v>83</v>
      </c>
      <c r="BK293" s="190">
        <f>ROUND(P293*H293,2)</f>
        <v>0</v>
      </c>
      <c r="BL293" s="18" t="s">
        <v>139</v>
      </c>
      <c r="BM293" s="189" t="s">
        <v>324</v>
      </c>
    </row>
    <row r="294" spans="1:47" s="2" customFormat="1" ht="19.5">
      <c r="A294" s="35"/>
      <c r="B294" s="36"/>
      <c r="C294" s="37"/>
      <c r="D294" s="191" t="s">
        <v>141</v>
      </c>
      <c r="E294" s="37"/>
      <c r="F294" s="192" t="s">
        <v>325</v>
      </c>
      <c r="G294" s="37"/>
      <c r="H294" s="37"/>
      <c r="I294" s="193"/>
      <c r="J294" s="193"/>
      <c r="K294" s="37"/>
      <c r="L294" s="37"/>
      <c r="M294" s="40"/>
      <c r="N294" s="194"/>
      <c r="O294" s="195"/>
      <c r="P294" s="65"/>
      <c r="Q294" s="65"/>
      <c r="R294" s="65"/>
      <c r="S294" s="65"/>
      <c r="T294" s="65"/>
      <c r="U294" s="65"/>
      <c r="V294" s="65"/>
      <c r="W294" s="65"/>
      <c r="X294" s="66"/>
      <c r="Y294" s="35"/>
      <c r="Z294" s="35"/>
      <c r="AA294" s="35"/>
      <c r="AB294" s="35"/>
      <c r="AC294" s="35"/>
      <c r="AD294" s="35"/>
      <c r="AE294" s="35"/>
      <c r="AT294" s="18" t="s">
        <v>141</v>
      </c>
      <c r="AU294" s="18" t="s">
        <v>85</v>
      </c>
    </row>
    <row r="295" spans="1:47" s="2" customFormat="1" ht="12">
      <c r="A295" s="35"/>
      <c r="B295" s="36"/>
      <c r="C295" s="37"/>
      <c r="D295" s="196" t="s">
        <v>143</v>
      </c>
      <c r="E295" s="37"/>
      <c r="F295" s="197" t="s">
        <v>326</v>
      </c>
      <c r="G295" s="37"/>
      <c r="H295" s="37"/>
      <c r="I295" s="193"/>
      <c r="J295" s="193"/>
      <c r="K295" s="37"/>
      <c r="L295" s="37"/>
      <c r="M295" s="40"/>
      <c r="N295" s="194"/>
      <c r="O295" s="195"/>
      <c r="P295" s="65"/>
      <c r="Q295" s="65"/>
      <c r="R295" s="65"/>
      <c r="S295" s="65"/>
      <c r="T295" s="65"/>
      <c r="U295" s="65"/>
      <c r="V295" s="65"/>
      <c r="W295" s="65"/>
      <c r="X295" s="66"/>
      <c r="Y295" s="35"/>
      <c r="Z295" s="35"/>
      <c r="AA295" s="35"/>
      <c r="AB295" s="35"/>
      <c r="AC295" s="35"/>
      <c r="AD295" s="35"/>
      <c r="AE295" s="35"/>
      <c r="AT295" s="18" t="s">
        <v>143</v>
      </c>
      <c r="AU295" s="18" t="s">
        <v>85</v>
      </c>
    </row>
    <row r="296" spans="2:51" s="13" customFormat="1" ht="12">
      <c r="B296" s="198"/>
      <c r="C296" s="199"/>
      <c r="D296" s="191" t="s">
        <v>145</v>
      </c>
      <c r="E296" s="200" t="s">
        <v>29</v>
      </c>
      <c r="F296" s="201" t="s">
        <v>146</v>
      </c>
      <c r="G296" s="199"/>
      <c r="H296" s="200" t="s">
        <v>29</v>
      </c>
      <c r="I296" s="202"/>
      <c r="J296" s="202"/>
      <c r="K296" s="199"/>
      <c r="L296" s="199"/>
      <c r="M296" s="203"/>
      <c r="N296" s="204"/>
      <c r="O296" s="205"/>
      <c r="P296" s="205"/>
      <c r="Q296" s="205"/>
      <c r="R296" s="205"/>
      <c r="S296" s="205"/>
      <c r="T296" s="205"/>
      <c r="U296" s="205"/>
      <c r="V296" s="205"/>
      <c r="W296" s="205"/>
      <c r="X296" s="206"/>
      <c r="AT296" s="207" t="s">
        <v>145</v>
      </c>
      <c r="AU296" s="207" t="s">
        <v>85</v>
      </c>
      <c r="AV296" s="13" t="s">
        <v>83</v>
      </c>
      <c r="AW296" s="13" t="s">
        <v>5</v>
      </c>
      <c r="AX296" s="13" t="s">
        <v>75</v>
      </c>
      <c r="AY296" s="207" t="s">
        <v>131</v>
      </c>
    </row>
    <row r="297" spans="2:51" s="14" customFormat="1" ht="12">
      <c r="B297" s="208"/>
      <c r="C297" s="209"/>
      <c r="D297" s="191" t="s">
        <v>145</v>
      </c>
      <c r="E297" s="210" t="s">
        <v>29</v>
      </c>
      <c r="F297" s="211" t="s">
        <v>167</v>
      </c>
      <c r="G297" s="209"/>
      <c r="H297" s="212">
        <v>5</v>
      </c>
      <c r="I297" s="213"/>
      <c r="J297" s="213"/>
      <c r="K297" s="209"/>
      <c r="L297" s="209"/>
      <c r="M297" s="214"/>
      <c r="N297" s="215"/>
      <c r="O297" s="216"/>
      <c r="P297" s="216"/>
      <c r="Q297" s="216"/>
      <c r="R297" s="216"/>
      <c r="S297" s="216"/>
      <c r="T297" s="216"/>
      <c r="U297" s="216"/>
      <c r="V297" s="216"/>
      <c r="W297" s="216"/>
      <c r="X297" s="217"/>
      <c r="AT297" s="218" t="s">
        <v>145</v>
      </c>
      <c r="AU297" s="218" t="s">
        <v>85</v>
      </c>
      <c r="AV297" s="14" t="s">
        <v>85</v>
      </c>
      <c r="AW297" s="14" t="s">
        <v>5</v>
      </c>
      <c r="AX297" s="14" t="s">
        <v>75</v>
      </c>
      <c r="AY297" s="218" t="s">
        <v>131</v>
      </c>
    </row>
    <row r="298" spans="2:51" s="15" customFormat="1" ht="12">
      <c r="B298" s="219"/>
      <c r="C298" s="220"/>
      <c r="D298" s="191" t="s">
        <v>145</v>
      </c>
      <c r="E298" s="221" t="s">
        <v>29</v>
      </c>
      <c r="F298" s="222" t="s">
        <v>147</v>
      </c>
      <c r="G298" s="220"/>
      <c r="H298" s="223">
        <v>5</v>
      </c>
      <c r="I298" s="224"/>
      <c r="J298" s="224"/>
      <c r="K298" s="220"/>
      <c r="L298" s="220"/>
      <c r="M298" s="225"/>
      <c r="N298" s="226"/>
      <c r="O298" s="227"/>
      <c r="P298" s="227"/>
      <c r="Q298" s="227"/>
      <c r="R298" s="227"/>
      <c r="S298" s="227"/>
      <c r="T298" s="227"/>
      <c r="U298" s="227"/>
      <c r="V298" s="227"/>
      <c r="W298" s="227"/>
      <c r="X298" s="228"/>
      <c r="AT298" s="229" t="s">
        <v>145</v>
      </c>
      <c r="AU298" s="229" t="s">
        <v>85</v>
      </c>
      <c r="AV298" s="15" t="s">
        <v>139</v>
      </c>
      <c r="AW298" s="15" t="s">
        <v>5</v>
      </c>
      <c r="AX298" s="15" t="s">
        <v>83</v>
      </c>
      <c r="AY298" s="229" t="s">
        <v>131</v>
      </c>
    </row>
    <row r="299" spans="1:65" s="2" customFormat="1" ht="24.2" customHeight="1">
      <c r="A299" s="35"/>
      <c r="B299" s="36"/>
      <c r="C299" s="177" t="s">
        <v>327</v>
      </c>
      <c r="D299" s="177" t="s">
        <v>134</v>
      </c>
      <c r="E299" s="178" t="s">
        <v>328</v>
      </c>
      <c r="F299" s="179" t="s">
        <v>329</v>
      </c>
      <c r="G299" s="180" t="s">
        <v>137</v>
      </c>
      <c r="H299" s="181">
        <v>126</v>
      </c>
      <c r="I299" s="182"/>
      <c r="J299" s="182"/>
      <c r="K299" s="183">
        <f>ROUND(P299*H299,2)</f>
        <v>0</v>
      </c>
      <c r="L299" s="179" t="s">
        <v>138</v>
      </c>
      <c r="M299" s="40"/>
      <c r="N299" s="184" t="s">
        <v>29</v>
      </c>
      <c r="O299" s="185" t="s">
        <v>44</v>
      </c>
      <c r="P299" s="186">
        <f>I299+J299</f>
        <v>0</v>
      </c>
      <c r="Q299" s="186">
        <f>ROUND(I299*H299,2)</f>
        <v>0</v>
      </c>
      <c r="R299" s="186">
        <f>ROUND(J299*H299,2)</f>
        <v>0</v>
      </c>
      <c r="S299" s="65"/>
      <c r="T299" s="187">
        <f>S299*H299</f>
        <v>0</v>
      </c>
      <c r="U299" s="187">
        <v>0</v>
      </c>
      <c r="V299" s="187">
        <f>U299*H299</f>
        <v>0</v>
      </c>
      <c r="W299" s="187">
        <v>0</v>
      </c>
      <c r="X299" s="188">
        <f>W299*H299</f>
        <v>0</v>
      </c>
      <c r="Y299" s="35"/>
      <c r="Z299" s="35"/>
      <c r="AA299" s="35"/>
      <c r="AB299" s="35"/>
      <c r="AC299" s="35"/>
      <c r="AD299" s="35"/>
      <c r="AE299" s="35"/>
      <c r="AR299" s="189" t="s">
        <v>139</v>
      </c>
      <c r="AT299" s="189" t="s">
        <v>134</v>
      </c>
      <c r="AU299" s="189" t="s">
        <v>85</v>
      </c>
      <c r="AY299" s="18" t="s">
        <v>131</v>
      </c>
      <c r="BE299" s="190">
        <f>IF(O299="základní",K299,0)</f>
        <v>0</v>
      </c>
      <c r="BF299" s="190">
        <f>IF(O299="snížená",K299,0)</f>
        <v>0</v>
      </c>
      <c r="BG299" s="190">
        <f>IF(O299="zákl. přenesená",K299,0)</f>
        <v>0</v>
      </c>
      <c r="BH299" s="190">
        <f>IF(O299="sníž. přenesená",K299,0)</f>
        <v>0</v>
      </c>
      <c r="BI299" s="190">
        <f>IF(O299="nulová",K299,0)</f>
        <v>0</v>
      </c>
      <c r="BJ299" s="18" t="s">
        <v>83</v>
      </c>
      <c r="BK299" s="190">
        <f>ROUND(P299*H299,2)</f>
        <v>0</v>
      </c>
      <c r="BL299" s="18" t="s">
        <v>139</v>
      </c>
      <c r="BM299" s="189" t="s">
        <v>330</v>
      </c>
    </row>
    <row r="300" spans="1:47" s="2" customFormat="1" ht="12">
      <c r="A300" s="35"/>
      <c r="B300" s="36"/>
      <c r="C300" s="37"/>
      <c r="D300" s="191" t="s">
        <v>141</v>
      </c>
      <c r="E300" s="37"/>
      <c r="F300" s="192" t="s">
        <v>331</v>
      </c>
      <c r="G300" s="37"/>
      <c r="H300" s="37"/>
      <c r="I300" s="193"/>
      <c r="J300" s="193"/>
      <c r="K300" s="37"/>
      <c r="L300" s="37"/>
      <c r="M300" s="40"/>
      <c r="N300" s="194"/>
      <c r="O300" s="195"/>
      <c r="P300" s="65"/>
      <c r="Q300" s="65"/>
      <c r="R300" s="65"/>
      <c r="S300" s="65"/>
      <c r="T300" s="65"/>
      <c r="U300" s="65"/>
      <c r="V300" s="65"/>
      <c r="W300" s="65"/>
      <c r="X300" s="66"/>
      <c r="Y300" s="35"/>
      <c r="Z300" s="35"/>
      <c r="AA300" s="35"/>
      <c r="AB300" s="35"/>
      <c r="AC300" s="35"/>
      <c r="AD300" s="35"/>
      <c r="AE300" s="35"/>
      <c r="AT300" s="18" t="s">
        <v>141</v>
      </c>
      <c r="AU300" s="18" t="s">
        <v>85</v>
      </c>
    </row>
    <row r="301" spans="1:47" s="2" customFormat="1" ht="12">
      <c r="A301" s="35"/>
      <c r="B301" s="36"/>
      <c r="C301" s="37"/>
      <c r="D301" s="196" t="s">
        <v>143</v>
      </c>
      <c r="E301" s="37"/>
      <c r="F301" s="197" t="s">
        <v>332</v>
      </c>
      <c r="G301" s="37"/>
      <c r="H301" s="37"/>
      <c r="I301" s="193"/>
      <c r="J301" s="193"/>
      <c r="K301" s="37"/>
      <c r="L301" s="37"/>
      <c r="M301" s="40"/>
      <c r="N301" s="194"/>
      <c r="O301" s="195"/>
      <c r="P301" s="65"/>
      <c r="Q301" s="65"/>
      <c r="R301" s="65"/>
      <c r="S301" s="65"/>
      <c r="T301" s="65"/>
      <c r="U301" s="65"/>
      <c r="V301" s="65"/>
      <c r="W301" s="65"/>
      <c r="X301" s="66"/>
      <c r="Y301" s="35"/>
      <c r="Z301" s="35"/>
      <c r="AA301" s="35"/>
      <c r="AB301" s="35"/>
      <c r="AC301" s="35"/>
      <c r="AD301" s="35"/>
      <c r="AE301" s="35"/>
      <c r="AT301" s="18" t="s">
        <v>143</v>
      </c>
      <c r="AU301" s="18" t="s">
        <v>85</v>
      </c>
    </row>
    <row r="302" spans="2:51" s="13" customFormat="1" ht="12">
      <c r="B302" s="198"/>
      <c r="C302" s="199"/>
      <c r="D302" s="191" t="s">
        <v>145</v>
      </c>
      <c r="E302" s="200" t="s">
        <v>29</v>
      </c>
      <c r="F302" s="201" t="s">
        <v>146</v>
      </c>
      <c r="G302" s="199"/>
      <c r="H302" s="200" t="s">
        <v>29</v>
      </c>
      <c r="I302" s="202"/>
      <c r="J302" s="202"/>
      <c r="K302" s="199"/>
      <c r="L302" s="199"/>
      <c r="M302" s="203"/>
      <c r="N302" s="204"/>
      <c r="O302" s="205"/>
      <c r="P302" s="205"/>
      <c r="Q302" s="205"/>
      <c r="R302" s="205"/>
      <c r="S302" s="205"/>
      <c r="T302" s="205"/>
      <c r="U302" s="205"/>
      <c r="V302" s="205"/>
      <c r="W302" s="205"/>
      <c r="X302" s="206"/>
      <c r="AT302" s="207" t="s">
        <v>145</v>
      </c>
      <c r="AU302" s="207" t="s">
        <v>85</v>
      </c>
      <c r="AV302" s="13" t="s">
        <v>83</v>
      </c>
      <c r="AW302" s="13" t="s">
        <v>5</v>
      </c>
      <c r="AX302" s="13" t="s">
        <v>75</v>
      </c>
      <c r="AY302" s="207" t="s">
        <v>131</v>
      </c>
    </row>
    <row r="303" spans="2:51" s="14" customFormat="1" ht="12">
      <c r="B303" s="208"/>
      <c r="C303" s="209"/>
      <c r="D303" s="191" t="s">
        <v>145</v>
      </c>
      <c r="E303" s="210" t="s">
        <v>29</v>
      </c>
      <c r="F303" s="211" t="s">
        <v>333</v>
      </c>
      <c r="G303" s="209"/>
      <c r="H303" s="212">
        <v>126</v>
      </c>
      <c r="I303" s="213"/>
      <c r="J303" s="213"/>
      <c r="K303" s="209"/>
      <c r="L303" s="209"/>
      <c r="M303" s="214"/>
      <c r="N303" s="215"/>
      <c r="O303" s="216"/>
      <c r="P303" s="216"/>
      <c r="Q303" s="216"/>
      <c r="R303" s="216"/>
      <c r="S303" s="216"/>
      <c r="T303" s="216"/>
      <c r="U303" s="216"/>
      <c r="V303" s="216"/>
      <c r="W303" s="216"/>
      <c r="X303" s="217"/>
      <c r="AT303" s="218" t="s">
        <v>145</v>
      </c>
      <c r="AU303" s="218" t="s">
        <v>85</v>
      </c>
      <c r="AV303" s="14" t="s">
        <v>85</v>
      </c>
      <c r="AW303" s="14" t="s">
        <v>5</v>
      </c>
      <c r="AX303" s="14" t="s">
        <v>75</v>
      </c>
      <c r="AY303" s="218" t="s">
        <v>131</v>
      </c>
    </row>
    <row r="304" spans="2:51" s="15" customFormat="1" ht="12">
      <c r="B304" s="219"/>
      <c r="C304" s="220"/>
      <c r="D304" s="191" t="s">
        <v>145</v>
      </c>
      <c r="E304" s="221" t="s">
        <v>29</v>
      </c>
      <c r="F304" s="222" t="s">
        <v>147</v>
      </c>
      <c r="G304" s="220"/>
      <c r="H304" s="223">
        <v>126</v>
      </c>
      <c r="I304" s="224"/>
      <c r="J304" s="224"/>
      <c r="K304" s="220"/>
      <c r="L304" s="220"/>
      <c r="M304" s="225"/>
      <c r="N304" s="226"/>
      <c r="O304" s="227"/>
      <c r="P304" s="227"/>
      <c r="Q304" s="227"/>
      <c r="R304" s="227"/>
      <c r="S304" s="227"/>
      <c r="T304" s="227"/>
      <c r="U304" s="227"/>
      <c r="V304" s="227"/>
      <c r="W304" s="227"/>
      <c r="X304" s="228"/>
      <c r="AT304" s="229" t="s">
        <v>145</v>
      </c>
      <c r="AU304" s="229" t="s">
        <v>85</v>
      </c>
      <c r="AV304" s="15" t="s">
        <v>139</v>
      </c>
      <c r="AW304" s="15" t="s">
        <v>5</v>
      </c>
      <c r="AX304" s="15" t="s">
        <v>83</v>
      </c>
      <c r="AY304" s="229" t="s">
        <v>131</v>
      </c>
    </row>
    <row r="305" spans="1:65" s="2" customFormat="1" ht="16.5" customHeight="1">
      <c r="A305" s="35"/>
      <c r="B305" s="36"/>
      <c r="C305" s="230" t="s">
        <v>334</v>
      </c>
      <c r="D305" s="230" t="s">
        <v>148</v>
      </c>
      <c r="E305" s="231" t="s">
        <v>335</v>
      </c>
      <c r="F305" s="232" t="s">
        <v>336</v>
      </c>
      <c r="G305" s="233" t="s">
        <v>137</v>
      </c>
      <c r="H305" s="234">
        <v>121</v>
      </c>
      <c r="I305" s="235"/>
      <c r="J305" s="236"/>
      <c r="K305" s="237">
        <f>ROUND(P305*H305,2)</f>
        <v>0</v>
      </c>
      <c r="L305" s="232" t="s">
        <v>29</v>
      </c>
      <c r="M305" s="238"/>
      <c r="N305" s="239" t="s">
        <v>29</v>
      </c>
      <c r="O305" s="185" t="s">
        <v>44</v>
      </c>
      <c r="P305" s="186">
        <f>I305+J305</f>
        <v>0</v>
      </c>
      <c r="Q305" s="186">
        <f>ROUND(I305*H305,2)</f>
        <v>0</v>
      </c>
      <c r="R305" s="186">
        <f>ROUND(J305*H305,2)</f>
        <v>0</v>
      </c>
      <c r="S305" s="65"/>
      <c r="T305" s="187">
        <f>S305*H305</f>
        <v>0</v>
      </c>
      <c r="U305" s="187">
        <v>0</v>
      </c>
      <c r="V305" s="187">
        <f>U305*H305</f>
        <v>0</v>
      </c>
      <c r="W305" s="187">
        <v>0</v>
      </c>
      <c r="X305" s="188">
        <f>W305*H305</f>
        <v>0</v>
      </c>
      <c r="Y305" s="35"/>
      <c r="Z305" s="35"/>
      <c r="AA305" s="35"/>
      <c r="AB305" s="35"/>
      <c r="AC305" s="35"/>
      <c r="AD305" s="35"/>
      <c r="AE305" s="35"/>
      <c r="AR305" s="189" t="s">
        <v>151</v>
      </c>
      <c r="AT305" s="189" t="s">
        <v>148</v>
      </c>
      <c r="AU305" s="189" t="s">
        <v>85</v>
      </c>
      <c r="AY305" s="18" t="s">
        <v>131</v>
      </c>
      <c r="BE305" s="190">
        <f>IF(O305="základní",K305,0)</f>
        <v>0</v>
      </c>
      <c r="BF305" s="190">
        <f>IF(O305="snížená",K305,0)</f>
        <v>0</v>
      </c>
      <c r="BG305" s="190">
        <f>IF(O305="zákl. přenesená",K305,0)</f>
        <v>0</v>
      </c>
      <c r="BH305" s="190">
        <f>IF(O305="sníž. přenesená",K305,0)</f>
        <v>0</v>
      </c>
      <c r="BI305" s="190">
        <f>IF(O305="nulová",K305,0)</f>
        <v>0</v>
      </c>
      <c r="BJ305" s="18" t="s">
        <v>83</v>
      </c>
      <c r="BK305" s="190">
        <f>ROUND(P305*H305,2)</f>
        <v>0</v>
      </c>
      <c r="BL305" s="18" t="s">
        <v>139</v>
      </c>
      <c r="BM305" s="189" t="s">
        <v>337</v>
      </c>
    </row>
    <row r="306" spans="1:47" s="2" customFormat="1" ht="12">
      <c r="A306" s="35"/>
      <c r="B306" s="36"/>
      <c r="C306" s="37"/>
      <c r="D306" s="191" t="s">
        <v>141</v>
      </c>
      <c r="E306" s="37"/>
      <c r="F306" s="192" t="s">
        <v>336</v>
      </c>
      <c r="G306" s="37"/>
      <c r="H306" s="37"/>
      <c r="I306" s="193"/>
      <c r="J306" s="193"/>
      <c r="K306" s="37"/>
      <c r="L306" s="37"/>
      <c r="M306" s="40"/>
      <c r="N306" s="194"/>
      <c r="O306" s="195"/>
      <c r="P306" s="65"/>
      <c r="Q306" s="65"/>
      <c r="R306" s="65"/>
      <c r="S306" s="65"/>
      <c r="T306" s="65"/>
      <c r="U306" s="65"/>
      <c r="V306" s="65"/>
      <c r="W306" s="65"/>
      <c r="X306" s="66"/>
      <c r="Y306" s="35"/>
      <c r="Z306" s="35"/>
      <c r="AA306" s="35"/>
      <c r="AB306" s="35"/>
      <c r="AC306" s="35"/>
      <c r="AD306" s="35"/>
      <c r="AE306" s="35"/>
      <c r="AT306" s="18" t="s">
        <v>141</v>
      </c>
      <c r="AU306" s="18" t="s">
        <v>85</v>
      </c>
    </row>
    <row r="307" spans="1:47" s="2" customFormat="1" ht="19.5">
      <c r="A307" s="35"/>
      <c r="B307" s="36"/>
      <c r="C307" s="37"/>
      <c r="D307" s="191" t="s">
        <v>153</v>
      </c>
      <c r="E307" s="37"/>
      <c r="F307" s="240" t="s">
        <v>275</v>
      </c>
      <c r="G307" s="37"/>
      <c r="H307" s="37"/>
      <c r="I307" s="193"/>
      <c r="J307" s="193"/>
      <c r="K307" s="37"/>
      <c r="L307" s="37"/>
      <c r="M307" s="40"/>
      <c r="N307" s="194"/>
      <c r="O307" s="195"/>
      <c r="P307" s="65"/>
      <c r="Q307" s="65"/>
      <c r="R307" s="65"/>
      <c r="S307" s="65"/>
      <c r="T307" s="65"/>
      <c r="U307" s="65"/>
      <c r="V307" s="65"/>
      <c r="W307" s="65"/>
      <c r="X307" s="66"/>
      <c r="Y307" s="35"/>
      <c r="Z307" s="35"/>
      <c r="AA307" s="35"/>
      <c r="AB307" s="35"/>
      <c r="AC307" s="35"/>
      <c r="AD307" s="35"/>
      <c r="AE307" s="35"/>
      <c r="AT307" s="18" t="s">
        <v>153</v>
      </c>
      <c r="AU307" s="18" t="s">
        <v>85</v>
      </c>
    </row>
    <row r="308" spans="2:51" s="13" customFormat="1" ht="12">
      <c r="B308" s="198"/>
      <c r="C308" s="199"/>
      <c r="D308" s="191" t="s">
        <v>145</v>
      </c>
      <c r="E308" s="200" t="s">
        <v>29</v>
      </c>
      <c r="F308" s="201" t="s">
        <v>146</v>
      </c>
      <c r="G308" s="199"/>
      <c r="H308" s="200" t="s">
        <v>29</v>
      </c>
      <c r="I308" s="202"/>
      <c r="J308" s="202"/>
      <c r="K308" s="199"/>
      <c r="L308" s="199"/>
      <c r="M308" s="203"/>
      <c r="N308" s="204"/>
      <c r="O308" s="205"/>
      <c r="P308" s="205"/>
      <c r="Q308" s="205"/>
      <c r="R308" s="205"/>
      <c r="S308" s="205"/>
      <c r="T308" s="205"/>
      <c r="U308" s="205"/>
      <c r="V308" s="205"/>
      <c r="W308" s="205"/>
      <c r="X308" s="206"/>
      <c r="AT308" s="207" t="s">
        <v>145</v>
      </c>
      <c r="AU308" s="207" t="s">
        <v>85</v>
      </c>
      <c r="AV308" s="13" t="s">
        <v>83</v>
      </c>
      <c r="AW308" s="13" t="s">
        <v>5</v>
      </c>
      <c r="AX308" s="13" t="s">
        <v>75</v>
      </c>
      <c r="AY308" s="207" t="s">
        <v>131</v>
      </c>
    </row>
    <row r="309" spans="2:51" s="14" customFormat="1" ht="12">
      <c r="B309" s="208"/>
      <c r="C309" s="209"/>
      <c r="D309" s="191" t="s">
        <v>145</v>
      </c>
      <c r="E309" s="210" t="s">
        <v>29</v>
      </c>
      <c r="F309" s="211" t="s">
        <v>338</v>
      </c>
      <c r="G309" s="209"/>
      <c r="H309" s="212">
        <v>121</v>
      </c>
      <c r="I309" s="213"/>
      <c r="J309" s="213"/>
      <c r="K309" s="209"/>
      <c r="L309" s="209"/>
      <c r="M309" s="214"/>
      <c r="N309" s="215"/>
      <c r="O309" s="216"/>
      <c r="P309" s="216"/>
      <c r="Q309" s="216"/>
      <c r="R309" s="216"/>
      <c r="S309" s="216"/>
      <c r="T309" s="216"/>
      <c r="U309" s="216"/>
      <c r="V309" s="216"/>
      <c r="W309" s="216"/>
      <c r="X309" s="217"/>
      <c r="AT309" s="218" t="s">
        <v>145</v>
      </c>
      <c r="AU309" s="218" t="s">
        <v>85</v>
      </c>
      <c r="AV309" s="14" t="s">
        <v>85</v>
      </c>
      <c r="AW309" s="14" t="s">
        <v>5</v>
      </c>
      <c r="AX309" s="14" t="s">
        <v>75</v>
      </c>
      <c r="AY309" s="218" t="s">
        <v>131</v>
      </c>
    </row>
    <row r="310" spans="2:51" s="15" customFormat="1" ht="12">
      <c r="B310" s="219"/>
      <c r="C310" s="220"/>
      <c r="D310" s="191" t="s">
        <v>145</v>
      </c>
      <c r="E310" s="221" t="s">
        <v>29</v>
      </c>
      <c r="F310" s="222" t="s">
        <v>147</v>
      </c>
      <c r="G310" s="220"/>
      <c r="H310" s="223">
        <v>121</v>
      </c>
      <c r="I310" s="224"/>
      <c r="J310" s="224"/>
      <c r="K310" s="220"/>
      <c r="L310" s="220"/>
      <c r="M310" s="225"/>
      <c r="N310" s="226"/>
      <c r="O310" s="227"/>
      <c r="P310" s="227"/>
      <c r="Q310" s="227"/>
      <c r="R310" s="227"/>
      <c r="S310" s="227"/>
      <c r="T310" s="227"/>
      <c r="U310" s="227"/>
      <c r="V310" s="227"/>
      <c r="W310" s="227"/>
      <c r="X310" s="228"/>
      <c r="AT310" s="229" t="s">
        <v>145</v>
      </c>
      <c r="AU310" s="229" t="s">
        <v>85</v>
      </c>
      <c r="AV310" s="15" t="s">
        <v>139</v>
      </c>
      <c r="AW310" s="15" t="s">
        <v>5</v>
      </c>
      <c r="AX310" s="15" t="s">
        <v>83</v>
      </c>
      <c r="AY310" s="229" t="s">
        <v>131</v>
      </c>
    </row>
    <row r="311" spans="1:65" s="2" customFormat="1" ht="24.2" customHeight="1">
      <c r="A311" s="35"/>
      <c r="B311" s="36"/>
      <c r="C311" s="177" t="s">
        <v>339</v>
      </c>
      <c r="D311" s="177" t="s">
        <v>134</v>
      </c>
      <c r="E311" s="178" t="s">
        <v>340</v>
      </c>
      <c r="F311" s="179" t="s">
        <v>341</v>
      </c>
      <c r="G311" s="180" t="s">
        <v>137</v>
      </c>
      <c r="H311" s="181">
        <v>10</v>
      </c>
      <c r="I311" s="182"/>
      <c r="J311" s="182"/>
      <c r="K311" s="183">
        <f>ROUND(P311*H311,2)</f>
        <v>0</v>
      </c>
      <c r="L311" s="179" t="s">
        <v>138</v>
      </c>
      <c r="M311" s="40"/>
      <c r="N311" s="184" t="s">
        <v>29</v>
      </c>
      <c r="O311" s="185" t="s">
        <v>44</v>
      </c>
      <c r="P311" s="186">
        <f>I311+J311</f>
        <v>0</v>
      </c>
      <c r="Q311" s="186">
        <f>ROUND(I311*H311,2)</f>
        <v>0</v>
      </c>
      <c r="R311" s="186">
        <f>ROUND(J311*H311,2)</f>
        <v>0</v>
      </c>
      <c r="S311" s="65"/>
      <c r="T311" s="187">
        <f>S311*H311</f>
        <v>0</v>
      </c>
      <c r="U311" s="187">
        <v>0</v>
      </c>
      <c r="V311" s="187">
        <f>U311*H311</f>
        <v>0</v>
      </c>
      <c r="W311" s="187">
        <v>0</v>
      </c>
      <c r="X311" s="188">
        <f>W311*H311</f>
        <v>0</v>
      </c>
      <c r="Y311" s="35"/>
      <c r="Z311" s="35"/>
      <c r="AA311" s="35"/>
      <c r="AB311" s="35"/>
      <c r="AC311" s="35"/>
      <c r="AD311" s="35"/>
      <c r="AE311" s="35"/>
      <c r="AR311" s="189" t="s">
        <v>139</v>
      </c>
      <c r="AT311" s="189" t="s">
        <v>134</v>
      </c>
      <c r="AU311" s="189" t="s">
        <v>85</v>
      </c>
      <c r="AY311" s="18" t="s">
        <v>131</v>
      </c>
      <c r="BE311" s="190">
        <f>IF(O311="základní",K311,0)</f>
        <v>0</v>
      </c>
      <c r="BF311" s="190">
        <f>IF(O311="snížená",K311,0)</f>
        <v>0</v>
      </c>
      <c r="BG311" s="190">
        <f>IF(O311="zákl. přenesená",K311,0)</f>
        <v>0</v>
      </c>
      <c r="BH311" s="190">
        <f>IF(O311="sníž. přenesená",K311,0)</f>
        <v>0</v>
      </c>
      <c r="BI311" s="190">
        <f>IF(O311="nulová",K311,0)</f>
        <v>0</v>
      </c>
      <c r="BJ311" s="18" t="s">
        <v>83</v>
      </c>
      <c r="BK311" s="190">
        <f>ROUND(P311*H311,2)</f>
        <v>0</v>
      </c>
      <c r="BL311" s="18" t="s">
        <v>139</v>
      </c>
      <c r="BM311" s="189" t="s">
        <v>342</v>
      </c>
    </row>
    <row r="312" spans="1:47" s="2" customFormat="1" ht="19.5">
      <c r="A312" s="35"/>
      <c r="B312" s="36"/>
      <c r="C312" s="37"/>
      <c r="D312" s="191" t="s">
        <v>141</v>
      </c>
      <c r="E312" s="37"/>
      <c r="F312" s="192" t="s">
        <v>343</v>
      </c>
      <c r="G312" s="37"/>
      <c r="H312" s="37"/>
      <c r="I312" s="193"/>
      <c r="J312" s="193"/>
      <c r="K312" s="37"/>
      <c r="L312" s="37"/>
      <c r="M312" s="40"/>
      <c r="N312" s="194"/>
      <c r="O312" s="195"/>
      <c r="P312" s="65"/>
      <c r="Q312" s="65"/>
      <c r="R312" s="65"/>
      <c r="S312" s="65"/>
      <c r="T312" s="65"/>
      <c r="U312" s="65"/>
      <c r="V312" s="65"/>
      <c r="W312" s="65"/>
      <c r="X312" s="66"/>
      <c r="Y312" s="35"/>
      <c r="Z312" s="35"/>
      <c r="AA312" s="35"/>
      <c r="AB312" s="35"/>
      <c r="AC312" s="35"/>
      <c r="AD312" s="35"/>
      <c r="AE312" s="35"/>
      <c r="AT312" s="18" t="s">
        <v>141</v>
      </c>
      <c r="AU312" s="18" t="s">
        <v>85</v>
      </c>
    </row>
    <row r="313" spans="1:47" s="2" customFormat="1" ht="12">
      <c r="A313" s="35"/>
      <c r="B313" s="36"/>
      <c r="C313" s="37"/>
      <c r="D313" s="196" t="s">
        <v>143</v>
      </c>
      <c r="E313" s="37"/>
      <c r="F313" s="197" t="s">
        <v>344</v>
      </c>
      <c r="G313" s="37"/>
      <c r="H313" s="37"/>
      <c r="I313" s="193"/>
      <c r="J313" s="193"/>
      <c r="K313" s="37"/>
      <c r="L313" s="37"/>
      <c r="M313" s="40"/>
      <c r="N313" s="194"/>
      <c r="O313" s="195"/>
      <c r="P313" s="65"/>
      <c r="Q313" s="65"/>
      <c r="R313" s="65"/>
      <c r="S313" s="65"/>
      <c r="T313" s="65"/>
      <c r="U313" s="65"/>
      <c r="V313" s="65"/>
      <c r="W313" s="65"/>
      <c r="X313" s="66"/>
      <c r="Y313" s="35"/>
      <c r="Z313" s="35"/>
      <c r="AA313" s="35"/>
      <c r="AB313" s="35"/>
      <c r="AC313" s="35"/>
      <c r="AD313" s="35"/>
      <c r="AE313" s="35"/>
      <c r="AT313" s="18" t="s">
        <v>143</v>
      </c>
      <c r="AU313" s="18" t="s">
        <v>85</v>
      </c>
    </row>
    <row r="314" spans="2:51" s="13" customFormat="1" ht="12">
      <c r="B314" s="198"/>
      <c r="C314" s="199"/>
      <c r="D314" s="191" t="s">
        <v>145</v>
      </c>
      <c r="E314" s="200" t="s">
        <v>29</v>
      </c>
      <c r="F314" s="201" t="s">
        <v>146</v>
      </c>
      <c r="G314" s="199"/>
      <c r="H314" s="200" t="s">
        <v>29</v>
      </c>
      <c r="I314" s="202"/>
      <c r="J314" s="202"/>
      <c r="K314" s="199"/>
      <c r="L314" s="199"/>
      <c r="M314" s="203"/>
      <c r="N314" s="204"/>
      <c r="O314" s="205"/>
      <c r="P314" s="205"/>
      <c r="Q314" s="205"/>
      <c r="R314" s="205"/>
      <c r="S314" s="205"/>
      <c r="T314" s="205"/>
      <c r="U314" s="205"/>
      <c r="V314" s="205"/>
      <c r="W314" s="205"/>
      <c r="X314" s="206"/>
      <c r="AT314" s="207" t="s">
        <v>145</v>
      </c>
      <c r="AU314" s="207" t="s">
        <v>85</v>
      </c>
      <c r="AV314" s="13" t="s">
        <v>83</v>
      </c>
      <c r="AW314" s="13" t="s">
        <v>5</v>
      </c>
      <c r="AX314" s="13" t="s">
        <v>75</v>
      </c>
      <c r="AY314" s="207" t="s">
        <v>131</v>
      </c>
    </row>
    <row r="315" spans="2:51" s="14" customFormat="1" ht="12">
      <c r="B315" s="208"/>
      <c r="C315" s="209"/>
      <c r="D315" s="191" t="s">
        <v>145</v>
      </c>
      <c r="E315" s="210" t="s">
        <v>29</v>
      </c>
      <c r="F315" s="211" t="s">
        <v>196</v>
      </c>
      <c r="G315" s="209"/>
      <c r="H315" s="212">
        <v>10</v>
      </c>
      <c r="I315" s="213"/>
      <c r="J315" s="213"/>
      <c r="K315" s="209"/>
      <c r="L315" s="209"/>
      <c r="M315" s="214"/>
      <c r="N315" s="215"/>
      <c r="O315" s="216"/>
      <c r="P315" s="216"/>
      <c r="Q315" s="216"/>
      <c r="R315" s="216"/>
      <c r="S315" s="216"/>
      <c r="T315" s="216"/>
      <c r="U315" s="216"/>
      <c r="V315" s="216"/>
      <c r="W315" s="216"/>
      <c r="X315" s="217"/>
      <c r="AT315" s="218" t="s">
        <v>145</v>
      </c>
      <c r="AU315" s="218" t="s">
        <v>85</v>
      </c>
      <c r="AV315" s="14" t="s">
        <v>85</v>
      </c>
      <c r="AW315" s="14" t="s">
        <v>5</v>
      </c>
      <c r="AX315" s="14" t="s">
        <v>75</v>
      </c>
      <c r="AY315" s="218" t="s">
        <v>131</v>
      </c>
    </row>
    <row r="316" spans="2:51" s="15" customFormat="1" ht="12">
      <c r="B316" s="219"/>
      <c r="C316" s="220"/>
      <c r="D316" s="191" t="s">
        <v>145</v>
      </c>
      <c r="E316" s="221" t="s">
        <v>29</v>
      </c>
      <c r="F316" s="222" t="s">
        <v>147</v>
      </c>
      <c r="G316" s="220"/>
      <c r="H316" s="223">
        <v>10</v>
      </c>
      <c r="I316" s="224"/>
      <c r="J316" s="224"/>
      <c r="K316" s="220"/>
      <c r="L316" s="220"/>
      <c r="M316" s="225"/>
      <c r="N316" s="226"/>
      <c r="O316" s="227"/>
      <c r="P316" s="227"/>
      <c r="Q316" s="227"/>
      <c r="R316" s="227"/>
      <c r="S316" s="227"/>
      <c r="T316" s="227"/>
      <c r="U316" s="227"/>
      <c r="V316" s="227"/>
      <c r="W316" s="227"/>
      <c r="X316" s="228"/>
      <c r="AT316" s="229" t="s">
        <v>145</v>
      </c>
      <c r="AU316" s="229" t="s">
        <v>85</v>
      </c>
      <c r="AV316" s="15" t="s">
        <v>139</v>
      </c>
      <c r="AW316" s="15" t="s">
        <v>5</v>
      </c>
      <c r="AX316" s="15" t="s">
        <v>83</v>
      </c>
      <c r="AY316" s="229" t="s">
        <v>131</v>
      </c>
    </row>
    <row r="317" spans="1:65" s="2" customFormat="1" ht="16.5" customHeight="1">
      <c r="A317" s="35"/>
      <c r="B317" s="36"/>
      <c r="C317" s="230" t="s">
        <v>345</v>
      </c>
      <c r="D317" s="230" t="s">
        <v>148</v>
      </c>
      <c r="E317" s="231" t="s">
        <v>346</v>
      </c>
      <c r="F317" s="232" t="s">
        <v>347</v>
      </c>
      <c r="G317" s="233" t="s">
        <v>137</v>
      </c>
      <c r="H317" s="234">
        <v>10</v>
      </c>
      <c r="I317" s="235"/>
      <c r="J317" s="236"/>
      <c r="K317" s="237">
        <f>ROUND(P317*H317,2)</f>
        <v>0</v>
      </c>
      <c r="L317" s="232" t="s">
        <v>29</v>
      </c>
      <c r="M317" s="238"/>
      <c r="N317" s="239" t="s">
        <v>29</v>
      </c>
      <c r="O317" s="185" t="s">
        <v>44</v>
      </c>
      <c r="P317" s="186">
        <f>I317+J317</f>
        <v>0</v>
      </c>
      <c r="Q317" s="186">
        <f>ROUND(I317*H317,2)</f>
        <v>0</v>
      </c>
      <c r="R317" s="186">
        <f>ROUND(J317*H317,2)</f>
        <v>0</v>
      </c>
      <c r="S317" s="65"/>
      <c r="T317" s="187">
        <f>S317*H317</f>
        <v>0</v>
      </c>
      <c r="U317" s="187">
        <v>0</v>
      </c>
      <c r="V317" s="187">
        <f>U317*H317</f>
        <v>0</v>
      </c>
      <c r="W317" s="187">
        <v>0</v>
      </c>
      <c r="X317" s="188">
        <f>W317*H317</f>
        <v>0</v>
      </c>
      <c r="Y317" s="35"/>
      <c r="Z317" s="35"/>
      <c r="AA317" s="35"/>
      <c r="AB317" s="35"/>
      <c r="AC317" s="35"/>
      <c r="AD317" s="35"/>
      <c r="AE317" s="35"/>
      <c r="AR317" s="189" t="s">
        <v>151</v>
      </c>
      <c r="AT317" s="189" t="s">
        <v>148</v>
      </c>
      <c r="AU317" s="189" t="s">
        <v>85</v>
      </c>
      <c r="AY317" s="18" t="s">
        <v>131</v>
      </c>
      <c r="BE317" s="190">
        <f>IF(O317="základní",K317,0)</f>
        <v>0</v>
      </c>
      <c r="BF317" s="190">
        <f>IF(O317="snížená",K317,0)</f>
        <v>0</v>
      </c>
      <c r="BG317" s="190">
        <f>IF(O317="zákl. přenesená",K317,0)</f>
        <v>0</v>
      </c>
      <c r="BH317" s="190">
        <f>IF(O317="sníž. přenesená",K317,0)</f>
        <v>0</v>
      </c>
      <c r="BI317" s="190">
        <f>IF(O317="nulová",K317,0)</f>
        <v>0</v>
      </c>
      <c r="BJ317" s="18" t="s">
        <v>83</v>
      </c>
      <c r="BK317" s="190">
        <f>ROUND(P317*H317,2)</f>
        <v>0</v>
      </c>
      <c r="BL317" s="18" t="s">
        <v>139</v>
      </c>
      <c r="BM317" s="189" t="s">
        <v>348</v>
      </c>
    </row>
    <row r="318" spans="1:47" s="2" customFormat="1" ht="12">
      <c r="A318" s="35"/>
      <c r="B318" s="36"/>
      <c r="C318" s="37"/>
      <c r="D318" s="191" t="s">
        <v>141</v>
      </c>
      <c r="E318" s="37"/>
      <c r="F318" s="192" t="s">
        <v>347</v>
      </c>
      <c r="G318" s="37"/>
      <c r="H318" s="37"/>
      <c r="I318" s="193"/>
      <c r="J318" s="193"/>
      <c r="K318" s="37"/>
      <c r="L318" s="37"/>
      <c r="M318" s="40"/>
      <c r="N318" s="194"/>
      <c r="O318" s="195"/>
      <c r="P318" s="65"/>
      <c r="Q318" s="65"/>
      <c r="R318" s="65"/>
      <c r="S318" s="65"/>
      <c r="T318" s="65"/>
      <c r="U318" s="65"/>
      <c r="V318" s="65"/>
      <c r="W318" s="65"/>
      <c r="X318" s="66"/>
      <c r="Y318" s="35"/>
      <c r="Z318" s="35"/>
      <c r="AA318" s="35"/>
      <c r="AB318" s="35"/>
      <c r="AC318" s="35"/>
      <c r="AD318" s="35"/>
      <c r="AE318" s="35"/>
      <c r="AT318" s="18" t="s">
        <v>141</v>
      </c>
      <c r="AU318" s="18" t="s">
        <v>85</v>
      </c>
    </row>
    <row r="319" spans="1:47" s="2" customFormat="1" ht="19.5">
      <c r="A319" s="35"/>
      <c r="B319" s="36"/>
      <c r="C319" s="37"/>
      <c r="D319" s="191" t="s">
        <v>153</v>
      </c>
      <c r="E319" s="37"/>
      <c r="F319" s="240" t="s">
        <v>275</v>
      </c>
      <c r="G319" s="37"/>
      <c r="H319" s="37"/>
      <c r="I319" s="193"/>
      <c r="J319" s="193"/>
      <c r="K319" s="37"/>
      <c r="L319" s="37"/>
      <c r="M319" s="40"/>
      <c r="N319" s="194"/>
      <c r="O319" s="195"/>
      <c r="P319" s="65"/>
      <c r="Q319" s="65"/>
      <c r="R319" s="65"/>
      <c r="S319" s="65"/>
      <c r="T319" s="65"/>
      <c r="U319" s="65"/>
      <c r="V319" s="65"/>
      <c r="W319" s="65"/>
      <c r="X319" s="66"/>
      <c r="Y319" s="35"/>
      <c r="Z319" s="35"/>
      <c r="AA319" s="35"/>
      <c r="AB319" s="35"/>
      <c r="AC319" s="35"/>
      <c r="AD319" s="35"/>
      <c r="AE319" s="35"/>
      <c r="AT319" s="18" t="s">
        <v>153</v>
      </c>
      <c r="AU319" s="18" t="s">
        <v>85</v>
      </c>
    </row>
    <row r="320" spans="2:51" s="13" customFormat="1" ht="12">
      <c r="B320" s="198"/>
      <c r="C320" s="199"/>
      <c r="D320" s="191" t="s">
        <v>145</v>
      </c>
      <c r="E320" s="200" t="s">
        <v>29</v>
      </c>
      <c r="F320" s="201" t="s">
        <v>146</v>
      </c>
      <c r="G320" s="199"/>
      <c r="H320" s="200" t="s">
        <v>29</v>
      </c>
      <c r="I320" s="202"/>
      <c r="J320" s="202"/>
      <c r="K320" s="199"/>
      <c r="L320" s="199"/>
      <c r="M320" s="203"/>
      <c r="N320" s="204"/>
      <c r="O320" s="205"/>
      <c r="P320" s="205"/>
      <c r="Q320" s="205"/>
      <c r="R320" s="205"/>
      <c r="S320" s="205"/>
      <c r="T320" s="205"/>
      <c r="U320" s="205"/>
      <c r="V320" s="205"/>
      <c r="W320" s="205"/>
      <c r="X320" s="206"/>
      <c r="AT320" s="207" t="s">
        <v>145</v>
      </c>
      <c r="AU320" s="207" t="s">
        <v>85</v>
      </c>
      <c r="AV320" s="13" t="s">
        <v>83</v>
      </c>
      <c r="AW320" s="13" t="s">
        <v>5</v>
      </c>
      <c r="AX320" s="13" t="s">
        <v>75</v>
      </c>
      <c r="AY320" s="207" t="s">
        <v>131</v>
      </c>
    </row>
    <row r="321" spans="2:51" s="14" customFormat="1" ht="12">
      <c r="B321" s="208"/>
      <c r="C321" s="209"/>
      <c r="D321" s="191" t="s">
        <v>145</v>
      </c>
      <c r="E321" s="210" t="s">
        <v>29</v>
      </c>
      <c r="F321" s="211" t="s">
        <v>196</v>
      </c>
      <c r="G321" s="209"/>
      <c r="H321" s="212">
        <v>10</v>
      </c>
      <c r="I321" s="213"/>
      <c r="J321" s="213"/>
      <c r="K321" s="209"/>
      <c r="L321" s="209"/>
      <c r="M321" s="214"/>
      <c r="N321" s="215"/>
      <c r="O321" s="216"/>
      <c r="P321" s="216"/>
      <c r="Q321" s="216"/>
      <c r="R321" s="216"/>
      <c r="S321" s="216"/>
      <c r="T321" s="216"/>
      <c r="U321" s="216"/>
      <c r="V321" s="216"/>
      <c r="W321" s="216"/>
      <c r="X321" s="217"/>
      <c r="AT321" s="218" t="s">
        <v>145</v>
      </c>
      <c r="AU321" s="218" t="s">
        <v>85</v>
      </c>
      <c r="AV321" s="14" t="s">
        <v>85</v>
      </c>
      <c r="AW321" s="14" t="s">
        <v>5</v>
      </c>
      <c r="AX321" s="14" t="s">
        <v>75</v>
      </c>
      <c r="AY321" s="218" t="s">
        <v>131</v>
      </c>
    </row>
    <row r="322" spans="2:51" s="15" customFormat="1" ht="12">
      <c r="B322" s="219"/>
      <c r="C322" s="220"/>
      <c r="D322" s="191" t="s">
        <v>145</v>
      </c>
      <c r="E322" s="221" t="s">
        <v>29</v>
      </c>
      <c r="F322" s="222" t="s">
        <v>147</v>
      </c>
      <c r="G322" s="220"/>
      <c r="H322" s="223">
        <v>10</v>
      </c>
      <c r="I322" s="224"/>
      <c r="J322" s="224"/>
      <c r="K322" s="220"/>
      <c r="L322" s="220"/>
      <c r="M322" s="225"/>
      <c r="N322" s="226"/>
      <c r="O322" s="227"/>
      <c r="P322" s="227"/>
      <c r="Q322" s="227"/>
      <c r="R322" s="227"/>
      <c r="S322" s="227"/>
      <c r="T322" s="227"/>
      <c r="U322" s="227"/>
      <c r="V322" s="227"/>
      <c r="W322" s="227"/>
      <c r="X322" s="228"/>
      <c r="AT322" s="229" t="s">
        <v>145</v>
      </c>
      <c r="AU322" s="229" t="s">
        <v>85</v>
      </c>
      <c r="AV322" s="15" t="s">
        <v>139</v>
      </c>
      <c r="AW322" s="15" t="s">
        <v>5</v>
      </c>
      <c r="AX322" s="15" t="s">
        <v>83</v>
      </c>
      <c r="AY322" s="229" t="s">
        <v>131</v>
      </c>
    </row>
    <row r="323" spans="1:65" s="2" customFormat="1" ht="16.5" customHeight="1">
      <c r="A323" s="35"/>
      <c r="B323" s="36"/>
      <c r="C323" s="230" t="s">
        <v>349</v>
      </c>
      <c r="D323" s="230" t="s">
        <v>148</v>
      </c>
      <c r="E323" s="231" t="s">
        <v>350</v>
      </c>
      <c r="F323" s="232" t="s">
        <v>351</v>
      </c>
      <c r="G323" s="233" t="s">
        <v>137</v>
      </c>
      <c r="H323" s="234">
        <v>10</v>
      </c>
      <c r="I323" s="235"/>
      <c r="J323" s="236"/>
      <c r="K323" s="237">
        <f>ROUND(P323*H323,2)</f>
        <v>0</v>
      </c>
      <c r="L323" s="232" t="s">
        <v>29</v>
      </c>
      <c r="M323" s="238"/>
      <c r="N323" s="239" t="s">
        <v>29</v>
      </c>
      <c r="O323" s="185" t="s">
        <v>44</v>
      </c>
      <c r="P323" s="186">
        <f>I323+J323</f>
        <v>0</v>
      </c>
      <c r="Q323" s="186">
        <f>ROUND(I323*H323,2)</f>
        <v>0</v>
      </c>
      <c r="R323" s="186">
        <f>ROUND(J323*H323,2)</f>
        <v>0</v>
      </c>
      <c r="S323" s="65"/>
      <c r="T323" s="187">
        <f>S323*H323</f>
        <v>0</v>
      </c>
      <c r="U323" s="187">
        <v>0</v>
      </c>
      <c r="V323" s="187">
        <f>U323*H323</f>
        <v>0</v>
      </c>
      <c r="W323" s="187">
        <v>0</v>
      </c>
      <c r="X323" s="188">
        <f>W323*H323</f>
        <v>0</v>
      </c>
      <c r="Y323" s="35"/>
      <c r="Z323" s="35"/>
      <c r="AA323" s="35"/>
      <c r="AB323" s="35"/>
      <c r="AC323" s="35"/>
      <c r="AD323" s="35"/>
      <c r="AE323" s="35"/>
      <c r="AR323" s="189" t="s">
        <v>151</v>
      </c>
      <c r="AT323" s="189" t="s">
        <v>148</v>
      </c>
      <c r="AU323" s="189" t="s">
        <v>85</v>
      </c>
      <c r="AY323" s="18" t="s">
        <v>131</v>
      </c>
      <c r="BE323" s="190">
        <f>IF(O323="základní",K323,0)</f>
        <v>0</v>
      </c>
      <c r="BF323" s="190">
        <f>IF(O323="snížená",K323,0)</f>
        <v>0</v>
      </c>
      <c r="BG323" s="190">
        <f>IF(O323="zákl. přenesená",K323,0)</f>
        <v>0</v>
      </c>
      <c r="BH323" s="190">
        <f>IF(O323="sníž. přenesená",K323,0)</f>
        <v>0</v>
      </c>
      <c r="BI323" s="190">
        <f>IF(O323="nulová",K323,0)</f>
        <v>0</v>
      </c>
      <c r="BJ323" s="18" t="s">
        <v>83</v>
      </c>
      <c r="BK323" s="190">
        <f>ROUND(P323*H323,2)</f>
        <v>0</v>
      </c>
      <c r="BL323" s="18" t="s">
        <v>139</v>
      </c>
      <c r="BM323" s="189" t="s">
        <v>352</v>
      </c>
    </row>
    <row r="324" spans="1:47" s="2" customFormat="1" ht="12">
      <c r="A324" s="35"/>
      <c r="B324" s="36"/>
      <c r="C324" s="37"/>
      <c r="D324" s="191" t="s">
        <v>141</v>
      </c>
      <c r="E324" s="37"/>
      <c r="F324" s="192" t="s">
        <v>351</v>
      </c>
      <c r="G324" s="37"/>
      <c r="H324" s="37"/>
      <c r="I324" s="193"/>
      <c r="J324" s="193"/>
      <c r="K324" s="37"/>
      <c r="L324" s="37"/>
      <c r="M324" s="40"/>
      <c r="N324" s="194"/>
      <c r="O324" s="195"/>
      <c r="P324" s="65"/>
      <c r="Q324" s="65"/>
      <c r="R324" s="65"/>
      <c r="S324" s="65"/>
      <c r="T324" s="65"/>
      <c r="U324" s="65"/>
      <c r="V324" s="65"/>
      <c r="W324" s="65"/>
      <c r="X324" s="66"/>
      <c r="Y324" s="35"/>
      <c r="Z324" s="35"/>
      <c r="AA324" s="35"/>
      <c r="AB324" s="35"/>
      <c r="AC324" s="35"/>
      <c r="AD324" s="35"/>
      <c r="AE324" s="35"/>
      <c r="AT324" s="18" t="s">
        <v>141</v>
      </c>
      <c r="AU324" s="18" t="s">
        <v>85</v>
      </c>
    </row>
    <row r="325" spans="1:47" s="2" customFormat="1" ht="19.5">
      <c r="A325" s="35"/>
      <c r="B325" s="36"/>
      <c r="C325" s="37"/>
      <c r="D325" s="191" t="s">
        <v>153</v>
      </c>
      <c r="E325" s="37"/>
      <c r="F325" s="240" t="s">
        <v>275</v>
      </c>
      <c r="G325" s="37"/>
      <c r="H325" s="37"/>
      <c r="I325" s="193"/>
      <c r="J325" s="193"/>
      <c r="K325" s="37"/>
      <c r="L325" s="37"/>
      <c r="M325" s="40"/>
      <c r="N325" s="194"/>
      <c r="O325" s="195"/>
      <c r="P325" s="65"/>
      <c r="Q325" s="65"/>
      <c r="R325" s="65"/>
      <c r="S325" s="65"/>
      <c r="T325" s="65"/>
      <c r="U325" s="65"/>
      <c r="V325" s="65"/>
      <c r="W325" s="65"/>
      <c r="X325" s="66"/>
      <c r="Y325" s="35"/>
      <c r="Z325" s="35"/>
      <c r="AA325" s="35"/>
      <c r="AB325" s="35"/>
      <c r="AC325" s="35"/>
      <c r="AD325" s="35"/>
      <c r="AE325" s="35"/>
      <c r="AT325" s="18" t="s">
        <v>153</v>
      </c>
      <c r="AU325" s="18" t="s">
        <v>85</v>
      </c>
    </row>
    <row r="326" spans="2:51" s="13" customFormat="1" ht="12">
      <c r="B326" s="198"/>
      <c r="C326" s="199"/>
      <c r="D326" s="191" t="s">
        <v>145</v>
      </c>
      <c r="E326" s="200" t="s">
        <v>29</v>
      </c>
      <c r="F326" s="201" t="s">
        <v>146</v>
      </c>
      <c r="G326" s="199"/>
      <c r="H326" s="200" t="s">
        <v>29</v>
      </c>
      <c r="I326" s="202"/>
      <c r="J326" s="202"/>
      <c r="K326" s="199"/>
      <c r="L326" s="199"/>
      <c r="M326" s="203"/>
      <c r="N326" s="204"/>
      <c r="O326" s="205"/>
      <c r="P326" s="205"/>
      <c r="Q326" s="205"/>
      <c r="R326" s="205"/>
      <c r="S326" s="205"/>
      <c r="T326" s="205"/>
      <c r="U326" s="205"/>
      <c r="V326" s="205"/>
      <c r="W326" s="205"/>
      <c r="X326" s="206"/>
      <c r="AT326" s="207" t="s">
        <v>145</v>
      </c>
      <c r="AU326" s="207" t="s">
        <v>85</v>
      </c>
      <c r="AV326" s="13" t="s">
        <v>83</v>
      </c>
      <c r="AW326" s="13" t="s">
        <v>5</v>
      </c>
      <c r="AX326" s="13" t="s">
        <v>75</v>
      </c>
      <c r="AY326" s="207" t="s">
        <v>131</v>
      </c>
    </row>
    <row r="327" spans="2:51" s="14" customFormat="1" ht="12">
      <c r="B327" s="208"/>
      <c r="C327" s="209"/>
      <c r="D327" s="191" t="s">
        <v>145</v>
      </c>
      <c r="E327" s="210" t="s">
        <v>29</v>
      </c>
      <c r="F327" s="211" t="s">
        <v>196</v>
      </c>
      <c r="G327" s="209"/>
      <c r="H327" s="212">
        <v>10</v>
      </c>
      <c r="I327" s="213"/>
      <c r="J327" s="213"/>
      <c r="K327" s="209"/>
      <c r="L327" s="209"/>
      <c r="M327" s="214"/>
      <c r="N327" s="215"/>
      <c r="O327" s="216"/>
      <c r="P327" s="216"/>
      <c r="Q327" s="216"/>
      <c r="R327" s="216"/>
      <c r="S327" s="216"/>
      <c r="T327" s="216"/>
      <c r="U327" s="216"/>
      <c r="V327" s="216"/>
      <c r="W327" s="216"/>
      <c r="X327" s="217"/>
      <c r="AT327" s="218" t="s">
        <v>145</v>
      </c>
      <c r="AU327" s="218" t="s">
        <v>85</v>
      </c>
      <c r="AV327" s="14" t="s">
        <v>85</v>
      </c>
      <c r="AW327" s="14" t="s">
        <v>5</v>
      </c>
      <c r="AX327" s="14" t="s">
        <v>75</v>
      </c>
      <c r="AY327" s="218" t="s">
        <v>131</v>
      </c>
    </row>
    <row r="328" spans="2:51" s="15" customFormat="1" ht="12">
      <c r="B328" s="219"/>
      <c r="C328" s="220"/>
      <c r="D328" s="191" t="s">
        <v>145</v>
      </c>
      <c r="E328" s="221" t="s">
        <v>29</v>
      </c>
      <c r="F328" s="222" t="s">
        <v>147</v>
      </c>
      <c r="G328" s="220"/>
      <c r="H328" s="223">
        <v>10</v>
      </c>
      <c r="I328" s="224"/>
      <c r="J328" s="224"/>
      <c r="K328" s="220"/>
      <c r="L328" s="220"/>
      <c r="M328" s="225"/>
      <c r="N328" s="226"/>
      <c r="O328" s="227"/>
      <c r="P328" s="227"/>
      <c r="Q328" s="227"/>
      <c r="R328" s="227"/>
      <c r="S328" s="227"/>
      <c r="T328" s="227"/>
      <c r="U328" s="227"/>
      <c r="V328" s="227"/>
      <c r="W328" s="227"/>
      <c r="X328" s="228"/>
      <c r="AT328" s="229" t="s">
        <v>145</v>
      </c>
      <c r="AU328" s="229" t="s">
        <v>85</v>
      </c>
      <c r="AV328" s="15" t="s">
        <v>139</v>
      </c>
      <c r="AW328" s="15" t="s">
        <v>5</v>
      </c>
      <c r="AX328" s="15" t="s">
        <v>83</v>
      </c>
      <c r="AY328" s="229" t="s">
        <v>131</v>
      </c>
    </row>
    <row r="329" spans="1:65" s="2" customFormat="1" ht="24.2" customHeight="1">
      <c r="A329" s="35"/>
      <c r="B329" s="36"/>
      <c r="C329" s="177" t="s">
        <v>353</v>
      </c>
      <c r="D329" s="177" t="s">
        <v>134</v>
      </c>
      <c r="E329" s="178" t="s">
        <v>354</v>
      </c>
      <c r="F329" s="179" t="s">
        <v>355</v>
      </c>
      <c r="G329" s="180" t="s">
        <v>137</v>
      </c>
      <c r="H329" s="181">
        <v>6</v>
      </c>
      <c r="I329" s="182"/>
      <c r="J329" s="182"/>
      <c r="K329" s="183">
        <f>ROUND(P329*H329,2)</f>
        <v>0</v>
      </c>
      <c r="L329" s="179" t="s">
        <v>138</v>
      </c>
      <c r="M329" s="40"/>
      <c r="N329" s="184" t="s">
        <v>29</v>
      </c>
      <c r="O329" s="185" t="s">
        <v>44</v>
      </c>
      <c r="P329" s="186">
        <f>I329+J329</f>
        <v>0</v>
      </c>
      <c r="Q329" s="186">
        <f>ROUND(I329*H329,2)</f>
        <v>0</v>
      </c>
      <c r="R329" s="186">
        <f>ROUND(J329*H329,2)</f>
        <v>0</v>
      </c>
      <c r="S329" s="65"/>
      <c r="T329" s="187">
        <f>S329*H329</f>
        <v>0</v>
      </c>
      <c r="U329" s="187">
        <v>0</v>
      </c>
      <c r="V329" s="187">
        <f>U329*H329</f>
        <v>0</v>
      </c>
      <c r="W329" s="187">
        <v>0</v>
      </c>
      <c r="X329" s="188">
        <f>W329*H329</f>
        <v>0</v>
      </c>
      <c r="Y329" s="35"/>
      <c r="Z329" s="35"/>
      <c r="AA329" s="35"/>
      <c r="AB329" s="35"/>
      <c r="AC329" s="35"/>
      <c r="AD329" s="35"/>
      <c r="AE329" s="35"/>
      <c r="AR329" s="189" t="s">
        <v>139</v>
      </c>
      <c r="AT329" s="189" t="s">
        <v>134</v>
      </c>
      <c r="AU329" s="189" t="s">
        <v>85</v>
      </c>
      <c r="AY329" s="18" t="s">
        <v>131</v>
      </c>
      <c r="BE329" s="190">
        <f>IF(O329="základní",K329,0)</f>
        <v>0</v>
      </c>
      <c r="BF329" s="190">
        <f>IF(O329="snížená",K329,0)</f>
        <v>0</v>
      </c>
      <c r="BG329" s="190">
        <f>IF(O329="zákl. přenesená",K329,0)</f>
        <v>0</v>
      </c>
      <c r="BH329" s="190">
        <f>IF(O329="sníž. přenesená",K329,0)</f>
        <v>0</v>
      </c>
      <c r="BI329" s="190">
        <f>IF(O329="nulová",K329,0)</f>
        <v>0</v>
      </c>
      <c r="BJ329" s="18" t="s">
        <v>83</v>
      </c>
      <c r="BK329" s="190">
        <f>ROUND(P329*H329,2)</f>
        <v>0</v>
      </c>
      <c r="BL329" s="18" t="s">
        <v>139</v>
      </c>
      <c r="BM329" s="189" t="s">
        <v>356</v>
      </c>
    </row>
    <row r="330" spans="1:47" s="2" customFormat="1" ht="19.5">
      <c r="A330" s="35"/>
      <c r="B330" s="36"/>
      <c r="C330" s="37"/>
      <c r="D330" s="191" t="s">
        <v>141</v>
      </c>
      <c r="E330" s="37"/>
      <c r="F330" s="192" t="s">
        <v>357</v>
      </c>
      <c r="G330" s="37"/>
      <c r="H330" s="37"/>
      <c r="I330" s="193"/>
      <c r="J330" s="193"/>
      <c r="K330" s="37"/>
      <c r="L330" s="37"/>
      <c r="M330" s="40"/>
      <c r="N330" s="194"/>
      <c r="O330" s="195"/>
      <c r="P330" s="65"/>
      <c r="Q330" s="65"/>
      <c r="R330" s="65"/>
      <c r="S330" s="65"/>
      <c r="T330" s="65"/>
      <c r="U330" s="65"/>
      <c r="V330" s="65"/>
      <c r="W330" s="65"/>
      <c r="X330" s="66"/>
      <c r="Y330" s="35"/>
      <c r="Z330" s="35"/>
      <c r="AA330" s="35"/>
      <c r="AB330" s="35"/>
      <c r="AC330" s="35"/>
      <c r="AD330" s="35"/>
      <c r="AE330" s="35"/>
      <c r="AT330" s="18" t="s">
        <v>141</v>
      </c>
      <c r="AU330" s="18" t="s">
        <v>85</v>
      </c>
    </row>
    <row r="331" spans="1:47" s="2" customFormat="1" ht="12">
      <c r="A331" s="35"/>
      <c r="B331" s="36"/>
      <c r="C331" s="37"/>
      <c r="D331" s="196" t="s">
        <v>143</v>
      </c>
      <c r="E331" s="37"/>
      <c r="F331" s="197" t="s">
        <v>358</v>
      </c>
      <c r="G331" s="37"/>
      <c r="H331" s="37"/>
      <c r="I331" s="193"/>
      <c r="J331" s="193"/>
      <c r="K331" s="37"/>
      <c r="L331" s="37"/>
      <c r="M331" s="40"/>
      <c r="N331" s="194"/>
      <c r="O331" s="195"/>
      <c r="P331" s="65"/>
      <c r="Q331" s="65"/>
      <c r="R331" s="65"/>
      <c r="S331" s="65"/>
      <c r="T331" s="65"/>
      <c r="U331" s="65"/>
      <c r="V331" s="65"/>
      <c r="W331" s="65"/>
      <c r="X331" s="66"/>
      <c r="Y331" s="35"/>
      <c r="Z331" s="35"/>
      <c r="AA331" s="35"/>
      <c r="AB331" s="35"/>
      <c r="AC331" s="35"/>
      <c r="AD331" s="35"/>
      <c r="AE331" s="35"/>
      <c r="AT331" s="18" t="s">
        <v>143</v>
      </c>
      <c r="AU331" s="18" t="s">
        <v>85</v>
      </c>
    </row>
    <row r="332" spans="2:51" s="13" customFormat="1" ht="12">
      <c r="B332" s="198"/>
      <c r="C332" s="199"/>
      <c r="D332" s="191" t="s">
        <v>145</v>
      </c>
      <c r="E332" s="200" t="s">
        <v>29</v>
      </c>
      <c r="F332" s="201" t="s">
        <v>146</v>
      </c>
      <c r="G332" s="199"/>
      <c r="H332" s="200" t="s">
        <v>29</v>
      </c>
      <c r="I332" s="202"/>
      <c r="J332" s="202"/>
      <c r="K332" s="199"/>
      <c r="L332" s="199"/>
      <c r="M332" s="203"/>
      <c r="N332" s="204"/>
      <c r="O332" s="205"/>
      <c r="P332" s="205"/>
      <c r="Q332" s="205"/>
      <c r="R332" s="205"/>
      <c r="S332" s="205"/>
      <c r="T332" s="205"/>
      <c r="U332" s="205"/>
      <c r="V332" s="205"/>
      <c r="W332" s="205"/>
      <c r="X332" s="206"/>
      <c r="AT332" s="207" t="s">
        <v>145</v>
      </c>
      <c r="AU332" s="207" t="s">
        <v>85</v>
      </c>
      <c r="AV332" s="13" t="s">
        <v>83</v>
      </c>
      <c r="AW332" s="13" t="s">
        <v>5</v>
      </c>
      <c r="AX332" s="13" t="s">
        <v>75</v>
      </c>
      <c r="AY332" s="207" t="s">
        <v>131</v>
      </c>
    </row>
    <row r="333" spans="2:51" s="14" customFormat="1" ht="12">
      <c r="B333" s="208"/>
      <c r="C333" s="209"/>
      <c r="D333" s="191" t="s">
        <v>145</v>
      </c>
      <c r="E333" s="210" t="s">
        <v>29</v>
      </c>
      <c r="F333" s="211" t="s">
        <v>166</v>
      </c>
      <c r="G333" s="209"/>
      <c r="H333" s="212">
        <v>6</v>
      </c>
      <c r="I333" s="213"/>
      <c r="J333" s="213"/>
      <c r="K333" s="209"/>
      <c r="L333" s="209"/>
      <c r="M333" s="214"/>
      <c r="N333" s="215"/>
      <c r="O333" s="216"/>
      <c r="P333" s="216"/>
      <c r="Q333" s="216"/>
      <c r="R333" s="216"/>
      <c r="S333" s="216"/>
      <c r="T333" s="216"/>
      <c r="U333" s="216"/>
      <c r="V333" s="216"/>
      <c r="W333" s="216"/>
      <c r="X333" s="217"/>
      <c r="AT333" s="218" t="s">
        <v>145</v>
      </c>
      <c r="AU333" s="218" t="s">
        <v>85</v>
      </c>
      <c r="AV333" s="14" t="s">
        <v>85</v>
      </c>
      <c r="AW333" s="14" t="s">
        <v>5</v>
      </c>
      <c r="AX333" s="14" t="s">
        <v>75</v>
      </c>
      <c r="AY333" s="218" t="s">
        <v>131</v>
      </c>
    </row>
    <row r="334" spans="2:51" s="15" customFormat="1" ht="12">
      <c r="B334" s="219"/>
      <c r="C334" s="220"/>
      <c r="D334" s="191" t="s">
        <v>145</v>
      </c>
      <c r="E334" s="221" t="s">
        <v>29</v>
      </c>
      <c r="F334" s="222" t="s">
        <v>147</v>
      </c>
      <c r="G334" s="220"/>
      <c r="H334" s="223">
        <v>6</v>
      </c>
      <c r="I334" s="224"/>
      <c r="J334" s="224"/>
      <c r="K334" s="220"/>
      <c r="L334" s="220"/>
      <c r="M334" s="225"/>
      <c r="N334" s="226"/>
      <c r="O334" s="227"/>
      <c r="P334" s="227"/>
      <c r="Q334" s="227"/>
      <c r="R334" s="227"/>
      <c r="S334" s="227"/>
      <c r="T334" s="227"/>
      <c r="U334" s="227"/>
      <c r="V334" s="227"/>
      <c r="W334" s="227"/>
      <c r="X334" s="228"/>
      <c r="AT334" s="229" t="s">
        <v>145</v>
      </c>
      <c r="AU334" s="229" t="s">
        <v>85</v>
      </c>
      <c r="AV334" s="15" t="s">
        <v>139</v>
      </c>
      <c r="AW334" s="15" t="s">
        <v>5</v>
      </c>
      <c r="AX334" s="15" t="s">
        <v>83</v>
      </c>
      <c r="AY334" s="229" t="s">
        <v>131</v>
      </c>
    </row>
    <row r="335" spans="1:65" s="2" customFormat="1" ht="16.5" customHeight="1">
      <c r="A335" s="35"/>
      <c r="B335" s="36"/>
      <c r="C335" s="230" t="s">
        <v>359</v>
      </c>
      <c r="D335" s="230" t="s">
        <v>148</v>
      </c>
      <c r="E335" s="231" t="s">
        <v>360</v>
      </c>
      <c r="F335" s="232" t="s">
        <v>361</v>
      </c>
      <c r="G335" s="233" t="s">
        <v>137</v>
      </c>
      <c r="H335" s="234">
        <v>6</v>
      </c>
      <c r="I335" s="235"/>
      <c r="J335" s="236"/>
      <c r="K335" s="237">
        <f>ROUND(P335*H335,2)</f>
        <v>0</v>
      </c>
      <c r="L335" s="232" t="s">
        <v>29</v>
      </c>
      <c r="M335" s="238"/>
      <c r="N335" s="239" t="s">
        <v>29</v>
      </c>
      <c r="O335" s="185" t="s">
        <v>44</v>
      </c>
      <c r="P335" s="186">
        <f>I335+J335</f>
        <v>0</v>
      </c>
      <c r="Q335" s="186">
        <f>ROUND(I335*H335,2)</f>
        <v>0</v>
      </c>
      <c r="R335" s="186">
        <f>ROUND(J335*H335,2)</f>
        <v>0</v>
      </c>
      <c r="S335" s="65"/>
      <c r="T335" s="187">
        <f>S335*H335</f>
        <v>0</v>
      </c>
      <c r="U335" s="187">
        <v>0</v>
      </c>
      <c r="V335" s="187">
        <f>U335*H335</f>
        <v>0</v>
      </c>
      <c r="W335" s="187">
        <v>0</v>
      </c>
      <c r="X335" s="188">
        <f>W335*H335</f>
        <v>0</v>
      </c>
      <c r="Y335" s="35"/>
      <c r="Z335" s="35"/>
      <c r="AA335" s="35"/>
      <c r="AB335" s="35"/>
      <c r="AC335" s="35"/>
      <c r="AD335" s="35"/>
      <c r="AE335" s="35"/>
      <c r="AR335" s="189" t="s">
        <v>151</v>
      </c>
      <c r="AT335" s="189" t="s">
        <v>148</v>
      </c>
      <c r="AU335" s="189" t="s">
        <v>85</v>
      </c>
      <c r="AY335" s="18" t="s">
        <v>131</v>
      </c>
      <c r="BE335" s="190">
        <f>IF(O335="základní",K335,0)</f>
        <v>0</v>
      </c>
      <c r="BF335" s="190">
        <f>IF(O335="snížená",K335,0)</f>
        <v>0</v>
      </c>
      <c r="BG335" s="190">
        <f>IF(O335="zákl. přenesená",K335,0)</f>
        <v>0</v>
      </c>
      <c r="BH335" s="190">
        <f>IF(O335="sníž. přenesená",K335,0)</f>
        <v>0</v>
      </c>
      <c r="BI335" s="190">
        <f>IF(O335="nulová",K335,0)</f>
        <v>0</v>
      </c>
      <c r="BJ335" s="18" t="s">
        <v>83</v>
      </c>
      <c r="BK335" s="190">
        <f>ROUND(P335*H335,2)</f>
        <v>0</v>
      </c>
      <c r="BL335" s="18" t="s">
        <v>139</v>
      </c>
      <c r="BM335" s="189" t="s">
        <v>362</v>
      </c>
    </row>
    <row r="336" spans="1:47" s="2" customFormat="1" ht="12">
      <c r="A336" s="35"/>
      <c r="B336" s="36"/>
      <c r="C336" s="37"/>
      <c r="D336" s="191" t="s">
        <v>141</v>
      </c>
      <c r="E336" s="37"/>
      <c r="F336" s="192" t="s">
        <v>361</v>
      </c>
      <c r="G336" s="37"/>
      <c r="H336" s="37"/>
      <c r="I336" s="193"/>
      <c r="J336" s="193"/>
      <c r="K336" s="37"/>
      <c r="L336" s="37"/>
      <c r="M336" s="40"/>
      <c r="N336" s="194"/>
      <c r="O336" s="195"/>
      <c r="P336" s="65"/>
      <c r="Q336" s="65"/>
      <c r="R336" s="65"/>
      <c r="S336" s="65"/>
      <c r="T336" s="65"/>
      <c r="U336" s="65"/>
      <c r="V336" s="65"/>
      <c r="W336" s="65"/>
      <c r="X336" s="66"/>
      <c r="Y336" s="35"/>
      <c r="Z336" s="35"/>
      <c r="AA336" s="35"/>
      <c r="AB336" s="35"/>
      <c r="AC336" s="35"/>
      <c r="AD336" s="35"/>
      <c r="AE336" s="35"/>
      <c r="AT336" s="18" t="s">
        <v>141</v>
      </c>
      <c r="AU336" s="18" t="s">
        <v>85</v>
      </c>
    </row>
    <row r="337" spans="1:47" s="2" customFormat="1" ht="19.5">
      <c r="A337" s="35"/>
      <c r="B337" s="36"/>
      <c r="C337" s="37"/>
      <c r="D337" s="191" t="s">
        <v>153</v>
      </c>
      <c r="E337" s="37"/>
      <c r="F337" s="240" t="s">
        <v>275</v>
      </c>
      <c r="G337" s="37"/>
      <c r="H337" s="37"/>
      <c r="I337" s="193"/>
      <c r="J337" s="193"/>
      <c r="K337" s="37"/>
      <c r="L337" s="37"/>
      <c r="M337" s="40"/>
      <c r="N337" s="194"/>
      <c r="O337" s="195"/>
      <c r="P337" s="65"/>
      <c r="Q337" s="65"/>
      <c r="R337" s="65"/>
      <c r="S337" s="65"/>
      <c r="T337" s="65"/>
      <c r="U337" s="65"/>
      <c r="V337" s="65"/>
      <c r="W337" s="65"/>
      <c r="X337" s="66"/>
      <c r="Y337" s="35"/>
      <c r="Z337" s="35"/>
      <c r="AA337" s="35"/>
      <c r="AB337" s="35"/>
      <c r="AC337" s="35"/>
      <c r="AD337" s="35"/>
      <c r="AE337" s="35"/>
      <c r="AT337" s="18" t="s">
        <v>153</v>
      </c>
      <c r="AU337" s="18" t="s">
        <v>85</v>
      </c>
    </row>
    <row r="338" spans="2:51" s="13" customFormat="1" ht="12">
      <c r="B338" s="198"/>
      <c r="C338" s="199"/>
      <c r="D338" s="191" t="s">
        <v>145</v>
      </c>
      <c r="E338" s="200" t="s">
        <v>29</v>
      </c>
      <c r="F338" s="201" t="s">
        <v>146</v>
      </c>
      <c r="G338" s="199"/>
      <c r="H338" s="200" t="s">
        <v>29</v>
      </c>
      <c r="I338" s="202"/>
      <c r="J338" s="202"/>
      <c r="K338" s="199"/>
      <c r="L338" s="199"/>
      <c r="M338" s="203"/>
      <c r="N338" s="204"/>
      <c r="O338" s="205"/>
      <c r="P338" s="205"/>
      <c r="Q338" s="205"/>
      <c r="R338" s="205"/>
      <c r="S338" s="205"/>
      <c r="T338" s="205"/>
      <c r="U338" s="205"/>
      <c r="V338" s="205"/>
      <c r="W338" s="205"/>
      <c r="X338" s="206"/>
      <c r="AT338" s="207" t="s">
        <v>145</v>
      </c>
      <c r="AU338" s="207" t="s">
        <v>85</v>
      </c>
      <c r="AV338" s="13" t="s">
        <v>83</v>
      </c>
      <c r="AW338" s="13" t="s">
        <v>5</v>
      </c>
      <c r="AX338" s="13" t="s">
        <v>75</v>
      </c>
      <c r="AY338" s="207" t="s">
        <v>131</v>
      </c>
    </row>
    <row r="339" spans="2:51" s="14" customFormat="1" ht="12">
      <c r="B339" s="208"/>
      <c r="C339" s="209"/>
      <c r="D339" s="191" t="s">
        <v>145</v>
      </c>
      <c r="E339" s="210" t="s">
        <v>29</v>
      </c>
      <c r="F339" s="211" t="s">
        <v>166</v>
      </c>
      <c r="G339" s="209"/>
      <c r="H339" s="212">
        <v>6</v>
      </c>
      <c r="I339" s="213"/>
      <c r="J339" s="213"/>
      <c r="K339" s="209"/>
      <c r="L339" s="209"/>
      <c r="M339" s="214"/>
      <c r="N339" s="215"/>
      <c r="O339" s="216"/>
      <c r="P339" s="216"/>
      <c r="Q339" s="216"/>
      <c r="R339" s="216"/>
      <c r="S339" s="216"/>
      <c r="T339" s="216"/>
      <c r="U339" s="216"/>
      <c r="V339" s="216"/>
      <c r="W339" s="216"/>
      <c r="X339" s="217"/>
      <c r="AT339" s="218" t="s">
        <v>145</v>
      </c>
      <c r="AU339" s="218" t="s">
        <v>85</v>
      </c>
      <c r="AV339" s="14" t="s">
        <v>85</v>
      </c>
      <c r="AW339" s="14" t="s">
        <v>5</v>
      </c>
      <c r="AX339" s="14" t="s">
        <v>75</v>
      </c>
      <c r="AY339" s="218" t="s">
        <v>131</v>
      </c>
    </row>
    <row r="340" spans="2:51" s="15" customFormat="1" ht="12">
      <c r="B340" s="219"/>
      <c r="C340" s="220"/>
      <c r="D340" s="191" t="s">
        <v>145</v>
      </c>
      <c r="E340" s="221" t="s">
        <v>29</v>
      </c>
      <c r="F340" s="222" t="s">
        <v>147</v>
      </c>
      <c r="G340" s="220"/>
      <c r="H340" s="223">
        <v>6</v>
      </c>
      <c r="I340" s="224"/>
      <c r="J340" s="224"/>
      <c r="K340" s="220"/>
      <c r="L340" s="220"/>
      <c r="M340" s="225"/>
      <c r="N340" s="226"/>
      <c r="O340" s="227"/>
      <c r="P340" s="227"/>
      <c r="Q340" s="227"/>
      <c r="R340" s="227"/>
      <c r="S340" s="227"/>
      <c r="T340" s="227"/>
      <c r="U340" s="227"/>
      <c r="V340" s="227"/>
      <c r="W340" s="227"/>
      <c r="X340" s="228"/>
      <c r="AT340" s="229" t="s">
        <v>145</v>
      </c>
      <c r="AU340" s="229" t="s">
        <v>85</v>
      </c>
      <c r="AV340" s="15" t="s">
        <v>139</v>
      </c>
      <c r="AW340" s="15" t="s">
        <v>5</v>
      </c>
      <c r="AX340" s="15" t="s">
        <v>83</v>
      </c>
      <c r="AY340" s="229" t="s">
        <v>131</v>
      </c>
    </row>
    <row r="341" spans="1:65" s="2" customFormat="1" ht="16.5" customHeight="1">
      <c r="A341" s="35"/>
      <c r="B341" s="36"/>
      <c r="C341" s="230" t="s">
        <v>363</v>
      </c>
      <c r="D341" s="230" t="s">
        <v>148</v>
      </c>
      <c r="E341" s="231" t="s">
        <v>364</v>
      </c>
      <c r="F341" s="232" t="s">
        <v>365</v>
      </c>
      <c r="G341" s="233" t="s">
        <v>137</v>
      </c>
      <c r="H341" s="234">
        <v>6</v>
      </c>
      <c r="I341" s="235"/>
      <c r="J341" s="236"/>
      <c r="K341" s="237">
        <f>ROUND(P341*H341,2)</f>
        <v>0</v>
      </c>
      <c r="L341" s="232" t="s">
        <v>29</v>
      </c>
      <c r="M341" s="238"/>
      <c r="N341" s="239" t="s">
        <v>29</v>
      </c>
      <c r="O341" s="185" t="s">
        <v>44</v>
      </c>
      <c r="P341" s="186">
        <f>I341+J341</f>
        <v>0</v>
      </c>
      <c r="Q341" s="186">
        <f>ROUND(I341*H341,2)</f>
        <v>0</v>
      </c>
      <c r="R341" s="186">
        <f>ROUND(J341*H341,2)</f>
        <v>0</v>
      </c>
      <c r="S341" s="65"/>
      <c r="T341" s="187">
        <f>S341*H341</f>
        <v>0</v>
      </c>
      <c r="U341" s="187">
        <v>0</v>
      </c>
      <c r="V341" s="187">
        <f>U341*H341</f>
        <v>0</v>
      </c>
      <c r="W341" s="187">
        <v>0</v>
      </c>
      <c r="X341" s="188">
        <f>W341*H341</f>
        <v>0</v>
      </c>
      <c r="Y341" s="35"/>
      <c r="Z341" s="35"/>
      <c r="AA341" s="35"/>
      <c r="AB341" s="35"/>
      <c r="AC341" s="35"/>
      <c r="AD341" s="35"/>
      <c r="AE341" s="35"/>
      <c r="AR341" s="189" t="s">
        <v>151</v>
      </c>
      <c r="AT341" s="189" t="s">
        <v>148</v>
      </c>
      <c r="AU341" s="189" t="s">
        <v>85</v>
      </c>
      <c r="AY341" s="18" t="s">
        <v>131</v>
      </c>
      <c r="BE341" s="190">
        <f>IF(O341="základní",K341,0)</f>
        <v>0</v>
      </c>
      <c r="BF341" s="190">
        <f>IF(O341="snížená",K341,0)</f>
        <v>0</v>
      </c>
      <c r="BG341" s="190">
        <f>IF(O341="zákl. přenesená",K341,0)</f>
        <v>0</v>
      </c>
      <c r="BH341" s="190">
        <f>IF(O341="sníž. přenesená",K341,0)</f>
        <v>0</v>
      </c>
      <c r="BI341" s="190">
        <f>IF(O341="nulová",K341,0)</f>
        <v>0</v>
      </c>
      <c r="BJ341" s="18" t="s">
        <v>83</v>
      </c>
      <c r="BK341" s="190">
        <f>ROUND(P341*H341,2)</f>
        <v>0</v>
      </c>
      <c r="BL341" s="18" t="s">
        <v>139</v>
      </c>
      <c r="BM341" s="189" t="s">
        <v>366</v>
      </c>
    </row>
    <row r="342" spans="1:47" s="2" customFormat="1" ht="12">
      <c r="A342" s="35"/>
      <c r="B342" s="36"/>
      <c r="C342" s="37"/>
      <c r="D342" s="191" t="s">
        <v>141</v>
      </c>
      <c r="E342" s="37"/>
      <c r="F342" s="192" t="s">
        <v>365</v>
      </c>
      <c r="G342" s="37"/>
      <c r="H342" s="37"/>
      <c r="I342" s="193"/>
      <c r="J342" s="193"/>
      <c r="K342" s="37"/>
      <c r="L342" s="37"/>
      <c r="M342" s="40"/>
      <c r="N342" s="194"/>
      <c r="O342" s="195"/>
      <c r="P342" s="65"/>
      <c r="Q342" s="65"/>
      <c r="R342" s="65"/>
      <c r="S342" s="65"/>
      <c r="T342" s="65"/>
      <c r="U342" s="65"/>
      <c r="V342" s="65"/>
      <c r="W342" s="65"/>
      <c r="X342" s="66"/>
      <c r="Y342" s="35"/>
      <c r="Z342" s="35"/>
      <c r="AA342" s="35"/>
      <c r="AB342" s="35"/>
      <c r="AC342" s="35"/>
      <c r="AD342" s="35"/>
      <c r="AE342" s="35"/>
      <c r="AT342" s="18" t="s">
        <v>141</v>
      </c>
      <c r="AU342" s="18" t="s">
        <v>85</v>
      </c>
    </row>
    <row r="343" spans="1:47" s="2" customFormat="1" ht="19.5">
      <c r="A343" s="35"/>
      <c r="B343" s="36"/>
      <c r="C343" s="37"/>
      <c r="D343" s="191" t="s">
        <v>153</v>
      </c>
      <c r="E343" s="37"/>
      <c r="F343" s="240" t="s">
        <v>275</v>
      </c>
      <c r="G343" s="37"/>
      <c r="H343" s="37"/>
      <c r="I343" s="193"/>
      <c r="J343" s="193"/>
      <c r="K343" s="37"/>
      <c r="L343" s="37"/>
      <c r="M343" s="40"/>
      <c r="N343" s="194"/>
      <c r="O343" s="195"/>
      <c r="P343" s="65"/>
      <c r="Q343" s="65"/>
      <c r="R343" s="65"/>
      <c r="S343" s="65"/>
      <c r="T343" s="65"/>
      <c r="U343" s="65"/>
      <c r="V343" s="65"/>
      <c r="W343" s="65"/>
      <c r="X343" s="66"/>
      <c r="Y343" s="35"/>
      <c r="Z343" s="35"/>
      <c r="AA343" s="35"/>
      <c r="AB343" s="35"/>
      <c r="AC343" s="35"/>
      <c r="AD343" s="35"/>
      <c r="AE343" s="35"/>
      <c r="AT343" s="18" t="s">
        <v>153</v>
      </c>
      <c r="AU343" s="18" t="s">
        <v>85</v>
      </c>
    </row>
    <row r="344" spans="2:51" s="13" customFormat="1" ht="12">
      <c r="B344" s="198"/>
      <c r="C344" s="199"/>
      <c r="D344" s="191" t="s">
        <v>145</v>
      </c>
      <c r="E344" s="200" t="s">
        <v>29</v>
      </c>
      <c r="F344" s="201" t="s">
        <v>146</v>
      </c>
      <c r="G344" s="199"/>
      <c r="H344" s="200" t="s">
        <v>29</v>
      </c>
      <c r="I344" s="202"/>
      <c r="J344" s="202"/>
      <c r="K344" s="199"/>
      <c r="L344" s="199"/>
      <c r="M344" s="203"/>
      <c r="N344" s="204"/>
      <c r="O344" s="205"/>
      <c r="P344" s="205"/>
      <c r="Q344" s="205"/>
      <c r="R344" s="205"/>
      <c r="S344" s="205"/>
      <c r="T344" s="205"/>
      <c r="U344" s="205"/>
      <c r="V344" s="205"/>
      <c r="W344" s="205"/>
      <c r="X344" s="206"/>
      <c r="AT344" s="207" t="s">
        <v>145</v>
      </c>
      <c r="AU344" s="207" t="s">
        <v>85</v>
      </c>
      <c r="AV344" s="13" t="s">
        <v>83</v>
      </c>
      <c r="AW344" s="13" t="s">
        <v>5</v>
      </c>
      <c r="AX344" s="13" t="s">
        <v>75</v>
      </c>
      <c r="AY344" s="207" t="s">
        <v>131</v>
      </c>
    </row>
    <row r="345" spans="2:51" s="14" customFormat="1" ht="12">
      <c r="B345" s="208"/>
      <c r="C345" s="209"/>
      <c r="D345" s="191" t="s">
        <v>145</v>
      </c>
      <c r="E345" s="210" t="s">
        <v>29</v>
      </c>
      <c r="F345" s="211" t="s">
        <v>166</v>
      </c>
      <c r="G345" s="209"/>
      <c r="H345" s="212">
        <v>6</v>
      </c>
      <c r="I345" s="213"/>
      <c r="J345" s="213"/>
      <c r="K345" s="209"/>
      <c r="L345" s="209"/>
      <c r="M345" s="214"/>
      <c r="N345" s="215"/>
      <c r="O345" s="216"/>
      <c r="P345" s="216"/>
      <c r="Q345" s="216"/>
      <c r="R345" s="216"/>
      <c r="S345" s="216"/>
      <c r="T345" s="216"/>
      <c r="U345" s="216"/>
      <c r="V345" s="216"/>
      <c r="W345" s="216"/>
      <c r="X345" s="217"/>
      <c r="AT345" s="218" t="s">
        <v>145</v>
      </c>
      <c r="AU345" s="218" t="s">
        <v>85</v>
      </c>
      <c r="AV345" s="14" t="s">
        <v>85</v>
      </c>
      <c r="AW345" s="14" t="s">
        <v>5</v>
      </c>
      <c r="AX345" s="14" t="s">
        <v>75</v>
      </c>
      <c r="AY345" s="218" t="s">
        <v>131</v>
      </c>
    </row>
    <row r="346" spans="2:51" s="15" customFormat="1" ht="12">
      <c r="B346" s="219"/>
      <c r="C346" s="220"/>
      <c r="D346" s="191" t="s">
        <v>145</v>
      </c>
      <c r="E346" s="221" t="s">
        <v>29</v>
      </c>
      <c r="F346" s="222" t="s">
        <v>147</v>
      </c>
      <c r="G346" s="220"/>
      <c r="H346" s="223">
        <v>6</v>
      </c>
      <c r="I346" s="224"/>
      <c r="J346" s="224"/>
      <c r="K346" s="220"/>
      <c r="L346" s="220"/>
      <c r="M346" s="225"/>
      <c r="N346" s="226"/>
      <c r="O346" s="227"/>
      <c r="P346" s="227"/>
      <c r="Q346" s="227"/>
      <c r="R346" s="227"/>
      <c r="S346" s="227"/>
      <c r="T346" s="227"/>
      <c r="U346" s="227"/>
      <c r="V346" s="227"/>
      <c r="W346" s="227"/>
      <c r="X346" s="228"/>
      <c r="AT346" s="229" t="s">
        <v>145</v>
      </c>
      <c r="AU346" s="229" t="s">
        <v>85</v>
      </c>
      <c r="AV346" s="15" t="s">
        <v>139</v>
      </c>
      <c r="AW346" s="15" t="s">
        <v>5</v>
      </c>
      <c r="AX346" s="15" t="s">
        <v>83</v>
      </c>
      <c r="AY346" s="229" t="s">
        <v>131</v>
      </c>
    </row>
    <row r="347" spans="1:65" s="2" customFormat="1" ht="24.2" customHeight="1">
      <c r="A347" s="35"/>
      <c r="B347" s="36"/>
      <c r="C347" s="177" t="s">
        <v>367</v>
      </c>
      <c r="D347" s="177" t="s">
        <v>134</v>
      </c>
      <c r="E347" s="178" t="s">
        <v>368</v>
      </c>
      <c r="F347" s="179" t="s">
        <v>369</v>
      </c>
      <c r="G347" s="180" t="s">
        <v>137</v>
      </c>
      <c r="H347" s="181">
        <v>8</v>
      </c>
      <c r="I347" s="182"/>
      <c r="J347" s="182"/>
      <c r="K347" s="183">
        <f>ROUND(P347*H347,2)</f>
        <v>0</v>
      </c>
      <c r="L347" s="179" t="s">
        <v>138</v>
      </c>
      <c r="M347" s="40"/>
      <c r="N347" s="184" t="s">
        <v>29</v>
      </c>
      <c r="O347" s="185" t="s">
        <v>44</v>
      </c>
      <c r="P347" s="186">
        <f>I347+J347</f>
        <v>0</v>
      </c>
      <c r="Q347" s="186">
        <f>ROUND(I347*H347,2)</f>
        <v>0</v>
      </c>
      <c r="R347" s="186">
        <f>ROUND(J347*H347,2)</f>
        <v>0</v>
      </c>
      <c r="S347" s="65"/>
      <c r="T347" s="187">
        <f>S347*H347</f>
        <v>0</v>
      </c>
      <c r="U347" s="187">
        <v>0</v>
      </c>
      <c r="V347" s="187">
        <f>U347*H347</f>
        <v>0</v>
      </c>
      <c r="W347" s="187">
        <v>0</v>
      </c>
      <c r="X347" s="188">
        <f>W347*H347</f>
        <v>0</v>
      </c>
      <c r="Y347" s="35"/>
      <c r="Z347" s="35"/>
      <c r="AA347" s="35"/>
      <c r="AB347" s="35"/>
      <c r="AC347" s="35"/>
      <c r="AD347" s="35"/>
      <c r="AE347" s="35"/>
      <c r="AR347" s="189" t="s">
        <v>139</v>
      </c>
      <c r="AT347" s="189" t="s">
        <v>134</v>
      </c>
      <c r="AU347" s="189" t="s">
        <v>85</v>
      </c>
      <c r="AY347" s="18" t="s">
        <v>131</v>
      </c>
      <c r="BE347" s="190">
        <f>IF(O347="základní",K347,0)</f>
        <v>0</v>
      </c>
      <c r="BF347" s="190">
        <f>IF(O347="snížená",K347,0)</f>
        <v>0</v>
      </c>
      <c r="BG347" s="190">
        <f>IF(O347="zákl. přenesená",K347,0)</f>
        <v>0</v>
      </c>
      <c r="BH347" s="190">
        <f>IF(O347="sníž. přenesená",K347,0)</f>
        <v>0</v>
      </c>
      <c r="BI347" s="190">
        <f>IF(O347="nulová",K347,0)</f>
        <v>0</v>
      </c>
      <c r="BJ347" s="18" t="s">
        <v>83</v>
      </c>
      <c r="BK347" s="190">
        <f>ROUND(P347*H347,2)</f>
        <v>0</v>
      </c>
      <c r="BL347" s="18" t="s">
        <v>139</v>
      </c>
      <c r="BM347" s="189" t="s">
        <v>370</v>
      </c>
    </row>
    <row r="348" spans="1:47" s="2" customFormat="1" ht="19.5">
      <c r="A348" s="35"/>
      <c r="B348" s="36"/>
      <c r="C348" s="37"/>
      <c r="D348" s="191" t="s">
        <v>141</v>
      </c>
      <c r="E348" s="37"/>
      <c r="F348" s="192" t="s">
        <v>371</v>
      </c>
      <c r="G348" s="37"/>
      <c r="H348" s="37"/>
      <c r="I348" s="193"/>
      <c r="J348" s="193"/>
      <c r="K348" s="37"/>
      <c r="L348" s="37"/>
      <c r="M348" s="40"/>
      <c r="N348" s="194"/>
      <c r="O348" s="195"/>
      <c r="P348" s="65"/>
      <c r="Q348" s="65"/>
      <c r="R348" s="65"/>
      <c r="S348" s="65"/>
      <c r="T348" s="65"/>
      <c r="U348" s="65"/>
      <c r="V348" s="65"/>
      <c r="W348" s="65"/>
      <c r="X348" s="66"/>
      <c r="Y348" s="35"/>
      <c r="Z348" s="35"/>
      <c r="AA348" s="35"/>
      <c r="AB348" s="35"/>
      <c r="AC348" s="35"/>
      <c r="AD348" s="35"/>
      <c r="AE348" s="35"/>
      <c r="AT348" s="18" t="s">
        <v>141</v>
      </c>
      <c r="AU348" s="18" t="s">
        <v>85</v>
      </c>
    </row>
    <row r="349" spans="1:47" s="2" customFormat="1" ht="12">
      <c r="A349" s="35"/>
      <c r="B349" s="36"/>
      <c r="C349" s="37"/>
      <c r="D349" s="196" t="s">
        <v>143</v>
      </c>
      <c r="E349" s="37"/>
      <c r="F349" s="197" t="s">
        <v>372</v>
      </c>
      <c r="G349" s="37"/>
      <c r="H349" s="37"/>
      <c r="I349" s="193"/>
      <c r="J349" s="193"/>
      <c r="K349" s="37"/>
      <c r="L349" s="37"/>
      <c r="M349" s="40"/>
      <c r="N349" s="194"/>
      <c r="O349" s="195"/>
      <c r="P349" s="65"/>
      <c r="Q349" s="65"/>
      <c r="R349" s="65"/>
      <c r="S349" s="65"/>
      <c r="T349" s="65"/>
      <c r="U349" s="65"/>
      <c r="V349" s="65"/>
      <c r="W349" s="65"/>
      <c r="X349" s="66"/>
      <c r="Y349" s="35"/>
      <c r="Z349" s="35"/>
      <c r="AA349" s="35"/>
      <c r="AB349" s="35"/>
      <c r="AC349" s="35"/>
      <c r="AD349" s="35"/>
      <c r="AE349" s="35"/>
      <c r="AT349" s="18" t="s">
        <v>143</v>
      </c>
      <c r="AU349" s="18" t="s">
        <v>85</v>
      </c>
    </row>
    <row r="350" spans="2:51" s="13" customFormat="1" ht="12">
      <c r="B350" s="198"/>
      <c r="C350" s="199"/>
      <c r="D350" s="191" t="s">
        <v>145</v>
      </c>
      <c r="E350" s="200" t="s">
        <v>29</v>
      </c>
      <c r="F350" s="201" t="s">
        <v>146</v>
      </c>
      <c r="G350" s="199"/>
      <c r="H350" s="200" t="s">
        <v>29</v>
      </c>
      <c r="I350" s="202"/>
      <c r="J350" s="202"/>
      <c r="K350" s="199"/>
      <c r="L350" s="199"/>
      <c r="M350" s="203"/>
      <c r="N350" s="204"/>
      <c r="O350" s="205"/>
      <c r="P350" s="205"/>
      <c r="Q350" s="205"/>
      <c r="R350" s="205"/>
      <c r="S350" s="205"/>
      <c r="T350" s="205"/>
      <c r="U350" s="205"/>
      <c r="V350" s="205"/>
      <c r="W350" s="205"/>
      <c r="X350" s="206"/>
      <c r="AT350" s="207" t="s">
        <v>145</v>
      </c>
      <c r="AU350" s="207" t="s">
        <v>85</v>
      </c>
      <c r="AV350" s="13" t="s">
        <v>83</v>
      </c>
      <c r="AW350" s="13" t="s">
        <v>5</v>
      </c>
      <c r="AX350" s="13" t="s">
        <v>75</v>
      </c>
      <c r="AY350" s="207" t="s">
        <v>131</v>
      </c>
    </row>
    <row r="351" spans="2:51" s="14" customFormat="1" ht="12">
      <c r="B351" s="208"/>
      <c r="C351" s="209"/>
      <c r="D351" s="191" t="s">
        <v>145</v>
      </c>
      <c r="E351" s="210" t="s">
        <v>29</v>
      </c>
      <c r="F351" s="211" t="s">
        <v>151</v>
      </c>
      <c r="G351" s="209"/>
      <c r="H351" s="212">
        <v>8</v>
      </c>
      <c r="I351" s="213"/>
      <c r="J351" s="213"/>
      <c r="K351" s="209"/>
      <c r="L351" s="209"/>
      <c r="M351" s="214"/>
      <c r="N351" s="215"/>
      <c r="O351" s="216"/>
      <c r="P351" s="216"/>
      <c r="Q351" s="216"/>
      <c r="R351" s="216"/>
      <c r="S351" s="216"/>
      <c r="T351" s="216"/>
      <c r="U351" s="216"/>
      <c r="V351" s="216"/>
      <c r="W351" s="216"/>
      <c r="X351" s="217"/>
      <c r="AT351" s="218" t="s">
        <v>145</v>
      </c>
      <c r="AU351" s="218" t="s">
        <v>85</v>
      </c>
      <c r="AV351" s="14" t="s">
        <v>85</v>
      </c>
      <c r="AW351" s="14" t="s">
        <v>5</v>
      </c>
      <c r="AX351" s="14" t="s">
        <v>75</v>
      </c>
      <c r="AY351" s="218" t="s">
        <v>131</v>
      </c>
    </row>
    <row r="352" spans="2:51" s="15" customFormat="1" ht="12">
      <c r="B352" s="219"/>
      <c r="C352" s="220"/>
      <c r="D352" s="191" t="s">
        <v>145</v>
      </c>
      <c r="E352" s="221" t="s">
        <v>29</v>
      </c>
      <c r="F352" s="222" t="s">
        <v>147</v>
      </c>
      <c r="G352" s="220"/>
      <c r="H352" s="223">
        <v>8</v>
      </c>
      <c r="I352" s="224"/>
      <c r="J352" s="224"/>
      <c r="K352" s="220"/>
      <c r="L352" s="220"/>
      <c r="M352" s="225"/>
      <c r="N352" s="226"/>
      <c r="O352" s="227"/>
      <c r="P352" s="227"/>
      <c r="Q352" s="227"/>
      <c r="R352" s="227"/>
      <c r="S352" s="227"/>
      <c r="T352" s="227"/>
      <c r="U352" s="227"/>
      <c r="V352" s="227"/>
      <c r="W352" s="227"/>
      <c r="X352" s="228"/>
      <c r="AT352" s="229" t="s">
        <v>145</v>
      </c>
      <c r="AU352" s="229" t="s">
        <v>85</v>
      </c>
      <c r="AV352" s="15" t="s">
        <v>139</v>
      </c>
      <c r="AW352" s="15" t="s">
        <v>5</v>
      </c>
      <c r="AX352" s="15" t="s">
        <v>83</v>
      </c>
      <c r="AY352" s="229" t="s">
        <v>131</v>
      </c>
    </row>
    <row r="353" spans="1:65" s="2" customFormat="1" ht="16.5" customHeight="1">
      <c r="A353" s="35"/>
      <c r="B353" s="36"/>
      <c r="C353" s="230" t="s">
        <v>373</v>
      </c>
      <c r="D353" s="230" t="s">
        <v>148</v>
      </c>
      <c r="E353" s="231" t="s">
        <v>374</v>
      </c>
      <c r="F353" s="232" t="s">
        <v>375</v>
      </c>
      <c r="G353" s="233" t="s">
        <v>137</v>
      </c>
      <c r="H353" s="234">
        <v>8</v>
      </c>
      <c r="I353" s="235"/>
      <c r="J353" s="236"/>
      <c r="K353" s="237">
        <f>ROUND(P353*H353,2)</f>
        <v>0</v>
      </c>
      <c r="L353" s="232" t="s">
        <v>29</v>
      </c>
      <c r="M353" s="238"/>
      <c r="N353" s="239" t="s">
        <v>29</v>
      </c>
      <c r="O353" s="185" t="s">
        <v>44</v>
      </c>
      <c r="P353" s="186">
        <f>I353+J353</f>
        <v>0</v>
      </c>
      <c r="Q353" s="186">
        <f>ROUND(I353*H353,2)</f>
        <v>0</v>
      </c>
      <c r="R353" s="186">
        <f>ROUND(J353*H353,2)</f>
        <v>0</v>
      </c>
      <c r="S353" s="65"/>
      <c r="T353" s="187">
        <f>S353*H353</f>
        <v>0</v>
      </c>
      <c r="U353" s="187">
        <v>0</v>
      </c>
      <c r="V353" s="187">
        <f>U353*H353</f>
        <v>0</v>
      </c>
      <c r="W353" s="187">
        <v>0</v>
      </c>
      <c r="X353" s="188">
        <f>W353*H353</f>
        <v>0</v>
      </c>
      <c r="Y353" s="35"/>
      <c r="Z353" s="35"/>
      <c r="AA353" s="35"/>
      <c r="AB353" s="35"/>
      <c r="AC353" s="35"/>
      <c r="AD353" s="35"/>
      <c r="AE353" s="35"/>
      <c r="AR353" s="189" t="s">
        <v>151</v>
      </c>
      <c r="AT353" s="189" t="s">
        <v>148</v>
      </c>
      <c r="AU353" s="189" t="s">
        <v>85</v>
      </c>
      <c r="AY353" s="18" t="s">
        <v>131</v>
      </c>
      <c r="BE353" s="190">
        <f>IF(O353="základní",K353,0)</f>
        <v>0</v>
      </c>
      <c r="BF353" s="190">
        <f>IF(O353="snížená",K353,0)</f>
        <v>0</v>
      </c>
      <c r="BG353" s="190">
        <f>IF(O353="zákl. přenesená",K353,0)</f>
        <v>0</v>
      </c>
      <c r="BH353" s="190">
        <f>IF(O353="sníž. přenesená",K353,0)</f>
        <v>0</v>
      </c>
      <c r="BI353" s="190">
        <f>IF(O353="nulová",K353,0)</f>
        <v>0</v>
      </c>
      <c r="BJ353" s="18" t="s">
        <v>83</v>
      </c>
      <c r="BK353" s="190">
        <f>ROUND(P353*H353,2)</f>
        <v>0</v>
      </c>
      <c r="BL353" s="18" t="s">
        <v>139</v>
      </c>
      <c r="BM353" s="189" t="s">
        <v>376</v>
      </c>
    </row>
    <row r="354" spans="1:47" s="2" customFormat="1" ht="12">
      <c r="A354" s="35"/>
      <c r="B354" s="36"/>
      <c r="C354" s="37"/>
      <c r="D354" s="191" t="s">
        <v>141</v>
      </c>
      <c r="E354" s="37"/>
      <c r="F354" s="192" t="s">
        <v>375</v>
      </c>
      <c r="G354" s="37"/>
      <c r="H354" s="37"/>
      <c r="I354" s="193"/>
      <c r="J354" s="193"/>
      <c r="K354" s="37"/>
      <c r="L354" s="37"/>
      <c r="M354" s="40"/>
      <c r="N354" s="194"/>
      <c r="O354" s="195"/>
      <c r="P354" s="65"/>
      <c r="Q354" s="65"/>
      <c r="R354" s="65"/>
      <c r="S354" s="65"/>
      <c r="T354" s="65"/>
      <c r="U354" s="65"/>
      <c r="V354" s="65"/>
      <c r="W354" s="65"/>
      <c r="X354" s="66"/>
      <c r="Y354" s="35"/>
      <c r="Z354" s="35"/>
      <c r="AA354" s="35"/>
      <c r="AB354" s="35"/>
      <c r="AC354" s="35"/>
      <c r="AD354" s="35"/>
      <c r="AE354" s="35"/>
      <c r="AT354" s="18" t="s">
        <v>141</v>
      </c>
      <c r="AU354" s="18" t="s">
        <v>85</v>
      </c>
    </row>
    <row r="355" spans="1:47" s="2" customFormat="1" ht="19.5">
      <c r="A355" s="35"/>
      <c r="B355" s="36"/>
      <c r="C355" s="37"/>
      <c r="D355" s="191" t="s">
        <v>153</v>
      </c>
      <c r="E355" s="37"/>
      <c r="F355" s="240" t="s">
        <v>275</v>
      </c>
      <c r="G355" s="37"/>
      <c r="H355" s="37"/>
      <c r="I355" s="193"/>
      <c r="J355" s="193"/>
      <c r="K355" s="37"/>
      <c r="L355" s="37"/>
      <c r="M355" s="40"/>
      <c r="N355" s="194"/>
      <c r="O355" s="195"/>
      <c r="P355" s="65"/>
      <c r="Q355" s="65"/>
      <c r="R355" s="65"/>
      <c r="S355" s="65"/>
      <c r="T355" s="65"/>
      <c r="U355" s="65"/>
      <c r="V355" s="65"/>
      <c r="W355" s="65"/>
      <c r="X355" s="66"/>
      <c r="Y355" s="35"/>
      <c r="Z355" s="35"/>
      <c r="AA355" s="35"/>
      <c r="AB355" s="35"/>
      <c r="AC355" s="35"/>
      <c r="AD355" s="35"/>
      <c r="AE355" s="35"/>
      <c r="AT355" s="18" t="s">
        <v>153</v>
      </c>
      <c r="AU355" s="18" t="s">
        <v>85</v>
      </c>
    </row>
    <row r="356" spans="2:51" s="13" customFormat="1" ht="12">
      <c r="B356" s="198"/>
      <c r="C356" s="199"/>
      <c r="D356" s="191" t="s">
        <v>145</v>
      </c>
      <c r="E356" s="200" t="s">
        <v>29</v>
      </c>
      <c r="F356" s="201" t="s">
        <v>146</v>
      </c>
      <c r="G356" s="199"/>
      <c r="H356" s="200" t="s">
        <v>29</v>
      </c>
      <c r="I356" s="202"/>
      <c r="J356" s="202"/>
      <c r="K356" s="199"/>
      <c r="L356" s="199"/>
      <c r="M356" s="203"/>
      <c r="N356" s="204"/>
      <c r="O356" s="205"/>
      <c r="P356" s="205"/>
      <c r="Q356" s="205"/>
      <c r="R356" s="205"/>
      <c r="S356" s="205"/>
      <c r="T356" s="205"/>
      <c r="U356" s="205"/>
      <c r="V356" s="205"/>
      <c r="W356" s="205"/>
      <c r="X356" s="206"/>
      <c r="AT356" s="207" t="s">
        <v>145</v>
      </c>
      <c r="AU356" s="207" t="s">
        <v>85</v>
      </c>
      <c r="AV356" s="13" t="s">
        <v>83</v>
      </c>
      <c r="AW356" s="13" t="s">
        <v>5</v>
      </c>
      <c r="AX356" s="13" t="s">
        <v>75</v>
      </c>
      <c r="AY356" s="207" t="s">
        <v>131</v>
      </c>
    </row>
    <row r="357" spans="2:51" s="14" customFormat="1" ht="12">
      <c r="B357" s="208"/>
      <c r="C357" s="209"/>
      <c r="D357" s="191" t="s">
        <v>145</v>
      </c>
      <c r="E357" s="210" t="s">
        <v>29</v>
      </c>
      <c r="F357" s="211" t="s">
        <v>151</v>
      </c>
      <c r="G357" s="209"/>
      <c r="H357" s="212">
        <v>8</v>
      </c>
      <c r="I357" s="213"/>
      <c r="J357" s="213"/>
      <c r="K357" s="209"/>
      <c r="L357" s="209"/>
      <c r="M357" s="214"/>
      <c r="N357" s="215"/>
      <c r="O357" s="216"/>
      <c r="P357" s="216"/>
      <c r="Q357" s="216"/>
      <c r="R357" s="216"/>
      <c r="S357" s="216"/>
      <c r="T357" s="216"/>
      <c r="U357" s="216"/>
      <c r="V357" s="216"/>
      <c r="W357" s="216"/>
      <c r="X357" s="217"/>
      <c r="AT357" s="218" t="s">
        <v>145</v>
      </c>
      <c r="AU357" s="218" t="s">
        <v>85</v>
      </c>
      <c r="AV357" s="14" t="s">
        <v>85</v>
      </c>
      <c r="AW357" s="14" t="s">
        <v>5</v>
      </c>
      <c r="AX357" s="14" t="s">
        <v>75</v>
      </c>
      <c r="AY357" s="218" t="s">
        <v>131</v>
      </c>
    </row>
    <row r="358" spans="2:51" s="15" customFormat="1" ht="12">
      <c r="B358" s="219"/>
      <c r="C358" s="220"/>
      <c r="D358" s="191" t="s">
        <v>145</v>
      </c>
      <c r="E358" s="221" t="s">
        <v>29</v>
      </c>
      <c r="F358" s="222" t="s">
        <v>147</v>
      </c>
      <c r="G358" s="220"/>
      <c r="H358" s="223">
        <v>8</v>
      </c>
      <c r="I358" s="224"/>
      <c r="J358" s="224"/>
      <c r="K358" s="220"/>
      <c r="L358" s="220"/>
      <c r="M358" s="225"/>
      <c r="N358" s="226"/>
      <c r="O358" s="227"/>
      <c r="P358" s="227"/>
      <c r="Q358" s="227"/>
      <c r="R358" s="227"/>
      <c r="S358" s="227"/>
      <c r="T358" s="227"/>
      <c r="U358" s="227"/>
      <c r="V358" s="227"/>
      <c r="W358" s="227"/>
      <c r="X358" s="228"/>
      <c r="AT358" s="229" t="s">
        <v>145</v>
      </c>
      <c r="AU358" s="229" t="s">
        <v>85</v>
      </c>
      <c r="AV358" s="15" t="s">
        <v>139</v>
      </c>
      <c r="AW358" s="15" t="s">
        <v>5</v>
      </c>
      <c r="AX358" s="15" t="s">
        <v>83</v>
      </c>
      <c r="AY358" s="229" t="s">
        <v>131</v>
      </c>
    </row>
    <row r="359" spans="1:65" s="2" customFormat="1" ht="16.5" customHeight="1">
      <c r="A359" s="35"/>
      <c r="B359" s="36"/>
      <c r="C359" s="230" t="s">
        <v>377</v>
      </c>
      <c r="D359" s="230" t="s">
        <v>148</v>
      </c>
      <c r="E359" s="231" t="s">
        <v>350</v>
      </c>
      <c r="F359" s="232" t="s">
        <v>351</v>
      </c>
      <c r="G359" s="233" t="s">
        <v>137</v>
      </c>
      <c r="H359" s="234">
        <v>8</v>
      </c>
      <c r="I359" s="235"/>
      <c r="J359" s="236"/>
      <c r="K359" s="237">
        <f>ROUND(P359*H359,2)</f>
        <v>0</v>
      </c>
      <c r="L359" s="232" t="s">
        <v>29</v>
      </c>
      <c r="M359" s="238"/>
      <c r="N359" s="239" t="s">
        <v>29</v>
      </c>
      <c r="O359" s="185" t="s">
        <v>44</v>
      </c>
      <c r="P359" s="186">
        <f>I359+J359</f>
        <v>0</v>
      </c>
      <c r="Q359" s="186">
        <f>ROUND(I359*H359,2)</f>
        <v>0</v>
      </c>
      <c r="R359" s="186">
        <f>ROUND(J359*H359,2)</f>
        <v>0</v>
      </c>
      <c r="S359" s="65"/>
      <c r="T359" s="187">
        <f>S359*H359</f>
        <v>0</v>
      </c>
      <c r="U359" s="187">
        <v>0</v>
      </c>
      <c r="V359" s="187">
        <f>U359*H359</f>
        <v>0</v>
      </c>
      <c r="W359" s="187">
        <v>0</v>
      </c>
      <c r="X359" s="188">
        <f>W359*H359</f>
        <v>0</v>
      </c>
      <c r="Y359" s="35"/>
      <c r="Z359" s="35"/>
      <c r="AA359" s="35"/>
      <c r="AB359" s="35"/>
      <c r="AC359" s="35"/>
      <c r="AD359" s="35"/>
      <c r="AE359" s="35"/>
      <c r="AR359" s="189" t="s">
        <v>151</v>
      </c>
      <c r="AT359" s="189" t="s">
        <v>148</v>
      </c>
      <c r="AU359" s="189" t="s">
        <v>85</v>
      </c>
      <c r="AY359" s="18" t="s">
        <v>131</v>
      </c>
      <c r="BE359" s="190">
        <f>IF(O359="základní",K359,0)</f>
        <v>0</v>
      </c>
      <c r="BF359" s="190">
        <f>IF(O359="snížená",K359,0)</f>
        <v>0</v>
      </c>
      <c r="BG359" s="190">
        <f>IF(O359="zákl. přenesená",K359,0)</f>
        <v>0</v>
      </c>
      <c r="BH359" s="190">
        <f>IF(O359="sníž. přenesená",K359,0)</f>
        <v>0</v>
      </c>
      <c r="BI359" s="190">
        <f>IF(O359="nulová",K359,0)</f>
        <v>0</v>
      </c>
      <c r="BJ359" s="18" t="s">
        <v>83</v>
      </c>
      <c r="BK359" s="190">
        <f>ROUND(P359*H359,2)</f>
        <v>0</v>
      </c>
      <c r="BL359" s="18" t="s">
        <v>139</v>
      </c>
      <c r="BM359" s="189" t="s">
        <v>378</v>
      </c>
    </row>
    <row r="360" spans="1:47" s="2" customFormat="1" ht="12">
      <c r="A360" s="35"/>
      <c r="B360" s="36"/>
      <c r="C360" s="37"/>
      <c r="D360" s="191" t="s">
        <v>141</v>
      </c>
      <c r="E360" s="37"/>
      <c r="F360" s="192" t="s">
        <v>351</v>
      </c>
      <c r="G360" s="37"/>
      <c r="H360" s="37"/>
      <c r="I360" s="193"/>
      <c r="J360" s="193"/>
      <c r="K360" s="37"/>
      <c r="L360" s="37"/>
      <c r="M360" s="40"/>
      <c r="N360" s="194"/>
      <c r="O360" s="195"/>
      <c r="P360" s="65"/>
      <c r="Q360" s="65"/>
      <c r="R360" s="65"/>
      <c r="S360" s="65"/>
      <c r="T360" s="65"/>
      <c r="U360" s="65"/>
      <c r="V360" s="65"/>
      <c r="W360" s="65"/>
      <c r="X360" s="66"/>
      <c r="Y360" s="35"/>
      <c r="Z360" s="35"/>
      <c r="AA360" s="35"/>
      <c r="AB360" s="35"/>
      <c r="AC360" s="35"/>
      <c r="AD360" s="35"/>
      <c r="AE360" s="35"/>
      <c r="AT360" s="18" t="s">
        <v>141</v>
      </c>
      <c r="AU360" s="18" t="s">
        <v>85</v>
      </c>
    </row>
    <row r="361" spans="1:47" s="2" customFormat="1" ht="19.5">
      <c r="A361" s="35"/>
      <c r="B361" s="36"/>
      <c r="C361" s="37"/>
      <c r="D361" s="191" t="s">
        <v>153</v>
      </c>
      <c r="E361" s="37"/>
      <c r="F361" s="240" t="s">
        <v>275</v>
      </c>
      <c r="G361" s="37"/>
      <c r="H361" s="37"/>
      <c r="I361" s="193"/>
      <c r="J361" s="193"/>
      <c r="K361" s="37"/>
      <c r="L361" s="37"/>
      <c r="M361" s="40"/>
      <c r="N361" s="194"/>
      <c r="O361" s="195"/>
      <c r="P361" s="65"/>
      <c r="Q361" s="65"/>
      <c r="R361" s="65"/>
      <c r="S361" s="65"/>
      <c r="T361" s="65"/>
      <c r="U361" s="65"/>
      <c r="V361" s="65"/>
      <c r="W361" s="65"/>
      <c r="X361" s="66"/>
      <c r="Y361" s="35"/>
      <c r="Z361" s="35"/>
      <c r="AA361" s="35"/>
      <c r="AB361" s="35"/>
      <c r="AC361" s="35"/>
      <c r="AD361" s="35"/>
      <c r="AE361" s="35"/>
      <c r="AT361" s="18" t="s">
        <v>153</v>
      </c>
      <c r="AU361" s="18" t="s">
        <v>85</v>
      </c>
    </row>
    <row r="362" spans="2:51" s="13" customFormat="1" ht="12">
      <c r="B362" s="198"/>
      <c r="C362" s="199"/>
      <c r="D362" s="191" t="s">
        <v>145</v>
      </c>
      <c r="E362" s="200" t="s">
        <v>29</v>
      </c>
      <c r="F362" s="201" t="s">
        <v>146</v>
      </c>
      <c r="G362" s="199"/>
      <c r="H362" s="200" t="s">
        <v>29</v>
      </c>
      <c r="I362" s="202"/>
      <c r="J362" s="202"/>
      <c r="K362" s="199"/>
      <c r="L362" s="199"/>
      <c r="M362" s="203"/>
      <c r="N362" s="204"/>
      <c r="O362" s="205"/>
      <c r="P362" s="205"/>
      <c r="Q362" s="205"/>
      <c r="R362" s="205"/>
      <c r="S362" s="205"/>
      <c r="T362" s="205"/>
      <c r="U362" s="205"/>
      <c r="V362" s="205"/>
      <c r="W362" s="205"/>
      <c r="X362" s="206"/>
      <c r="AT362" s="207" t="s">
        <v>145</v>
      </c>
      <c r="AU362" s="207" t="s">
        <v>85</v>
      </c>
      <c r="AV362" s="13" t="s">
        <v>83</v>
      </c>
      <c r="AW362" s="13" t="s">
        <v>5</v>
      </c>
      <c r="AX362" s="13" t="s">
        <v>75</v>
      </c>
      <c r="AY362" s="207" t="s">
        <v>131</v>
      </c>
    </row>
    <row r="363" spans="2:51" s="14" customFormat="1" ht="12">
      <c r="B363" s="208"/>
      <c r="C363" s="209"/>
      <c r="D363" s="191" t="s">
        <v>145</v>
      </c>
      <c r="E363" s="210" t="s">
        <v>29</v>
      </c>
      <c r="F363" s="211" t="s">
        <v>151</v>
      </c>
      <c r="G363" s="209"/>
      <c r="H363" s="212">
        <v>8</v>
      </c>
      <c r="I363" s="213"/>
      <c r="J363" s="213"/>
      <c r="K363" s="209"/>
      <c r="L363" s="209"/>
      <c r="M363" s="214"/>
      <c r="N363" s="215"/>
      <c r="O363" s="216"/>
      <c r="P363" s="216"/>
      <c r="Q363" s="216"/>
      <c r="R363" s="216"/>
      <c r="S363" s="216"/>
      <c r="T363" s="216"/>
      <c r="U363" s="216"/>
      <c r="V363" s="216"/>
      <c r="W363" s="216"/>
      <c r="X363" s="217"/>
      <c r="AT363" s="218" t="s">
        <v>145</v>
      </c>
      <c r="AU363" s="218" t="s">
        <v>85</v>
      </c>
      <c r="AV363" s="14" t="s">
        <v>85</v>
      </c>
      <c r="AW363" s="14" t="s">
        <v>5</v>
      </c>
      <c r="AX363" s="14" t="s">
        <v>75</v>
      </c>
      <c r="AY363" s="218" t="s">
        <v>131</v>
      </c>
    </row>
    <row r="364" spans="2:51" s="15" customFormat="1" ht="12">
      <c r="B364" s="219"/>
      <c r="C364" s="220"/>
      <c r="D364" s="191" t="s">
        <v>145</v>
      </c>
      <c r="E364" s="221" t="s">
        <v>29</v>
      </c>
      <c r="F364" s="222" t="s">
        <v>147</v>
      </c>
      <c r="G364" s="220"/>
      <c r="H364" s="223">
        <v>8</v>
      </c>
      <c r="I364" s="224"/>
      <c r="J364" s="224"/>
      <c r="K364" s="220"/>
      <c r="L364" s="220"/>
      <c r="M364" s="225"/>
      <c r="N364" s="226"/>
      <c r="O364" s="227"/>
      <c r="P364" s="227"/>
      <c r="Q364" s="227"/>
      <c r="R364" s="227"/>
      <c r="S364" s="227"/>
      <c r="T364" s="227"/>
      <c r="U364" s="227"/>
      <c r="V364" s="227"/>
      <c r="W364" s="227"/>
      <c r="X364" s="228"/>
      <c r="AT364" s="229" t="s">
        <v>145</v>
      </c>
      <c r="AU364" s="229" t="s">
        <v>85</v>
      </c>
      <c r="AV364" s="15" t="s">
        <v>139</v>
      </c>
      <c r="AW364" s="15" t="s">
        <v>5</v>
      </c>
      <c r="AX364" s="15" t="s">
        <v>83</v>
      </c>
      <c r="AY364" s="229" t="s">
        <v>131</v>
      </c>
    </row>
    <row r="365" spans="1:65" s="2" customFormat="1" ht="24.2" customHeight="1">
      <c r="A365" s="35"/>
      <c r="B365" s="36"/>
      <c r="C365" s="177" t="s">
        <v>379</v>
      </c>
      <c r="D365" s="177" t="s">
        <v>134</v>
      </c>
      <c r="E365" s="178" t="s">
        <v>380</v>
      </c>
      <c r="F365" s="179" t="s">
        <v>381</v>
      </c>
      <c r="G365" s="180" t="s">
        <v>137</v>
      </c>
      <c r="H365" s="181">
        <v>2</v>
      </c>
      <c r="I365" s="182"/>
      <c r="J365" s="182"/>
      <c r="K365" s="183">
        <f>ROUND(P365*H365,2)</f>
        <v>0</v>
      </c>
      <c r="L365" s="179" t="s">
        <v>138</v>
      </c>
      <c r="M365" s="40"/>
      <c r="N365" s="184" t="s">
        <v>29</v>
      </c>
      <c r="O365" s="185" t="s">
        <v>44</v>
      </c>
      <c r="P365" s="186">
        <f>I365+J365</f>
        <v>0</v>
      </c>
      <c r="Q365" s="186">
        <f>ROUND(I365*H365,2)</f>
        <v>0</v>
      </c>
      <c r="R365" s="186">
        <f>ROUND(J365*H365,2)</f>
        <v>0</v>
      </c>
      <c r="S365" s="65"/>
      <c r="T365" s="187">
        <f>S365*H365</f>
        <v>0</v>
      </c>
      <c r="U365" s="187">
        <v>0</v>
      </c>
      <c r="V365" s="187">
        <f>U365*H365</f>
        <v>0</v>
      </c>
      <c r="W365" s="187">
        <v>0</v>
      </c>
      <c r="X365" s="188">
        <f>W365*H365</f>
        <v>0</v>
      </c>
      <c r="Y365" s="35"/>
      <c r="Z365" s="35"/>
      <c r="AA365" s="35"/>
      <c r="AB365" s="35"/>
      <c r="AC365" s="35"/>
      <c r="AD365" s="35"/>
      <c r="AE365" s="35"/>
      <c r="AR365" s="189" t="s">
        <v>139</v>
      </c>
      <c r="AT365" s="189" t="s">
        <v>134</v>
      </c>
      <c r="AU365" s="189" t="s">
        <v>85</v>
      </c>
      <c r="AY365" s="18" t="s">
        <v>131</v>
      </c>
      <c r="BE365" s="190">
        <f>IF(O365="základní",K365,0)</f>
        <v>0</v>
      </c>
      <c r="BF365" s="190">
        <f>IF(O365="snížená",K365,0)</f>
        <v>0</v>
      </c>
      <c r="BG365" s="190">
        <f>IF(O365="zákl. přenesená",K365,0)</f>
        <v>0</v>
      </c>
      <c r="BH365" s="190">
        <f>IF(O365="sníž. přenesená",K365,0)</f>
        <v>0</v>
      </c>
      <c r="BI365" s="190">
        <f>IF(O365="nulová",K365,0)</f>
        <v>0</v>
      </c>
      <c r="BJ365" s="18" t="s">
        <v>83</v>
      </c>
      <c r="BK365" s="190">
        <f>ROUND(P365*H365,2)</f>
        <v>0</v>
      </c>
      <c r="BL365" s="18" t="s">
        <v>139</v>
      </c>
      <c r="BM365" s="189" t="s">
        <v>382</v>
      </c>
    </row>
    <row r="366" spans="1:47" s="2" customFormat="1" ht="19.5">
      <c r="A366" s="35"/>
      <c r="B366" s="36"/>
      <c r="C366" s="37"/>
      <c r="D366" s="191" t="s">
        <v>141</v>
      </c>
      <c r="E366" s="37"/>
      <c r="F366" s="192" t="s">
        <v>383</v>
      </c>
      <c r="G366" s="37"/>
      <c r="H366" s="37"/>
      <c r="I366" s="193"/>
      <c r="J366" s="193"/>
      <c r="K366" s="37"/>
      <c r="L366" s="37"/>
      <c r="M366" s="40"/>
      <c r="N366" s="194"/>
      <c r="O366" s="195"/>
      <c r="P366" s="65"/>
      <c r="Q366" s="65"/>
      <c r="R366" s="65"/>
      <c r="S366" s="65"/>
      <c r="T366" s="65"/>
      <c r="U366" s="65"/>
      <c r="V366" s="65"/>
      <c r="W366" s="65"/>
      <c r="X366" s="66"/>
      <c r="Y366" s="35"/>
      <c r="Z366" s="35"/>
      <c r="AA366" s="35"/>
      <c r="AB366" s="35"/>
      <c r="AC366" s="35"/>
      <c r="AD366" s="35"/>
      <c r="AE366" s="35"/>
      <c r="AT366" s="18" t="s">
        <v>141</v>
      </c>
      <c r="AU366" s="18" t="s">
        <v>85</v>
      </c>
    </row>
    <row r="367" spans="1:47" s="2" customFormat="1" ht="12">
      <c r="A367" s="35"/>
      <c r="B367" s="36"/>
      <c r="C367" s="37"/>
      <c r="D367" s="196" t="s">
        <v>143</v>
      </c>
      <c r="E367" s="37"/>
      <c r="F367" s="197" t="s">
        <v>384</v>
      </c>
      <c r="G367" s="37"/>
      <c r="H367" s="37"/>
      <c r="I367" s="193"/>
      <c r="J367" s="193"/>
      <c r="K367" s="37"/>
      <c r="L367" s="37"/>
      <c r="M367" s="40"/>
      <c r="N367" s="194"/>
      <c r="O367" s="195"/>
      <c r="P367" s="65"/>
      <c r="Q367" s="65"/>
      <c r="R367" s="65"/>
      <c r="S367" s="65"/>
      <c r="T367" s="65"/>
      <c r="U367" s="65"/>
      <c r="V367" s="65"/>
      <c r="W367" s="65"/>
      <c r="X367" s="66"/>
      <c r="Y367" s="35"/>
      <c r="Z367" s="35"/>
      <c r="AA367" s="35"/>
      <c r="AB367" s="35"/>
      <c r="AC367" s="35"/>
      <c r="AD367" s="35"/>
      <c r="AE367" s="35"/>
      <c r="AT367" s="18" t="s">
        <v>143</v>
      </c>
      <c r="AU367" s="18" t="s">
        <v>85</v>
      </c>
    </row>
    <row r="368" spans="2:51" s="13" customFormat="1" ht="12">
      <c r="B368" s="198"/>
      <c r="C368" s="199"/>
      <c r="D368" s="191" t="s">
        <v>145</v>
      </c>
      <c r="E368" s="200" t="s">
        <v>29</v>
      </c>
      <c r="F368" s="201" t="s">
        <v>146</v>
      </c>
      <c r="G368" s="199"/>
      <c r="H368" s="200" t="s">
        <v>29</v>
      </c>
      <c r="I368" s="202"/>
      <c r="J368" s="202"/>
      <c r="K368" s="199"/>
      <c r="L368" s="199"/>
      <c r="M368" s="203"/>
      <c r="N368" s="204"/>
      <c r="O368" s="205"/>
      <c r="P368" s="205"/>
      <c r="Q368" s="205"/>
      <c r="R368" s="205"/>
      <c r="S368" s="205"/>
      <c r="T368" s="205"/>
      <c r="U368" s="205"/>
      <c r="V368" s="205"/>
      <c r="W368" s="205"/>
      <c r="X368" s="206"/>
      <c r="AT368" s="207" t="s">
        <v>145</v>
      </c>
      <c r="AU368" s="207" t="s">
        <v>85</v>
      </c>
      <c r="AV368" s="13" t="s">
        <v>83</v>
      </c>
      <c r="AW368" s="13" t="s">
        <v>5</v>
      </c>
      <c r="AX368" s="13" t="s">
        <v>75</v>
      </c>
      <c r="AY368" s="207" t="s">
        <v>131</v>
      </c>
    </row>
    <row r="369" spans="2:51" s="14" customFormat="1" ht="12">
      <c r="B369" s="208"/>
      <c r="C369" s="209"/>
      <c r="D369" s="191" t="s">
        <v>145</v>
      </c>
      <c r="E369" s="210" t="s">
        <v>29</v>
      </c>
      <c r="F369" s="211" t="s">
        <v>385</v>
      </c>
      <c r="G369" s="209"/>
      <c r="H369" s="212">
        <v>2</v>
      </c>
      <c r="I369" s="213"/>
      <c r="J369" s="213"/>
      <c r="K369" s="209"/>
      <c r="L369" s="209"/>
      <c r="M369" s="214"/>
      <c r="N369" s="215"/>
      <c r="O369" s="216"/>
      <c r="P369" s="216"/>
      <c r="Q369" s="216"/>
      <c r="R369" s="216"/>
      <c r="S369" s="216"/>
      <c r="T369" s="216"/>
      <c r="U369" s="216"/>
      <c r="V369" s="216"/>
      <c r="W369" s="216"/>
      <c r="X369" s="217"/>
      <c r="AT369" s="218" t="s">
        <v>145</v>
      </c>
      <c r="AU369" s="218" t="s">
        <v>85</v>
      </c>
      <c r="AV369" s="14" t="s">
        <v>85</v>
      </c>
      <c r="AW369" s="14" t="s">
        <v>5</v>
      </c>
      <c r="AX369" s="14" t="s">
        <v>75</v>
      </c>
      <c r="AY369" s="218" t="s">
        <v>131</v>
      </c>
    </row>
    <row r="370" spans="2:51" s="15" customFormat="1" ht="12">
      <c r="B370" s="219"/>
      <c r="C370" s="220"/>
      <c r="D370" s="191" t="s">
        <v>145</v>
      </c>
      <c r="E370" s="221" t="s">
        <v>29</v>
      </c>
      <c r="F370" s="222" t="s">
        <v>147</v>
      </c>
      <c r="G370" s="220"/>
      <c r="H370" s="223">
        <v>2</v>
      </c>
      <c r="I370" s="224"/>
      <c r="J370" s="224"/>
      <c r="K370" s="220"/>
      <c r="L370" s="220"/>
      <c r="M370" s="225"/>
      <c r="N370" s="226"/>
      <c r="O370" s="227"/>
      <c r="P370" s="227"/>
      <c r="Q370" s="227"/>
      <c r="R370" s="227"/>
      <c r="S370" s="227"/>
      <c r="T370" s="227"/>
      <c r="U370" s="227"/>
      <c r="V370" s="227"/>
      <c r="W370" s="227"/>
      <c r="X370" s="228"/>
      <c r="AT370" s="229" t="s">
        <v>145</v>
      </c>
      <c r="AU370" s="229" t="s">
        <v>85</v>
      </c>
      <c r="AV370" s="15" t="s">
        <v>139</v>
      </c>
      <c r="AW370" s="15" t="s">
        <v>5</v>
      </c>
      <c r="AX370" s="15" t="s">
        <v>83</v>
      </c>
      <c r="AY370" s="229" t="s">
        <v>131</v>
      </c>
    </row>
    <row r="371" spans="1:65" s="2" customFormat="1" ht="21.75" customHeight="1">
      <c r="A371" s="35"/>
      <c r="B371" s="36"/>
      <c r="C371" s="230" t="s">
        <v>386</v>
      </c>
      <c r="D371" s="230" t="s">
        <v>148</v>
      </c>
      <c r="E371" s="231" t="s">
        <v>387</v>
      </c>
      <c r="F371" s="232" t="s">
        <v>388</v>
      </c>
      <c r="G371" s="233" t="s">
        <v>137</v>
      </c>
      <c r="H371" s="234">
        <v>1</v>
      </c>
      <c r="I371" s="235"/>
      <c r="J371" s="236"/>
      <c r="K371" s="237">
        <f>ROUND(P371*H371,2)</f>
        <v>0</v>
      </c>
      <c r="L371" s="232" t="s">
        <v>29</v>
      </c>
      <c r="M371" s="238"/>
      <c r="N371" s="239" t="s">
        <v>29</v>
      </c>
      <c r="O371" s="185" t="s">
        <v>44</v>
      </c>
      <c r="P371" s="186">
        <f>I371+J371</f>
        <v>0</v>
      </c>
      <c r="Q371" s="186">
        <f>ROUND(I371*H371,2)</f>
        <v>0</v>
      </c>
      <c r="R371" s="186">
        <f>ROUND(J371*H371,2)</f>
        <v>0</v>
      </c>
      <c r="S371" s="65"/>
      <c r="T371" s="187">
        <f>S371*H371</f>
        <v>0</v>
      </c>
      <c r="U371" s="187">
        <v>0</v>
      </c>
      <c r="V371" s="187">
        <f>U371*H371</f>
        <v>0</v>
      </c>
      <c r="W371" s="187">
        <v>0</v>
      </c>
      <c r="X371" s="188">
        <f>W371*H371</f>
        <v>0</v>
      </c>
      <c r="Y371" s="35"/>
      <c r="Z371" s="35"/>
      <c r="AA371" s="35"/>
      <c r="AB371" s="35"/>
      <c r="AC371" s="35"/>
      <c r="AD371" s="35"/>
      <c r="AE371" s="35"/>
      <c r="AR371" s="189" t="s">
        <v>151</v>
      </c>
      <c r="AT371" s="189" t="s">
        <v>148</v>
      </c>
      <c r="AU371" s="189" t="s">
        <v>85</v>
      </c>
      <c r="AY371" s="18" t="s">
        <v>131</v>
      </c>
      <c r="BE371" s="190">
        <f>IF(O371="základní",K371,0)</f>
        <v>0</v>
      </c>
      <c r="BF371" s="190">
        <f>IF(O371="snížená",K371,0)</f>
        <v>0</v>
      </c>
      <c r="BG371" s="190">
        <f>IF(O371="zákl. přenesená",K371,0)</f>
        <v>0</v>
      </c>
      <c r="BH371" s="190">
        <f>IF(O371="sníž. přenesená",K371,0)</f>
        <v>0</v>
      </c>
      <c r="BI371" s="190">
        <f>IF(O371="nulová",K371,0)</f>
        <v>0</v>
      </c>
      <c r="BJ371" s="18" t="s">
        <v>83</v>
      </c>
      <c r="BK371" s="190">
        <f>ROUND(P371*H371,2)</f>
        <v>0</v>
      </c>
      <c r="BL371" s="18" t="s">
        <v>139</v>
      </c>
      <c r="BM371" s="189" t="s">
        <v>389</v>
      </c>
    </row>
    <row r="372" spans="1:47" s="2" customFormat="1" ht="12">
      <c r="A372" s="35"/>
      <c r="B372" s="36"/>
      <c r="C372" s="37"/>
      <c r="D372" s="191" t="s">
        <v>141</v>
      </c>
      <c r="E372" s="37"/>
      <c r="F372" s="192" t="s">
        <v>388</v>
      </c>
      <c r="G372" s="37"/>
      <c r="H372" s="37"/>
      <c r="I372" s="193"/>
      <c r="J372" s="193"/>
      <c r="K372" s="37"/>
      <c r="L372" s="37"/>
      <c r="M372" s="40"/>
      <c r="N372" s="194"/>
      <c r="O372" s="195"/>
      <c r="P372" s="65"/>
      <c r="Q372" s="65"/>
      <c r="R372" s="65"/>
      <c r="S372" s="65"/>
      <c r="T372" s="65"/>
      <c r="U372" s="65"/>
      <c r="V372" s="65"/>
      <c r="W372" s="65"/>
      <c r="X372" s="66"/>
      <c r="Y372" s="35"/>
      <c r="Z372" s="35"/>
      <c r="AA372" s="35"/>
      <c r="AB372" s="35"/>
      <c r="AC372" s="35"/>
      <c r="AD372" s="35"/>
      <c r="AE372" s="35"/>
      <c r="AT372" s="18" t="s">
        <v>141</v>
      </c>
      <c r="AU372" s="18" t="s">
        <v>85</v>
      </c>
    </row>
    <row r="373" spans="1:47" s="2" customFormat="1" ht="19.5">
      <c r="A373" s="35"/>
      <c r="B373" s="36"/>
      <c r="C373" s="37"/>
      <c r="D373" s="191" t="s">
        <v>153</v>
      </c>
      <c r="E373" s="37"/>
      <c r="F373" s="240" t="s">
        <v>275</v>
      </c>
      <c r="G373" s="37"/>
      <c r="H373" s="37"/>
      <c r="I373" s="193"/>
      <c r="J373" s="193"/>
      <c r="K373" s="37"/>
      <c r="L373" s="37"/>
      <c r="M373" s="40"/>
      <c r="N373" s="194"/>
      <c r="O373" s="195"/>
      <c r="P373" s="65"/>
      <c r="Q373" s="65"/>
      <c r="R373" s="65"/>
      <c r="S373" s="65"/>
      <c r="T373" s="65"/>
      <c r="U373" s="65"/>
      <c r="V373" s="65"/>
      <c r="W373" s="65"/>
      <c r="X373" s="66"/>
      <c r="Y373" s="35"/>
      <c r="Z373" s="35"/>
      <c r="AA373" s="35"/>
      <c r="AB373" s="35"/>
      <c r="AC373" s="35"/>
      <c r="AD373" s="35"/>
      <c r="AE373" s="35"/>
      <c r="AT373" s="18" t="s">
        <v>153</v>
      </c>
      <c r="AU373" s="18" t="s">
        <v>85</v>
      </c>
    </row>
    <row r="374" spans="2:51" s="13" customFormat="1" ht="12">
      <c r="B374" s="198"/>
      <c r="C374" s="199"/>
      <c r="D374" s="191" t="s">
        <v>145</v>
      </c>
      <c r="E374" s="200" t="s">
        <v>29</v>
      </c>
      <c r="F374" s="201" t="s">
        <v>146</v>
      </c>
      <c r="G374" s="199"/>
      <c r="H374" s="200" t="s">
        <v>29</v>
      </c>
      <c r="I374" s="202"/>
      <c r="J374" s="202"/>
      <c r="K374" s="199"/>
      <c r="L374" s="199"/>
      <c r="M374" s="203"/>
      <c r="N374" s="204"/>
      <c r="O374" s="205"/>
      <c r="P374" s="205"/>
      <c r="Q374" s="205"/>
      <c r="R374" s="205"/>
      <c r="S374" s="205"/>
      <c r="T374" s="205"/>
      <c r="U374" s="205"/>
      <c r="V374" s="205"/>
      <c r="W374" s="205"/>
      <c r="X374" s="206"/>
      <c r="AT374" s="207" t="s">
        <v>145</v>
      </c>
      <c r="AU374" s="207" t="s">
        <v>85</v>
      </c>
      <c r="AV374" s="13" t="s">
        <v>83</v>
      </c>
      <c r="AW374" s="13" t="s">
        <v>5</v>
      </c>
      <c r="AX374" s="13" t="s">
        <v>75</v>
      </c>
      <c r="AY374" s="207" t="s">
        <v>131</v>
      </c>
    </row>
    <row r="375" spans="2:51" s="14" customFormat="1" ht="12">
      <c r="B375" s="208"/>
      <c r="C375" s="209"/>
      <c r="D375" s="191" t="s">
        <v>145</v>
      </c>
      <c r="E375" s="210" t="s">
        <v>29</v>
      </c>
      <c r="F375" s="211" t="s">
        <v>83</v>
      </c>
      <c r="G375" s="209"/>
      <c r="H375" s="212">
        <v>1</v>
      </c>
      <c r="I375" s="213"/>
      <c r="J375" s="213"/>
      <c r="K375" s="209"/>
      <c r="L375" s="209"/>
      <c r="M375" s="214"/>
      <c r="N375" s="215"/>
      <c r="O375" s="216"/>
      <c r="P375" s="216"/>
      <c r="Q375" s="216"/>
      <c r="R375" s="216"/>
      <c r="S375" s="216"/>
      <c r="T375" s="216"/>
      <c r="U375" s="216"/>
      <c r="V375" s="216"/>
      <c r="W375" s="216"/>
      <c r="X375" s="217"/>
      <c r="AT375" s="218" t="s">
        <v>145</v>
      </c>
      <c r="AU375" s="218" t="s">
        <v>85</v>
      </c>
      <c r="AV375" s="14" t="s">
        <v>85</v>
      </c>
      <c r="AW375" s="14" t="s">
        <v>5</v>
      </c>
      <c r="AX375" s="14" t="s">
        <v>75</v>
      </c>
      <c r="AY375" s="218" t="s">
        <v>131</v>
      </c>
    </row>
    <row r="376" spans="2:51" s="15" customFormat="1" ht="12">
      <c r="B376" s="219"/>
      <c r="C376" s="220"/>
      <c r="D376" s="191" t="s">
        <v>145</v>
      </c>
      <c r="E376" s="221" t="s">
        <v>29</v>
      </c>
      <c r="F376" s="222" t="s">
        <v>147</v>
      </c>
      <c r="G376" s="220"/>
      <c r="H376" s="223">
        <v>1</v>
      </c>
      <c r="I376" s="224"/>
      <c r="J376" s="224"/>
      <c r="K376" s="220"/>
      <c r="L376" s="220"/>
      <c r="M376" s="225"/>
      <c r="N376" s="226"/>
      <c r="O376" s="227"/>
      <c r="P376" s="227"/>
      <c r="Q376" s="227"/>
      <c r="R376" s="227"/>
      <c r="S376" s="227"/>
      <c r="T376" s="227"/>
      <c r="U376" s="227"/>
      <c r="V376" s="227"/>
      <c r="W376" s="227"/>
      <c r="X376" s="228"/>
      <c r="AT376" s="229" t="s">
        <v>145</v>
      </c>
      <c r="AU376" s="229" t="s">
        <v>85</v>
      </c>
      <c r="AV376" s="15" t="s">
        <v>139</v>
      </c>
      <c r="AW376" s="15" t="s">
        <v>5</v>
      </c>
      <c r="AX376" s="15" t="s">
        <v>83</v>
      </c>
      <c r="AY376" s="229" t="s">
        <v>131</v>
      </c>
    </row>
    <row r="377" spans="1:65" s="2" customFormat="1" ht="16.5" customHeight="1">
      <c r="A377" s="35"/>
      <c r="B377" s="36"/>
      <c r="C377" s="230" t="s">
        <v>390</v>
      </c>
      <c r="D377" s="230" t="s">
        <v>148</v>
      </c>
      <c r="E377" s="231" t="s">
        <v>391</v>
      </c>
      <c r="F377" s="232" t="s">
        <v>392</v>
      </c>
      <c r="G377" s="233" t="s">
        <v>137</v>
      </c>
      <c r="H377" s="234">
        <v>1</v>
      </c>
      <c r="I377" s="235"/>
      <c r="J377" s="236"/>
      <c r="K377" s="237">
        <f>ROUND(P377*H377,2)</f>
        <v>0</v>
      </c>
      <c r="L377" s="232" t="s">
        <v>29</v>
      </c>
      <c r="M377" s="238"/>
      <c r="N377" s="239" t="s">
        <v>29</v>
      </c>
      <c r="O377" s="185" t="s">
        <v>44</v>
      </c>
      <c r="P377" s="186">
        <f>I377+J377</f>
        <v>0</v>
      </c>
      <c r="Q377" s="186">
        <f>ROUND(I377*H377,2)</f>
        <v>0</v>
      </c>
      <c r="R377" s="186">
        <f>ROUND(J377*H377,2)</f>
        <v>0</v>
      </c>
      <c r="S377" s="65"/>
      <c r="T377" s="187">
        <f>S377*H377</f>
        <v>0</v>
      </c>
      <c r="U377" s="187">
        <v>0</v>
      </c>
      <c r="V377" s="187">
        <f>U377*H377</f>
        <v>0</v>
      </c>
      <c r="W377" s="187">
        <v>0</v>
      </c>
      <c r="X377" s="188">
        <f>W377*H377</f>
        <v>0</v>
      </c>
      <c r="Y377" s="35"/>
      <c r="Z377" s="35"/>
      <c r="AA377" s="35"/>
      <c r="AB377" s="35"/>
      <c r="AC377" s="35"/>
      <c r="AD377" s="35"/>
      <c r="AE377" s="35"/>
      <c r="AR377" s="189" t="s">
        <v>151</v>
      </c>
      <c r="AT377" s="189" t="s">
        <v>148</v>
      </c>
      <c r="AU377" s="189" t="s">
        <v>85</v>
      </c>
      <c r="AY377" s="18" t="s">
        <v>131</v>
      </c>
      <c r="BE377" s="190">
        <f>IF(O377="základní",K377,0)</f>
        <v>0</v>
      </c>
      <c r="BF377" s="190">
        <f>IF(O377="snížená",K377,0)</f>
        <v>0</v>
      </c>
      <c r="BG377" s="190">
        <f>IF(O377="zákl. přenesená",K377,0)</f>
        <v>0</v>
      </c>
      <c r="BH377" s="190">
        <f>IF(O377="sníž. přenesená",K377,0)</f>
        <v>0</v>
      </c>
      <c r="BI377" s="190">
        <f>IF(O377="nulová",K377,0)</f>
        <v>0</v>
      </c>
      <c r="BJ377" s="18" t="s">
        <v>83</v>
      </c>
      <c r="BK377" s="190">
        <f>ROUND(P377*H377,2)</f>
        <v>0</v>
      </c>
      <c r="BL377" s="18" t="s">
        <v>139</v>
      </c>
      <c r="BM377" s="189" t="s">
        <v>393</v>
      </c>
    </row>
    <row r="378" spans="1:47" s="2" customFormat="1" ht="12">
      <c r="A378" s="35"/>
      <c r="B378" s="36"/>
      <c r="C378" s="37"/>
      <c r="D378" s="191" t="s">
        <v>141</v>
      </c>
      <c r="E378" s="37"/>
      <c r="F378" s="192" t="s">
        <v>392</v>
      </c>
      <c r="G378" s="37"/>
      <c r="H378" s="37"/>
      <c r="I378" s="193"/>
      <c r="J378" s="193"/>
      <c r="K378" s="37"/>
      <c r="L378" s="37"/>
      <c r="M378" s="40"/>
      <c r="N378" s="194"/>
      <c r="O378" s="195"/>
      <c r="P378" s="65"/>
      <c r="Q378" s="65"/>
      <c r="R378" s="65"/>
      <c r="S378" s="65"/>
      <c r="T378" s="65"/>
      <c r="U378" s="65"/>
      <c r="V378" s="65"/>
      <c r="W378" s="65"/>
      <c r="X378" s="66"/>
      <c r="Y378" s="35"/>
      <c r="Z378" s="35"/>
      <c r="AA378" s="35"/>
      <c r="AB378" s="35"/>
      <c r="AC378" s="35"/>
      <c r="AD378" s="35"/>
      <c r="AE378" s="35"/>
      <c r="AT378" s="18" t="s">
        <v>141</v>
      </c>
      <c r="AU378" s="18" t="s">
        <v>85</v>
      </c>
    </row>
    <row r="379" spans="1:47" s="2" customFormat="1" ht="19.5">
      <c r="A379" s="35"/>
      <c r="B379" s="36"/>
      <c r="C379" s="37"/>
      <c r="D379" s="191" t="s">
        <v>153</v>
      </c>
      <c r="E379" s="37"/>
      <c r="F379" s="240" t="s">
        <v>275</v>
      </c>
      <c r="G379" s="37"/>
      <c r="H379" s="37"/>
      <c r="I379" s="193"/>
      <c r="J379" s="193"/>
      <c r="K379" s="37"/>
      <c r="L379" s="37"/>
      <c r="M379" s="40"/>
      <c r="N379" s="194"/>
      <c r="O379" s="195"/>
      <c r="P379" s="65"/>
      <c r="Q379" s="65"/>
      <c r="R379" s="65"/>
      <c r="S379" s="65"/>
      <c r="T379" s="65"/>
      <c r="U379" s="65"/>
      <c r="V379" s="65"/>
      <c r="W379" s="65"/>
      <c r="X379" s="66"/>
      <c r="Y379" s="35"/>
      <c r="Z379" s="35"/>
      <c r="AA379" s="35"/>
      <c r="AB379" s="35"/>
      <c r="AC379" s="35"/>
      <c r="AD379" s="35"/>
      <c r="AE379" s="35"/>
      <c r="AT379" s="18" t="s">
        <v>153</v>
      </c>
      <c r="AU379" s="18" t="s">
        <v>85</v>
      </c>
    </row>
    <row r="380" spans="2:51" s="13" customFormat="1" ht="12">
      <c r="B380" s="198"/>
      <c r="C380" s="199"/>
      <c r="D380" s="191" t="s">
        <v>145</v>
      </c>
      <c r="E380" s="200" t="s">
        <v>29</v>
      </c>
      <c r="F380" s="201" t="s">
        <v>146</v>
      </c>
      <c r="G380" s="199"/>
      <c r="H380" s="200" t="s">
        <v>29</v>
      </c>
      <c r="I380" s="202"/>
      <c r="J380" s="202"/>
      <c r="K380" s="199"/>
      <c r="L380" s="199"/>
      <c r="M380" s="203"/>
      <c r="N380" s="204"/>
      <c r="O380" s="205"/>
      <c r="P380" s="205"/>
      <c r="Q380" s="205"/>
      <c r="R380" s="205"/>
      <c r="S380" s="205"/>
      <c r="T380" s="205"/>
      <c r="U380" s="205"/>
      <c r="V380" s="205"/>
      <c r="W380" s="205"/>
      <c r="X380" s="206"/>
      <c r="AT380" s="207" t="s">
        <v>145</v>
      </c>
      <c r="AU380" s="207" t="s">
        <v>85</v>
      </c>
      <c r="AV380" s="13" t="s">
        <v>83</v>
      </c>
      <c r="AW380" s="13" t="s">
        <v>5</v>
      </c>
      <c r="AX380" s="13" t="s">
        <v>75</v>
      </c>
      <c r="AY380" s="207" t="s">
        <v>131</v>
      </c>
    </row>
    <row r="381" spans="2:51" s="14" customFormat="1" ht="12">
      <c r="B381" s="208"/>
      <c r="C381" s="209"/>
      <c r="D381" s="191" t="s">
        <v>145</v>
      </c>
      <c r="E381" s="210" t="s">
        <v>29</v>
      </c>
      <c r="F381" s="211" t="s">
        <v>83</v>
      </c>
      <c r="G381" s="209"/>
      <c r="H381" s="212">
        <v>1</v>
      </c>
      <c r="I381" s="213"/>
      <c r="J381" s="213"/>
      <c r="K381" s="209"/>
      <c r="L381" s="209"/>
      <c r="M381" s="214"/>
      <c r="N381" s="215"/>
      <c r="O381" s="216"/>
      <c r="P381" s="216"/>
      <c r="Q381" s="216"/>
      <c r="R381" s="216"/>
      <c r="S381" s="216"/>
      <c r="T381" s="216"/>
      <c r="U381" s="216"/>
      <c r="V381" s="216"/>
      <c r="W381" s="216"/>
      <c r="X381" s="217"/>
      <c r="AT381" s="218" t="s">
        <v>145</v>
      </c>
      <c r="AU381" s="218" t="s">
        <v>85</v>
      </c>
      <c r="AV381" s="14" t="s">
        <v>85</v>
      </c>
      <c r="AW381" s="14" t="s">
        <v>5</v>
      </c>
      <c r="AX381" s="14" t="s">
        <v>75</v>
      </c>
      <c r="AY381" s="218" t="s">
        <v>131</v>
      </c>
    </row>
    <row r="382" spans="2:51" s="15" customFormat="1" ht="12">
      <c r="B382" s="219"/>
      <c r="C382" s="220"/>
      <c r="D382" s="191" t="s">
        <v>145</v>
      </c>
      <c r="E382" s="221" t="s">
        <v>29</v>
      </c>
      <c r="F382" s="222" t="s">
        <v>147</v>
      </c>
      <c r="G382" s="220"/>
      <c r="H382" s="223">
        <v>1</v>
      </c>
      <c r="I382" s="224"/>
      <c r="J382" s="224"/>
      <c r="K382" s="220"/>
      <c r="L382" s="220"/>
      <c r="M382" s="225"/>
      <c r="N382" s="226"/>
      <c r="O382" s="227"/>
      <c r="P382" s="227"/>
      <c r="Q382" s="227"/>
      <c r="R382" s="227"/>
      <c r="S382" s="227"/>
      <c r="T382" s="227"/>
      <c r="U382" s="227"/>
      <c r="V382" s="227"/>
      <c r="W382" s="227"/>
      <c r="X382" s="228"/>
      <c r="AT382" s="229" t="s">
        <v>145</v>
      </c>
      <c r="AU382" s="229" t="s">
        <v>85</v>
      </c>
      <c r="AV382" s="15" t="s">
        <v>139</v>
      </c>
      <c r="AW382" s="15" t="s">
        <v>5</v>
      </c>
      <c r="AX382" s="15" t="s">
        <v>83</v>
      </c>
      <c r="AY382" s="229" t="s">
        <v>131</v>
      </c>
    </row>
    <row r="383" spans="1:65" s="2" customFormat="1" ht="16.5" customHeight="1">
      <c r="A383" s="35"/>
      <c r="B383" s="36"/>
      <c r="C383" s="230" t="s">
        <v>394</v>
      </c>
      <c r="D383" s="230" t="s">
        <v>148</v>
      </c>
      <c r="E383" s="231" t="s">
        <v>395</v>
      </c>
      <c r="F383" s="232" t="s">
        <v>396</v>
      </c>
      <c r="G383" s="233" t="s">
        <v>137</v>
      </c>
      <c r="H383" s="234">
        <v>2</v>
      </c>
      <c r="I383" s="235"/>
      <c r="J383" s="236"/>
      <c r="K383" s="237">
        <f>ROUND(P383*H383,2)</f>
        <v>0</v>
      </c>
      <c r="L383" s="232" t="s">
        <v>29</v>
      </c>
      <c r="M383" s="238"/>
      <c r="N383" s="239" t="s">
        <v>29</v>
      </c>
      <c r="O383" s="185" t="s">
        <v>44</v>
      </c>
      <c r="P383" s="186">
        <f>I383+J383</f>
        <v>0</v>
      </c>
      <c r="Q383" s="186">
        <f>ROUND(I383*H383,2)</f>
        <v>0</v>
      </c>
      <c r="R383" s="186">
        <f>ROUND(J383*H383,2)</f>
        <v>0</v>
      </c>
      <c r="S383" s="65"/>
      <c r="T383" s="187">
        <f>S383*H383</f>
        <v>0</v>
      </c>
      <c r="U383" s="187">
        <v>0</v>
      </c>
      <c r="V383" s="187">
        <f>U383*H383</f>
        <v>0</v>
      </c>
      <c r="W383" s="187">
        <v>0</v>
      </c>
      <c r="X383" s="188">
        <f>W383*H383</f>
        <v>0</v>
      </c>
      <c r="Y383" s="35"/>
      <c r="Z383" s="35"/>
      <c r="AA383" s="35"/>
      <c r="AB383" s="35"/>
      <c r="AC383" s="35"/>
      <c r="AD383" s="35"/>
      <c r="AE383" s="35"/>
      <c r="AR383" s="189" t="s">
        <v>151</v>
      </c>
      <c r="AT383" s="189" t="s">
        <v>148</v>
      </c>
      <c r="AU383" s="189" t="s">
        <v>85</v>
      </c>
      <c r="AY383" s="18" t="s">
        <v>131</v>
      </c>
      <c r="BE383" s="190">
        <f>IF(O383="základní",K383,0)</f>
        <v>0</v>
      </c>
      <c r="BF383" s="190">
        <f>IF(O383="snížená",K383,0)</f>
        <v>0</v>
      </c>
      <c r="BG383" s="190">
        <f>IF(O383="zákl. přenesená",K383,0)</f>
        <v>0</v>
      </c>
      <c r="BH383" s="190">
        <f>IF(O383="sníž. přenesená",K383,0)</f>
        <v>0</v>
      </c>
      <c r="BI383" s="190">
        <f>IF(O383="nulová",K383,0)</f>
        <v>0</v>
      </c>
      <c r="BJ383" s="18" t="s">
        <v>83</v>
      </c>
      <c r="BK383" s="190">
        <f>ROUND(P383*H383,2)</f>
        <v>0</v>
      </c>
      <c r="BL383" s="18" t="s">
        <v>139</v>
      </c>
      <c r="BM383" s="189" t="s">
        <v>397</v>
      </c>
    </row>
    <row r="384" spans="1:47" s="2" customFormat="1" ht="12">
      <c r="A384" s="35"/>
      <c r="B384" s="36"/>
      <c r="C384" s="37"/>
      <c r="D384" s="191" t="s">
        <v>141</v>
      </c>
      <c r="E384" s="37"/>
      <c r="F384" s="192" t="s">
        <v>396</v>
      </c>
      <c r="G384" s="37"/>
      <c r="H384" s="37"/>
      <c r="I384" s="193"/>
      <c r="J384" s="193"/>
      <c r="K384" s="37"/>
      <c r="L384" s="37"/>
      <c r="M384" s="40"/>
      <c r="N384" s="194"/>
      <c r="O384" s="195"/>
      <c r="P384" s="65"/>
      <c r="Q384" s="65"/>
      <c r="R384" s="65"/>
      <c r="S384" s="65"/>
      <c r="T384" s="65"/>
      <c r="U384" s="65"/>
      <c r="V384" s="65"/>
      <c r="W384" s="65"/>
      <c r="X384" s="66"/>
      <c r="Y384" s="35"/>
      <c r="Z384" s="35"/>
      <c r="AA384" s="35"/>
      <c r="AB384" s="35"/>
      <c r="AC384" s="35"/>
      <c r="AD384" s="35"/>
      <c r="AE384" s="35"/>
      <c r="AT384" s="18" t="s">
        <v>141</v>
      </c>
      <c r="AU384" s="18" t="s">
        <v>85</v>
      </c>
    </row>
    <row r="385" spans="1:47" s="2" customFormat="1" ht="19.5">
      <c r="A385" s="35"/>
      <c r="B385" s="36"/>
      <c r="C385" s="37"/>
      <c r="D385" s="191" t="s">
        <v>153</v>
      </c>
      <c r="E385" s="37"/>
      <c r="F385" s="240" t="s">
        <v>275</v>
      </c>
      <c r="G385" s="37"/>
      <c r="H385" s="37"/>
      <c r="I385" s="193"/>
      <c r="J385" s="193"/>
      <c r="K385" s="37"/>
      <c r="L385" s="37"/>
      <c r="M385" s="40"/>
      <c r="N385" s="194"/>
      <c r="O385" s="195"/>
      <c r="P385" s="65"/>
      <c r="Q385" s="65"/>
      <c r="R385" s="65"/>
      <c r="S385" s="65"/>
      <c r="T385" s="65"/>
      <c r="U385" s="65"/>
      <c r="V385" s="65"/>
      <c r="W385" s="65"/>
      <c r="X385" s="66"/>
      <c r="Y385" s="35"/>
      <c r="Z385" s="35"/>
      <c r="AA385" s="35"/>
      <c r="AB385" s="35"/>
      <c r="AC385" s="35"/>
      <c r="AD385" s="35"/>
      <c r="AE385" s="35"/>
      <c r="AT385" s="18" t="s">
        <v>153</v>
      </c>
      <c r="AU385" s="18" t="s">
        <v>85</v>
      </c>
    </row>
    <row r="386" spans="2:51" s="13" customFormat="1" ht="12">
      <c r="B386" s="198"/>
      <c r="C386" s="199"/>
      <c r="D386" s="191" t="s">
        <v>145</v>
      </c>
      <c r="E386" s="200" t="s">
        <v>29</v>
      </c>
      <c r="F386" s="201" t="s">
        <v>146</v>
      </c>
      <c r="G386" s="199"/>
      <c r="H386" s="200" t="s">
        <v>29</v>
      </c>
      <c r="I386" s="202"/>
      <c r="J386" s="202"/>
      <c r="K386" s="199"/>
      <c r="L386" s="199"/>
      <c r="M386" s="203"/>
      <c r="N386" s="204"/>
      <c r="O386" s="205"/>
      <c r="P386" s="205"/>
      <c r="Q386" s="205"/>
      <c r="R386" s="205"/>
      <c r="S386" s="205"/>
      <c r="T386" s="205"/>
      <c r="U386" s="205"/>
      <c r="V386" s="205"/>
      <c r="W386" s="205"/>
      <c r="X386" s="206"/>
      <c r="AT386" s="207" t="s">
        <v>145</v>
      </c>
      <c r="AU386" s="207" t="s">
        <v>85</v>
      </c>
      <c r="AV386" s="13" t="s">
        <v>83</v>
      </c>
      <c r="AW386" s="13" t="s">
        <v>5</v>
      </c>
      <c r="AX386" s="13" t="s">
        <v>75</v>
      </c>
      <c r="AY386" s="207" t="s">
        <v>131</v>
      </c>
    </row>
    <row r="387" spans="2:51" s="14" customFormat="1" ht="12">
      <c r="B387" s="208"/>
      <c r="C387" s="209"/>
      <c r="D387" s="191" t="s">
        <v>145</v>
      </c>
      <c r="E387" s="210" t="s">
        <v>29</v>
      </c>
      <c r="F387" s="211" t="s">
        <v>385</v>
      </c>
      <c r="G387" s="209"/>
      <c r="H387" s="212">
        <v>2</v>
      </c>
      <c r="I387" s="213"/>
      <c r="J387" s="213"/>
      <c r="K387" s="209"/>
      <c r="L387" s="209"/>
      <c r="M387" s="214"/>
      <c r="N387" s="215"/>
      <c r="O387" s="216"/>
      <c r="P387" s="216"/>
      <c r="Q387" s="216"/>
      <c r="R387" s="216"/>
      <c r="S387" s="216"/>
      <c r="T387" s="216"/>
      <c r="U387" s="216"/>
      <c r="V387" s="216"/>
      <c r="W387" s="216"/>
      <c r="X387" s="217"/>
      <c r="AT387" s="218" t="s">
        <v>145</v>
      </c>
      <c r="AU387" s="218" t="s">
        <v>85</v>
      </c>
      <c r="AV387" s="14" t="s">
        <v>85</v>
      </c>
      <c r="AW387" s="14" t="s">
        <v>5</v>
      </c>
      <c r="AX387" s="14" t="s">
        <v>75</v>
      </c>
      <c r="AY387" s="218" t="s">
        <v>131</v>
      </c>
    </row>
    <row r="388" spans="2:51" s="15" customFormat="1" ht="12">
      <c r="B388" s="219"/>
      <c r="C388" s="220"/>
      <c r="D388" s="191" t="s">
        <v>145</v>
      </c>
      <c r="E388" s="221" t="s">
        <v>29</v>
      </c>
      <c r="F388" s="222" t="s">
        <v>147</v>
      </c>
      <c r="G388" s="220"/>
      <c r="H388" s="223">
        <v>2</v>
      </c>
      <c r="I388" s="224"/>
      <c r="J388" s="224"/>
      <c r="K388" s="220"/>
      <c r="L388" s="220"/>
      <c r="M388" s="225"/>
      <c r="N388" s="226"/>
      <c r="O388" s="227"/>
      <c r="P388" s="227"/>
      <c r="Q388" s="227"/>
      <c r="R388" s="227"/>
      <c r="S388" s="227"/>
      <c r="T388" s="227"/>
      <c r="U388" s="227"/>
      <c r="V388" s="227"/>
      <c r="W388" s="227"/>
      <c r="X388" s="228"/>
      <c r="AT388" s="229" t="s">
        <v>145</v>
      </c>
      <c r="AU388" s="229" t="s">
        <v>85</v>
      </c>
      <c r="AV388" s="15" t="s">
        <v>139</v>
      </c>
      <c r="AW388" s="15" t="s">
        <v>5</v>
      </c>
      <c r="AX388" s="15" t="s">
        <v>83</v>
      </c>
      <c r="AY388" s="229" t="s">
        <v>131</v>
      </c>
    </row>
    <row r="389" spans="1:65" s="2" customFormat="1" ht="16.5" customHeight="1">
      <c r="A389" s="35"/>
      <c r="B389" s="36"/>
      <c r="C389" s="230" t="s">
        <v>398</v>
      </c>
      <c r="D389" s="230" t="s">
        <v>148</v>
      </c>
      <c r="E389" s="231" t="s">
        <v>399</v>
      </c>
      <c r="F389" s="232" t="s">
        <v>400</v>
      </c>
      <c r="G389" s="233" t="s">
        <v>137</v>
      </c>
      <c r="H389" s="234">
        <v>27</v>
      </c>
      <c r="I389" s="235"/>
      <c r="J389" s="236"/>
      <c r="K389" s="237">
        <f>ROUND(P389*H389,2)</f>
        <v>0</v>
      </c>
      <c r="L389" s="232" t="s">
        <v>29</v>
      </c>
      <c r="M389" s="238"/>
      <c r="N389" s="239" t="s">
        <v>29</v>
      </c>
      <c r="O389" s="185" t="s">
        <v>44</v>
      </c>
      <c r="P389" s="186">
        <f>I389+J389</f>
        <v>0</v>
      </c>
      <c r="Q389" s="186">
        <f>ROUND(I389*H389,2)</f>
        <v>0</v>
      </c>
      <c r="R389" s="186">
        <f>ROUND(J389*H389,2)</f>
        <v>0</v>
      </c>
      <c r="S389" s="65"/>
      <c r="T389" s="187">
        <f>S389*H389</f>
        <v>0</v>
      </c>
      <c r="U389" s="187">
        <v>0</v>
      </c>
      <c r="V389" s="187">
        <f>U389*H389</f>
        <v>0</v>
      </c>
      <c r="W389" s="187">
        <v>0</v>
      </c>
      <c r="X389" s="188">
        <f>W389*H389</f>
        <v>0</v>
      </c>
      <c r="Y389" s="35"/>
      <c r="Z389" s="35"/>
      <c r="AA389" s="35"/>
      <c r="AB389" s="35"/>
      <c r="AC389" s="35"/>
      <c r="AD389" s="35"/>
      <c r="AE389" s="35"/>
      <c r="AR389" s="189" t="s">
        <v>151</v>
      </c>
      <c r="AT389" s="189" t="s">
        <v>148</v>
      </c>
      <c r="AU389" s="189" t="s">
        <v>85</v>
      </c>
      <c r="AY389" s="18" t="s">
        <v>131</v>
      </c>
      <c r="BE389" s="190">
        <f>IF(O389="základní",K389,0)</f>
        <v>0</v>
      </c>
      <c r="BF389" s="190">
        <f>IF(O389="snížená",K389,0)</f>
        <v>0</v>
      </c>
      <c r="BG389" s="190">
        <f>IF(O389="zákl. přenesená",K389,0)</f>
        <v>0</v>
      </c>
      <c r="BH389" s="190">
        <f>IF(O389="sníž. přenesená",K389,0)</f>
        <v>0</v>
      </c>
      <c r="BI389" s="190">
        <f>IF(O389="nulová",K389,0)</f>
        <v>0</v>
      </c>
      <c r="BJ389" s="18" t="s">
        <v>83</v>
      </c>
      <c r="BK389" s="190">
        <f>ROUND(P389*H389,2)</f>
        <v>0</v>
      </c>
      <c r="BL389" s="18" t="s">
        <v>139</v>
      </c>
      <c r="BM389" s="189" t="s">
        <v>401</v>
      </c>
    </row>
    <row r="390" spans="1:47" s="2" customFormat="1" ht="12">
      <c r="A390" s="35"/>
      <c r="B390" s="36"/>
      <c r="C390" s="37"/>
      <c r="D390" s="191" t="s">
        <v>141</v>
      </c>
      <c r="E390" s="37"/>
      <c r="F390" s="192" t="s">
        <v>400</v>
      </c>
      <c r="G390" s="37"/>
      <c r="H390" s="37"/>
      <c r="I390" s="193"/>
      <c r="J390" s="193"/>
      <c r="K390" s="37"/>
      <c r="L390" s="37"/>
      <c r="M390" s="40"/>
      <c r="N390" s="194"/>
      <c r="O390" s="195"/>
      <c r="P390" s="65"/>
      <c r="Q390" s="65"/>
      <c r="R390" s="65"/>
      <c r="S390" s="65"/>
      <c r="T390" s="65"/>
      <c r="U390" s="65"/>
      <c r="V390" s="65"/>
      <c r="W390" s="65"/>
      <c r="X390" s="66"/>
      <c r="Y390" s="35"/>
      <c r="Z390" s="35"/>
      <c r="AA390" s="35"/>
      <c r="AB390" s="35"/>
      <c r="AC390" s="35"/>
      <c r="AD390" s="35"/>
      <c r="AE390" s="35"/>
      <c r="AT390" s="18" t="s">
        <v>141</v>
      </c>
      <c r="AU390" s="18" t="s">
        <v>85</v>
      </c>
    </row>
    <row r="391" spans="1:47" s="2" customFormat="1" ht="19.5">
      <c r="A391" s="35"/>
      <c r="B391" s="36"/>
      <c r="C391" s="37"/>
      <c r="D391" s="191" t="s">
        <v>153</v>
      </c>
      <c r="E391" s="37"/>
      <c r="F391" s="240" t="s">
        <v>275</v>
      </c>
      <c r="G391" s="37"/>
      <c r="H391" s="37"/>
      <c r="I391" s="193"/>
      <c r="J391" s="193"/>
      <c r="K391" s="37"/>
      <c r="L391" s="37"/>
      <c r="M391" s="40"/>
      <c r="N391" s="194"/>
      <c r="O391" s="195"/>
      <c r="P391" s="65"/>
      <c r="Q391" s="65"/>
      <c r="R391" s="65"/>
      <c r="S391" s="65"/>
      <c r="T391" s="65"/>
      <c r="U391" s="65"/>
      <c r="V391" s="65"/>
      <c r="W391" s="65"/>
      <c r="X391" s="66"/>
      <c r="Y391" s="35"/>
      <c r="Z391" s="35"/>
      <c r="AA391" s="35"/>
      <c r="AB391" s="35"/>
      <c r="AC391" s="35"/>
      <c r="AD391" s="35"/>
      <c r="AE391" s="35"/>
      <c r="AT391" s="18" t="s">
        <v>153</v>
      </c>
      <c r="AU391" s="18" t="s">
        <v>85</v>
      </c>
    </row>
    <row r="392" spans="2:51" s="13" customFormat="1" ht="12">
      <c r="B392" s="198"/>
      <c r="C392" s="199"/>
      <c r="D392" s="191" t="s">
        <v>145</v>
      </c>
      <c r="E392" s="200" t="s">
        <v>29</v>
      </c>
      <c r="F392" s="201" t="s">
        <v>146</v>
      </c>
      <c r="G392" s="199"/>
      <c r="H392" s="200" t="s">
        <v>29</v>
      </c>
      <c r="I392" s="202"/>
      <c r="J392" s="202"/>
      <c r="K392" s="199"/>
      <c r="L392" s="199"/>
      <c r="M392" s="203"/>
      <c r="N392" s="204"/>
      <c r="O392" s="205"/>
      <c r="P392" s="205"/>
      <c r="Q392" s="205"/>
      <c r="R392" s="205"/>
      <c r="S392" s="205"/>
      <c r="T392" s="205"/>
      <c r="U392" s="205"/>
      <c r="V392" s="205"/>
      <c r="W392" s="205"/>
      <c r="X392" s="206"/>
      <c r="AT392" s="207" t="s">
        <v>145</v>
      </c>
      <c r="AU392" s="207" t="s">
        <v>85</v>
      </c>
      <c r="AV392" s="13" t="s">
        <v>83</v>
      </c>
      <c r="AW392" s="13" t="s">
        <v>5</v>
      </c>
      <c r="AX392" s="13" t="s">
        <v>75</v>
      </c>
      <c r="AY392" s="207" t="s">
        <v>131</v>
      </c>
    </row>
    <row r="393" spans="2:51" s="14" customFormat="1" ht="12">
      <c r="B393" s="208"/>
      <c r="C393" s="209"/>
      <c r="D393" s="191" t="s">
        <v>145</v>
      </c>
      <c r="E393" s="210" t="s">
        <v>29</v>
      </c>
      <c r="F393" s="211" t="s">
        <v>235</v>
      </c>
      <c r="G393" s="209"/>
      <c r="H393" s="212">
        <v>27</v>
      </c>
      <c r="I393" s="213"/>
      <c r="J393" s="213"/>
      <c r="K393" s="209"/>
      <c r="L393" s="209"/>
      <c r="M393" s="214"/>
      <c r="N393" s="215"/>
      <c r="O393" s="216"/>
      <c r="P393" s="216"/>
      <c r="Q393" s="216"/>
      <c r="R393" s="216"/>
      <c r="S393" s="216"/>
      <c r="T393" s="216"/>
      <c r="U393" s="216"/>
      <c r="V393" s="216"/>
      <c r="W393" s="216"/>
      <c r="X393" s="217"/>
      <c r="AT393" s="218" t="s">
        <v>145</v>
      </c>
      <c r="AU393" s="218" t="s">
        <v>85</v>
      </c>
      <c r="AV393" s="14" t="s">
        <v>85</v>
      </c>
      <c r="AW393" s="14" t="s">
        <v>5</v>
      </c>
      <c r="AX393" s="14" t="s">
        <v>75</v>
      </c>
      <c r="AY393" s="218" t="s">
        <v>131</v>
      </c>
    </row>
    <row r="394" spans="2:51" s="15" customFormat="1" ht="12">
      <c r="B394" s="219"/>
      <c r="C394" s="220"/>
      <c r="D394" s="191" t="s">
        <v>145</v>
      </c>
      <c r="E394" s="221" t="s">
        <v>29</v>
      </c>
      <c r="F394" s="222" t="s">
        <v>147</v>
      </c>
      <c r="G394" s="220"/>
      <c r="H394" s="223">
        <v>27</v>
      </c>
      <c r="I394" s="224"/>
      <c r="J394" s="224"/>
      <c r="K394" s="220"/>
      <c r="L394" s="220"/>
      <c r="M394" s="225"/>
      <c r="N394" s="226"/>
      <c r="O394" s="227"/>
      <c r="P394" s="227"/>
      <c r="Q394" s="227"/>
      <c r="R394" s="227"/>
      <c r="S394" s="227"/>
      <c r="T394" s="227"/>
      <c r="U394" s="227"/>
      <c r="V394" s="227"/>
      <c r="W394" s="227"/>
      <c r="X394" s="228"/>
      <c r="AT394" s="229" t="s">
        <v>145</v>
      </c>
      <c r="AU394" s="229" t="s">
        <v>85</v>
      </c>
      <c r="AV394" s="15" t="s">
        <v>139</v>
      </c>
      <c r="AW394" s="15" t="s">
        <v>5</v>
      </c>
      <c r="AX394" s="15" t="s">
        <v>83</v>
      </c>
      <c r="AY394" s="229" t="s">
        <v>131</v>
      </c>
    </row>
    <row r="395" spans="1:65" s="2" customFormat="1" ht="16.5" customHeight="1">
      <c r="A395" s="35"/>
      <c r="B395" s="36"/>
      <c r="C395" s="230" t="s">
        <v>402</v>
      </c>
      <c r="D395" s="230" t="s">
        <v>148</v>
      </c>
      <c r="E395" s="231" t="s">
        <v>403</v>
      </c>
      <c r="F395" s="232" t="s">
        <v>404</v>
      </c>
      <c r="G395" s="233" t="s">
        <v>137</v>
      </c>
      <c r="H395" s="234">
        <v>18</v>
      </c>
      <c r="I395" s="235"/>
      <c r="J395" s="236"/>
      <c r="K395" s="237">
        <f>ROUND(P395*H395,2)</f>
        <v>0</v>
      </c>
      <c r="L395" s="232" t="s">
        <v>29</v>
      </c>
      <c r="M395" s="238"/>
      <c r="N395" s="239" t="s">
        <v>29</v>
      </c>
      <c r="O395" s="185" t="s">
        <v>44</v>
      </c>
      <c r="P395" s="186">
        <f>I395+J395</f>
        <v>0</v>
      </c>
      <c r="Q395" s="186">
        <f>ROUND(I395*H395,2)</f>
        <v>0</v>
      </c>
      <c r="R395" s="186">
        <f>ROUND(J395*H395,2)</f>
        <v>0</v>
      </c>
      <c r="S395" s="65"/>
      <c r="T395" s="187">
        <f>S395*H395</f>
        <v>0</v>
      </c>
      <c r="U395" s="187">
        <v>0</v>
      </c>
      <c r="V395" s="187">
        <f>U395*H395</f>
        <v>0</v>
      </c>
      <c r="W395" s="187">
        <v>0</v>
      </c>
      <c r="X395" s="188">
        <f>W395*H395</f>
        <v>0</v>
      </c>
      <c r="Y395" s="35"/>
      <c r="Z395" s="35"/>
      <c r="AA395" s="35"/>
      <c r="AB395" s="35"/>
      <c r="AC395" s="35"/>
      <c r="AD395" s="35"/>
      <c r="AE395" s="35"/>
      <c r="AR395" s="189" t="s">
        <v>151</v>
      </c>
      <c r="AT395" s="189" t="s">
        <v>148</v>
      </c>
      <c r="AU395" s="189" t="s">
        <v>85</v>
      </c>
      <c r="AY395" s="18" t="s">
        <v>131</v>
      </c>
      <c r="BE395" s="190">
        <f>IF(O395="základní",K395,0)</f>
        <v>0</v>
      </c>
      <c r="BF395" s="190">
        <f>IF(O395="snížená",K395,0)</f>
        <v>0</v>
      </c>
      <c r="BG395" s="190">
        <f>IF(O395="zákl. přenesená",K395,0)</f>
        <v>0</v>
      </c>
      <c r="BH395" s="190">
        <f>IF(O395="sníž. přenesená",K395,0)</f>
        <v>0</v>
      </c>
      <c r="BI395" s="190">
        <f>IF(O395="nulová",K395,0)</f>
        <v>0</v>
      </c>
      <c r="BJ395" s="18" t="s">
        <v>83</v>
      </c>
      <c r="BK395" s="190">
        <f>ROUND(P395*H395,2)</f>
        <v>0</v>
      </c>
      <c r="BL395" s="18" t="s">
        <v>139</v>
      </c>
      <c r="BM395" s="189" t="s">
        <v>405</v>
      </c>
    </row>
    <row r="396" spans="1:47" s="2" customFormat="1" ht="12">
      <c r="A396" s="35"/>
      <c r="B396" s="36"/>
      <c r="C396" s="37"/>
      <c r="D396" s="191" t="s">
        <v>141</v>
      </c>
      <c r="E396" s="37"/>
      <c r="F396" s="192" t="s">
        <v>404</v>
      </c>
      <c r="G396" s="37"/>
      <c r="H396" s="37"/>
      <c r="I396" s="193"/>
      <c r="J396" s="193"/>
      <c r="K396" s="37"/>
      <c r="L396" s="37"/>
      <c r="M396" s="40"/>
      <c r="N396" s="194"/>
      <c r="O396" s="195"/>
      <c r="P396" s="65"/>
      <c r="Q396" s="65"/>
      <c r="R396" s="65"/>
      <c r="S396" s="65"/>
      <c r="T396" s="65"/>
      <c r="U396" s="65"/>
      <c r="V396" s="65"/>
      <c r="W396" s="65"/>
      <c r="X396" s="66"/>
      <c r="Y396" s="35"/>
      <c r="Z396" s="35"/>
      <c r="AA396" s="35"/>
      <c r="AB396" s="35"/>
      <c r="AC396" s="35"/>
      <c r="AD396" s="35"/>
      <c r="AE396" s="35"/>
      <c r="AT396" s="18" t="s">
        <v>141</v>
      </c>
      <c r="AU396" s="18" t="s">
        <v>85</v>
      </c>
    </row>
    <row r="397" spans="1:47" s="2" customFormat="1" ht="19.5">
      <c r="A397" s="35"/>
      <c r="B397" s="36"/>
      <c r="C397" s="37"/>
      <c r="D397" s="191" t="s">
        <v>153</v>
      </c>
      <c r="E397" s="37"/>
      <c r="F397" s="240" t="s">
        <v>275</v>
      </c>
      <c r="G397" s="37"/>
      <c r="H397" s="37"/>
      <c r="I397" s="193"/>
      <c r="J397" s="193"/>
      <c r="K397" s="37"/>
      <c r="L397" s="37"/>
      <c r="M397" s="40"/>
      <c r="N397" s="194"/>
      <c r="O397" s="195"/>
      <c r="P397" s="65"/>
      <c r="Q397" s="65"/>
      <c r="R397" s="65"/>
      <c r="S397" s="65"/>
      <c r="T397" s="65"/>
      <c r="U397" s="65"/>
      <c r="V397" s="65"/>
      <c r="W397" s="65"/>
      <c r="X397" s="66"/>
      <c r="Y397" s="35"/>
      <c r="Z397" s="35"/>
      <c r="AA397" s="35"/>
      <c r="AB397" s="35"/>
      <c r="AC397" s="35"/>
      <c r="AD397" s="35"/>
      <c r="AE397" s="35"/>
      <c r="AT397" s="18" t="s">
        <v>153</v>
      </c>
      <c r="AU397" s="18" t="s">
        <v>85</v>
      </c>
    </row>
    <row r="398" spans="2:51" s="13" customFormat="1" ht="12">
      <c r="B398" s="198"/>
      <c r="C398" s="199"/>
      <c r="D398" s="191" t="s">
        <v>145</v>
      </c>
      <c r="E398" s="200" t="s">
        <v>29</v>
      </c>
      <c r="F398" s="201" t="s">
        <v>146</v>
      </c>
      <c r="G398" s="199"/>
      <c r="H398" s="200" t="s">
        <v>29</v>
      </c>
      <c r="I398" s="202"/>
      <c r="J398" s="202"/>
      <c r="K398" s="199"/>
      <c r="L398" s="199"/>
      <c r="M398" s="203"/>
      <c r="N398" s="204"/>
      <c r="O398" s="205"/>
      <c r="P398" s="205"/>
      <c r="Q398" s="205"/>
      <c r="R398" s="205"/>
      <c r="S398" s="205"/>
      <c r="T398" s="205"/>
      <c r="U398" s="205"/>
      <c r="V398" s="205"/>
      <c r="W398" s="205"/>
      <c r="X398" s="206"/>
      <c r="AT398" s="207" t="s">
        <v>145</v>
      </c>
      <c r="AU398" s="207" t="s">
        <v>85</v>
      </c>
      <c r="AV398" s="13" t="s">
        <v>83</v>
      </c>
      <c r="AW398" s="13" t="s">
        <v>5</v>
      </c>
      <c r="AX398" s="13" t="s">
        <v>75</v>
      </c>
      <c r="AY398" s="207" t="s">
        <v>131</v>
      </c>
    </row>
    <row r="399" spans="2:51" s="14" customFormat="1" ht="12">
      <c r="B399" s="208"/>
      <c r="C399" s="209"/>
      <c r="D399" s="191" t="s">
        <v>145</v>
      </c>
      <c r="E399" s="210" t="s">
        <v>29</v>
      </c>
      <c r="F399" s="211" t="s">
        <v>236</v>
      </c>
      <c r="G399" s="209"/>
      <c r="H399" s="212">
        <v>18</v>
      </c>
      <c r="I399" s="213"/>
      <c r="J399" s="213"/>
      <c r="K399" s="209"/>
      <c r="L399" s="209"/>
      <c r="M399" s="214"/>
      <c r="N399" s="215"/>
      <c r="O399" s="216"/>
      <c r="P399" s="216"/>
      <c r="Q399" s="216"/>
      <c r="R399" s="216"/>
      <c r="S399" s="216"/>
      <c r="T399" s="216"/>
      <c r="U399" s="216"/>
      <c r="V399" s="216"/>
      <c r="W399" s="216"/>
      <c r="X399" s="217"/>
      <c r="AT399" s="218" t="s">
        <v>145</v>
      </c>
      <c r="AU399" s="218" t="s">
        <v>85</v>
      </c>
      <c r="AV399" s="14" t="s">
        <v>85</v>
      </c>
      <c r="AW399" s="14" t="s">
        <v>5</v>
      </c>
      <c r="AX399" s="14" t="s">
        <v>75</v>
      </c>
      <c r="AY399" s="218" t="s">
        <v>131</v>
      </c>
    </row>
    <row r="400" spans="2:51" s="15" customFormat="1" ht="12">
      <c r="B400" s="219"/>
      <c r="C400" s="220"/>
      <c r="D400" s="191" t="s">
        <v>145</v>
      </c>
      <c r="E400" s="221" t="s">
        <v>29</v>
      </c>
      <c r="F400" s="222" t="s">
        <v>147</v>
      </c>
      <c r="G400" s="220"/>
      <c r="H400" s="223">
        <v>18</v>
      </c>
      <c r="I400" s="224"/>
      <c r="J400" s="224"/>
      <c r="K400" s="220"/>
      <c r="L400" s="220"/>
      <c r="M400" s="225"/>
      <c r="N400" s="226"/>
      <c r="O400" s="227"/>
      <c r="P400" s="227"/>
      <c r="Q400" s="227"/>
      <c r="R400" s="227"/>
      <c r="S400" s="227"/>
      <c r="T400" s="227"/>
      <c r="U400" s="227"/>
      <c r="V400" s="227"/>
      <c r="W400" s="227"/>
      <c r="X400" s="228"/>
      <c r="AT400" s="229" t="s">
        <v>145</v>
      </c>
      <c r="AU400" s="229" t="s">
        <v>85</v>
      </c>
      <c r="AV400" s="15" t="s">
        <v>139</v>
      </c>
      <c r="AW400" s="15" t="s">
        <v>5</v>
      </c>
      <c r="AX400" s="15" t="s">
        <v>83</v>
      </c>
      <c r="AY400" s="229" t="s">
        <v>131</v>
      </c>
    </row>
    <row r="401" spans="1:65" s="2" customFormat="1" ht="16.5" customHeight="1">
      <c r="A401" s="35"/>
      <c r="B401" s="36"/>
      <c r="C401" s="230" t="s">
        <v>406</v>
      </c>
      <c r="D401" s="230" t="s">
        <v>148</v>
      </c>
      <c r="E401" s="231" t="s">
        <v>407</v>
      </c>
      <c r="F401" s="232" t="s">
        <v>408</v>
      </c>
      <c r="G401" s="233" t="s">
        <v>137</v>
      </c>
      <c r="H401" s="234">
        <v>7</v>
      </c>
      <c r="I401" s="235"/>
      <c r="J401" s="236"/>
      <c r="K401" s="237">
        <f>ROUND(P401*H401,2)</f>
        <v>0</v>
      </c>
      <c r="L401" s="232" t="s">
        <v>29</v>
      </c>
      <c r="M401" s="238"/>
      <c r="N401" s="239" t="s">
        <v>29</v>
      </c>
      <c r="O401" s="185" t="s">
        <v>44</v>
      </c>
      <c r="P401" s="186">
        <f>I401+J401</f>
        <v>0</v>
      </c>
      <c r="Q401" s="186">
        <f>ROUND(I401*H401,2)</f>
        <v>0</v>
      </c>
      <c r="R401" s="186">
        <f>ROUND(J401*H401,2)</f>
        <v>0</v>
      </c>
      <c r="S401" s="65"/>
      <c r="T401" s="187">
        <f>S401*H401</f>
        <v>0</v>
      </c>
      <c r="U401" s="187">
        <v>0</v>
      </c>
      <c r="V401" s="187">
        <f>U401*H401</f>
        <v>0</v>
      </c>
      <c r="W401" s="187">
        <v>0</v>
      </c>
      <c r="X401" s="188">
        <f>W401*H401</f>
        <v>0</v>
      </c>
      <c r="Y401" s="35"/>
      <c r="Z401" s="35"/>
      <c r="AA401" s="35"/>
      <c r="AB401" s="35"/>
      <c r="AC401" s="35"/>
      <c r="AD401" s="35"/>
      <c r="AE401" s="35"/>
      <c r="AR401" s="189" t="s">
        <v>151</v>
      </c>
      <c r="AT401" s="189" t="s">
        <v>148</v>
      </c>
      <c r="AU401" s="189" t="s">
        <v>85</v>
      </c>
      <c r="AY401" s="18" t="s">
        <v>131</v>
      </c>
      <c r="BE401" s="190">
        <f>IF(O401="základní",K401,0)</f>
        <v>0</v>
      </c>
      <c r="BF401" s="190">
        <f>IF(O401="snížená",K401,0)</f>
        <v>0</v>
      </c>
      <c r="BG401" s="190">
        <f>IF(O401="zákl. přenesená",K401,0)</f>
        <v>0</v>
      </c>
      <c r="BH401" s="190">
        <f>IF(O401="sníž. přenesená",K401,0)</f>
        <v>0</v>
      </c>
      <c r="BI401" s="190">
        <f>IF(O401="nulová",K401,0)</f>
        <v>0</v>
      </c>
      <c r="BJ401" s="18" t="s">
        <v>83</v>
      </c>
      <c r="BK401" s="190">
        <f>ROUND(P401*H401,2)</f>
        <v>0</v>
      </c>
      <c r="BL401" s="18" t="s">
        <v>139</v>
      </c>
      <c r="BM401" s="189" t="s">
        <v>409</v>
      </c>
    </row>
    <row r="402" spans="1:47" s="2" customFormat="1" ht="12">
      <c r="A402" s="35"/>
      <c r="B402" s="36"/>
      <c r="C402" s="37"/>
      <c r="D402" s="191" t="s">
        <v>141</v>
      </c>
      <c r="E402" s="37"/>
      <c r="F402" s="192" t="s">
        <v>408</v>
      </c>
      <c r="G402" s="37"/>
      <c r="H402" s="37"/>
      <c r="I402" s="193"/>
      <c r="J402" s="193"/>
      <c r="K402" s="37"/>
      <c r="L402" s="37"/>
      <c r="M402" s="40"/>
      <c r="N402" s="194"/>
      <c r="O402" s="195"/>
      <c r="P402" s="65"/>
      <c r="Q402" s="65"/>
      <c r="R402" s="65"/>
      <c r="S402" s="65"/>
      <c r="T402" s="65"/>
      <c r="U402" s="65"/>
      <c r="V402" s="65"/>
      <c r="W402" s="65"/>
      <c r="X402" s="66"/>
      <c r="Y402" s="35"/>
      <c r="Z402" s="35"/>
      <c r="AA402" s="35"/>
      <c r="AB402" s="35"/>
      <c r="AC402" s="35"/>
      <c r="AD402" s="35"/>
      <c r="AE402" s="35"/>
      <c r="AT402" s="18" t="s">
        <v>141</v>
      </c>
      <c r="AU402" s="18" t="s">
        <v>85</v>
      </c>
    </row>
    <row r="403" spans="1:47" s="2" customFormat="1" ht="19.5">
      <c r="A403" s="35"/>
      <c r="B403" s="36"/>
      <c r="C403" s="37"/>
      <c r="D403" s="191" t="s">
        <v>153</v>
      </c>
      <c r="E403" s="37"/>
      <c r="F403" s="240" t="s">
        <v>275</v>
      </c>
      <c r="G403" s="37"/>
      <c r="H403" s="37"/>
      <c r="I403" s="193"/>
      <c r="J403" s="193"/>
      <c r="K403" s="37"/>
      <c r="L403" s="37"/>
      <c r="M403" s="40"/>
      <c r="N403" s="194"/>
      <c r="O403" s="195"/>
      <c r="P403" s="65"/>
      <c r="Q403" s="65"/>
      <c r="R403" s="65"/>
      <c r="S403" s="65"/>
      <c r="T403" s="65"/>
      <c r="U403" s="65"/>
      <c r="V403" s="65"/>
      <c r="W403" s="65"/>
      <c r="X403" s="66"/>
      <c r="Y403" s="35"/>
      <c r="Z403" s="35"/>
      <c r="AA403" s="35"/>
      <c r="AB403" s="35"/>
      <c r="AC403" s="35"/>
      <c r="AD403" s="35"/>
      <c r="AE403" s="35"/>
      <c r="AT403" s="18" t="s">
        <v>153</v>
      </c>
      <c r="AU403" s="18" t="s">
        <v>85</v>
      </c>
    </row>
    <row r="404" spans="2:51" s="13" customFormat="1" ht="12">
      <c r="B404" s="198"/>
      <c r="C404" s="199"/>
      <c r="D404" s="191" t="s">
        <v>145</v>
      </c>
      <c r="E404" s="200" t="s">
        <v>29</v>
      </c>
      <c r="F404" s="201" t="s">
        <v>146</v>
      </c>
      <c r="G404" s="199"/>
      <c r="H404" s="200" t="s">
        <v>29</v>
      </c>
      <c r="I404" s="202"/>
      <c r="J404" s="202"/>
      <c r="K404" s="199"/>
      <c r="L404" s="199"/>
      <c r="M404" s="203"/>
      <c r="N404" s="204"/>
      <c r="O404" s="205"/>
      <c r="P404" s="205"/>
      <c r="Q404" s="205"/>
      <c r="R404" s="205"/>
      <c r="S404" s="205"/>
      <c r="T404" s="205"/>
      <c r="U404" s="205"/>
      <c r="V404" s="205"/>
      <c r="W404" s="205"/>
      <c r="X404" s="206"/>
      <c r="AT404" s="207" t="s">
        <v>145</v>
      </c>
      <c r="AU404" s="207" t="s">
        <v>85</v>
      </c>
      <c r="AV404" s="13" t="s">
        <v>83</v>
      </c>
      <c r="AW404" s="13" t="s">
        <v>5</v>
      </c>
      <c r="AX404" s="13" t="s">
        <v>75</v>
      </c>
      <c r="AY404" s="207" t="s">
        <v>131</v>
      </c>
    </row>
    <row r="405" spans="2:51" s="14" customFormat="1" ht="12">
      <c r="B405" s="208"/>
      <c r="C405" s="209"/>
      <c r="D405" s="191" t="s">
        <v>145</v>
      </c>
      <c r="E405" s="210" t="s">
        <v>29</v>
      </c>
      <c r="F405" s="211" t="s">
        <v>178</v>
      </c>
      <c r="G405" s="209"/>
      <c r="H405" s="212">
        <v>7</v>
      </c>
      <c r="I405" s="213"/>
      <c r="J405" s="213"/>
      <c r="K405" s="209"/>
      <c r="L405" s="209"/>
      <c r="M405" s="214"/>
      <c r="N405" s="215"/>
      <c r="O405" s="216"/>
      <c r="P405" s="216"/>
      <c r="Q405" s="216"/>
      <c r="R405" s="216"/>
      <c r="S405" s="216"/>
      <c r="T405" s="216"/>
      <c r="U405" s="216"/>
      <c r="V405" s="216"/>
      <c r="W405" s="216"/>
      <c r="X405" s="217"/>
      <c r="AT405" s="218" t="s">
        <v>145</v>
      </c>
      <c r="AU405" s="218" t="s">
        <v>85</v>
      </c>
      <c r="AV405" s="14" t="s">
        <v>85</v>
      </c>
      <c r="AW405" s="14" t="s">
        <v>5</v>
      </c>
      <c r="AX405" s="14" t="s">
        <v>75</v>
      </c>
      <c r="AY405" s="218" t="s">
        <v>131</v>
      </c>
    </row>
    <row r="406" spans="2:51" s="15" customFormat="1" ht="12">
      <c r="B406" s="219"/>
      <c r="C406" s="220"/>
      <c r="D406" s="191" t="s">
        <v>145</v>
      </c>
      <c r="E406" s="221" t="s">
        <v>29</v>
      </c>
      <c r="F406" s="222" t="s">
        <v>147</v>
      </c>
      <c r="G406" s="220"/>
      <c r="H406" s="223">
        <v>7</v>
      </c>
      <c r="I406" s="224"/>
      <c r="J406" s="224"/>
      <c r="K406" s="220"/>
      <c r="L406" s="220"/>
      <c r="M406" s="225"/>
      <c r="N406" s="226"/>
      <c r="O406" s="227"/>
      <c r="P406" s="227"/>
      <c r="Q406" s="227"/>
      <c r="R406" s="227"/>
      <c r="S406" s="227"/>
      <c r="T406" s="227"/>
      <c r="U406" s="227"/>
      <c r="V406" s="227"/>
      <c r="W406" s="227"/>
      <c r="X406" s="228"/>
      <c r="AT406" s="229" t="s">
        <v>145</v>
      </c>
      <c r="AU406" s="229" t="s">
        <v>85</v>
      </c>
      <c r="AV406" s="15" t="s">
        <v>139</v>
      </c>
      <c r="AW406" s="15" t="s">
        <v>5</v>
      </c>
      <c r="AX406" s="15" t="s">
        <v>83</v>
      </c>
      <c r="AY406" s="229" t="s">
        <v>131</v>
      </c>
    </row>
    <row r="407" spans="1:65" s="2" customFormat="1" ht="16.5" customHeight="1">
      <c r="A407" s="35"/>
      <c r="B407" s="36"/>
      <c r="C407" s="230" t="s">
        <v>410</v>
      </c>
      <c r="D407" s="230" t="s">
        <v>148</v>
      </c>
      <c r="E407" s="231" t="s">
        <v>411</v>
      </c>
      <c r="F407" s="232" t="s">
        <v>412</v>
      </c>
      <c r="G407" s="233" t="s">
        <v>137</v>
      </c>
      <c r="H407" s="234">
        <v>19</v>
      </c>
      <c r="I407" s="235"/>
      <c r="J407" s="236"/>
      <c r="K407" s="237">
        <f>ROUND(P407*H407,2)</f>
        <v>0</v>
      </c>
      <c r="L407" s="232" t="s">
        <v>29</v>
      </c>
      <c r="M407" s="238"/>
      <c r="N407" s="239" t="s">
        <v>29</v>
      </c>
      <c r="O407" s="185" t="s">
        <v>44</v>
      </c>
      <c r="P407" s="186">
        <f>I407+J407</f>
        <v>0</v>
      </c>
      <c r="Q407" s="186">
        <f>ROUND(I407*H407,2)</f>
        <v>0</v>
      </c>
      <c r="R407" s="186">
        <f>ROUND(J407*H407,2)</f>
        <v>0</v>
      </c>
      <c r="S407" s="65"/>
      <c r="T407" s="187">
        <f>S407*H407</f>
        <v>0</v>
      </c>
      <c r="U407" s="187">
        <v>0</v>
      </c>
      <c r="V407" s="187">
        <f>U407*H407</f>
        <v>0</v>
      </c>
      <c r="W407" s="187">
        <v>0</v>
      </c>
      <c r="X407" s="188">
        <f>W407*H407</f>
        <v>0</v>
      </c>
      <c r="Y407" s="35"/>
      <c r="Z407" s="35"/>
      <c r="AA407" s="35"/>
      <c r="AB407" s="35"/>
      <c r="AC407" s="35"/>
      <c r="AD407" s="35"/>
      <c r="AE407" s="35"/>
      <c r="AR407" s="189" t="s">
        <v>151</v>
      </c>
      <c r="AT407" s="189" t="s">
        <v>148</v>
      </c>
      <c r="AU407" s="189" t="s">
        <v>85</v>
      </c>
      <c r="AY407" s="18" t="s">
        <v>131</v>
      </c>
      <c r="BE407" s="190">
        <f>IF(O407="základní",K407,0)</f>
        <v>0</v>
      </c>
      <c r="BF407" s="190">
        <f>IF(O407="snížená",K407,0)</f>
        <v>0</v>
      </c>
      <c r="BG407" s="190">
        <f>IF(O407="zákl. přenesená",K407,0)</f>
        <v>0</v>
      </c>
      <c r="BH407" s="190">
        <f>IF(O407="sníž. přenesená",K407,0)</f>
        <v>0</v>
      </c>
      <c r="BI407" s="190">
        <f>IF(O407="nulová",K407,0)</f>
        <v>0</v>
      </c>
      <c r="BJ407" s="18" t="s">
        <v>83</v>
      </c>
      <c r="BK407" s="190">
        <f>ROUND(P407*H407,2)</f>
        <v>0</v>
      </c>
      <c r="BL407" s="18" t="s">
        <v>139</v>
      </c>
      <c r="BM407" s="189" t="s">
        <v>413</v>
      </c>
    </row>
    <row r="408" spans="1:47" s="2" customFormat="1" ht="12">
      <c r="A408" s="35"/>
      <c r="B408" s="36"/>
      <c r="C408" s="37"/>
      <c r="D408" s="191" t="s">
        <v>141</v>
      </c>
      <c r="E408" s="37"/>
      <c r="F408" s="192" t="s">
        <v>412</v>
      </c>
      <c r="G408" s="37"/>
      <c r="H408" s="37"/>
      <c r="I408" s="193"/>
      <c r="J408" s="193"/>
      <c r="K408" s="37"/>
      <c r="L408" s="37"/>
      <c r="M408" s="40"/>
      <c r="N408" s="194"/>
      <c r="O408" s="195"/>
      <c r="P408" s="65"/>
      <c r="Q408" s="65"/>
      <c r="R408" s="65"/>
      <c r="S408" s="65"/>
      <c r="T408" s="65"/>
      <c r="U408" s="65"/>
      <c r="V408" s="65"/>
      <c r="W408" s="65"/>
      <c r="X408" s="66"/>
      <c r="Y408" s="35"/>
      <c r="Z408" s="35"/>
      <c r="AA408" s="35"/>
      <c r="AB408" s="35"/>
      <c r="AC408" s="35"/>
      <c r="AD408" s="35"/>
      <c r="AE408" s="35"/>
      <c r="AT408" s="18" t="s">
        <v>141</v>
      </c>
      <c r="AU408" s="18" t="s">
        <v>85</v>
      </c>
    </row>
    <row r="409" spans="1:47" s="2" customFormat="1" ht="19.5">
      <c r="A409" s="35"/>
      <c r="B409" s="36"/>
      <c r="C409" s="37"/>
      <c r="D409" s="191" t="s">
        <v>153</v>
      </c>
      <c r="E409" s="37"/>
      <c r="F409" s="240" t="s">
        <v>275</v>
      </c>
      <c r="G409" s="37"/>
      <c r="H409" s="37"/>
      <c r="I409" s="193"/>
      <c r="J409" s="193"/>
      <c r="K409" s="37"/>
      <c r="L409" s="37"/>
      <c r="M409" s="40"/>
      <c r="N409" s="194"/>
      <c r="O409" s="195"/>
      <c r="P409" s="65"/>
      <c r="Q409" s="65"/>
      <c r="R409" s="65"/>
      <c r="S409" s="65"/>
      <c r="T409" s="65"/>
      <c r="U409" s="65"/>
      <c r="V409" s="65"/>
      <c r="W409" s="65"/>
      <c r="X409" s="66"/>
      <c r="Y409" s="35"/>
      <c r="Z409" s="35"/>
      <c r="AA409" s="35"/>
      <c r="AB409" s="35"/>
      <c r="AC409" s="35"/>
      <c r="AD409" s="35"/>
      <c r="AE409" s="35"/>
      <c r="AT409" s="18" t="s">
        <v>153</v>
      </c>
      <c r="AU409" s="18" t="s">
        <v>85</v>
      </c>
    </row>
    <row r="410" spans="2:51" s="13" customFormat="1" ht="12">
      <c r="B410" s="198"/>
      <c r="C410" s="199"/>
      <c r="D410" s="191" t="s">
        <v>145</v>
      </c>
      <c r="E410" s="200" t="s">
        <v>29</v>
      </c>
      <c r="F410" s="201" t="s">
        <v>146</v>
      </c>
      <c r="G410" s="199"/>
      <c r="H410" s="200" t="s">
        <v>29</v>
      </c>
      <c r="I410" s="202"/>
      <c r="J410" s="202"/>
      <c r="K410" s="199"/>
      <c r="L410" s="199"/>
      <c r="M410" s="203"/>
      <c r="N410" s="204"/>
      <c r="O410" s="205"/>
      <c r="P410" s="205"/>
      <c r="Q410" s="205"/>
      <c r="R410" s="205"/>
      <c r="S410" s="205"/>
      <c r="T410" s="205"/>
      <c r="U410" s="205"/>
      <c r="V410" s="205"/>
      <c r="W410" s="205"/>
      <c r="X410" s="206"/>
      <c r="AT410" s="207" t="s">
        <v>145</v>
      </c>
      <c r="AU410" s="207" t="s">
        <v>85</v>
      </c>
      <c r="AV410" s="13" t="s">
        <v>83</v>
      </c>
      <c r="AW410" s="13" t="s">
        <v>5</v>
      </c>
      <c r="AX410" s="13" t="s">
        <v>75</v>
      </c>
      <c r="AY410" s="207" t="s">
        <v>131</v>
      </c>
    </row>
    <row r="411" spans="2:51" s="14" customFormat="1" ht="12">
      <c r="B411" s="208"/>
      <c r="C411" s="209"/>
      <c r="D411" s="191" t="s">
        <v>145</v>
      </c>
      <c r="E411" s="210" t="s">
        <v>29</v>
      </c>
      <c r="F411" s="211" t="s">
        <v>240</v>
      </c>
      <c r="G411" s="209"/>
      <c r="H411" s="212">
        <v>19</v>
      </c>
      <c r="I411" s="213"/>
      <c r="J411" s="213"/>
      <c r="K411" s="209"/>
      <c r="L411" s="209"/>
      <c r="M411" s="214"/>
      <c r="N411" s="215"/>
      <c r="O411" s="216"/>
      <c r="P411" s="216"/>
      <c r="Q411" s="216"/>
      <c r="R411" s="216"/>
      <c r="S411" s="216"/>
      <c r="T411" s="216"/>
      <c r="U411" s="216"/>
      <c r="V411" s="216"/>
      <c r="W411" s="216"/>
      <c r="X411" s="217"/>
      <c r="AT411" s="218" t="s">
        <v>145</v>
      </c>
      <c r="AU411" s="218" t="s">
        <v>85</v>
      </c>
      <c r="AV411" s="14" t="s">
        <v>85</v>
      </c>
      <c r="AW411" s="14" t="s">
        <v>5</v>
      </c>
      <c r="AX411" s="14" t="s">
        <v>75</v>
      </c>
      <c r="AY411" s="218" t="s">
        <v>131</v>
      </c>
    </row>
    <row r="412" spans="2:51" s="15" customFormat="1" ht="12">
      <c r="B412" s="219"/>
      <c r="C412" s="220"/>
      <c r="D412" s="191" t="s">
        <v>145</v>
      </c>
      <c r="E412" s="221" t="s">
        <v>29</v>
      </c>
      <c r="F412" s="222" t="s">
        <v>147</v>
      </c>
      <c r="G412" s="220"/>
      <c r="H412" s="223">
        <v>19</v>
      </c>
      <c r="I412" s="224"/>
      <c r="J412" s="224"/>
      <c r="K412" s="220"/>
      <c r="L412" s="220"/>
      <c r="M412" s="225"/>
      <c r="N412" s="226"/>
      <c r="O412" s="227"/>
      <c r="P412" s="227"/>
      <c r="Q412" s="227"/>
      <c r="R412" s="227"/>
      <c r="S412" s="227"/>
      <c r="T412" s="227"/>
      <c r="U412" s="227"/>
      <c r="V412" s="227"/>
      <c r="W412" s="227"/>
      <c r="X412" s="228"/>
      <c r="AT412" s="229" t="s">
        <v>145</v>
      </c>
      <c r="AU412" s="229" t="s">
        <v>85</v>
      </c>
      <c r="AV412" s="15" t="s">
        <v>139</v>
      </c>
      <c r="AW412" s="15" t="s">
        <v>5</v>
      </c>
      <c r="AX412" s="15" t="s">
        <v>83</v>
      </c>
      <c r="AY412" s="229" t="s">
        <v>131</v>
      </c>
    </row>
    <row r="413" spans="1:65" s="2" customFormat="1" ht="16.5" customHeight="1">
      <c r="A413" s="35"/>
      <c r="B413" s="36"/>
      <c r="C413" s="230" t="s">
        <v>414</v>
      </c>
      <c r="D413" s="230" t="s">
        <v>148</v>
      </c>
      <c r="E413" s="231" t="s">
        <v>415</v>
      </c>
      <c r="F413" s="232" t="s">
        <v>416</v>
      </c>
      <c r="G413" s="233" t="s">
        <v>137</v>
      </c>
      <c r="H413" s="234">
        <v>6</v>
      </c>
      <c r="I413" s="235"/>
      <c r="J413" s="236"/>
      <c r="K413" s="237">
        <f>ROUND(P413*H413,2)</f>
        <v>0</v>
      </c>
      <c r="L413" s="232" t="s">
        <v>29</v>
      </c>
      <c r="M413" s="238"/>
      <c r="N413" s="239" t="s">
        <v>29</v>
      </c>
      <c r="O413" s="185" t="s">
        <v>44</v>
      </c>
      <c r="P413" s="186">
        <f>I413+J413</f>
        <v>0</v>
      </c>
      <c r="Q413" s="186">
        <f>ROUND(I413*H413,2)</f>
        <v>0</v>
      </c>
      <c r="R413" s="186">
        <f>ROUND(J413*H413,2)</f>
        <v>0</v>
      </c>
      <c r="S413" s="65"/>
      <c r="T413" s="187">
        <f>S413*H413</f>
        <v>0</v>
      </c>
      <c r="U413" s="187">
        <v>0</v>
      </c>
      <c r="V413" s="187">
        <f>U413*H413</f>
        <v>0</v>
      </c>
      <c r="W413" s="187">
        <v>0</v>
      </c>
      <c r="X413" s="188">
        <f>W413*H413</f>
        <v>0</v>
      </c>
      <c r="Y413" s="35"/>
      <c r="Z413" s="35"/>
      <c r="AA413" s="35"/>
      <c r="AB413" s="35"/>
      <c r="AC413" s="35"/>
      <c r="AD413" s="35"/>
      <c r="AE413" s="35"/>
      <c r="AR413" s="189" t="s">
        <v>151</v>
      </c>
      <c r="AT413" s="189" t="s">
        <v>148</v>
      </c>
      <c r="AU413" s="189" t="s">
        <v>85</v>
      </c>
      <c r="AY413" s="18" t="s">
        <v>131</v>
      </c>
      <c r="BE413" s="190">
        <f>IF(O413="základní",K413,0)</f>
        <v>0</v>
      </c>
      <c r="BF413" s="190">
        <f>IF(O413="snížená",K413,0)</f>
        <v>0</v>
      </c>
      <c r="BG413" s="190">
        <f>IF(O413="zákl. přenesená",K413,0)</f>
        <v>0</v>
      </c>
      <c r="BH413" s="190">
        <f>IF(O413="sníž. přenesená",K413,0)</f>
        <v>0</v>
      </c>
      <c r="BI413" s="190">
        <f>IF(O413="nulová",K413,0)</f>
        <v>0</v>
      </c>
      <c r="BJ413" s="18" t="s">
        <v>83</v>
      </c>
      <c r="BK413" s="190">
        <f>ROUND(P413*H413,2)</f>
        <v>0</v>
      </c>
      <c r="BL413" s="18" t="s">
        <v>139</v>
      </c>
      <c r="BM413" s="189" t="s">
        <v>417</v>
      </c>
    </row>
    <row r="414" spans="1:47" s="2" customFormat="1" ht="12">
      <c r="A414" s="35"/>
      <c r="B414" s="36"/>
      <c r="C414" s="37"/>
      <c r="D414" s="191" t="s">
        <v>141</v>
      </c>
      <c r="E414" s="37"/>
      <c r="F414" s="192" t="s">
        <v>416</v>
      </c>
      <c r="G414" s="37"/>
      <c r="H414" s="37"/>
      <c r="I414" s="193"/>
      <c r="J414" s="193"/>
      <c r="K414" s="37"/>
      <c r="L414" s="37"/>
      <c r="M414" s="40"/>
      <c r="N414" s="194"/>
      <c r="O414" s="195"/>
      <c r="P414" s="65"/>
      <c r="Q414" s="65"/>
      <c r="R414" s="65"/>
      <c r="S414" s="65"/>
      <c r="T414" s="65"/>
      <c r="U414" s="65"/>
      <c r="V414" s="65"/>
      <c r="W414" s="65"/>
      <c r="X414" s="66"/>
      <c r="Y414" s="35"/>
      <c r="Z414" s="35"/>
      <c r="AA414" s="35"/>
      <c r="AB414" s="35"/>
      <c r="AC414" s="35"/>
      <c r="AD414" s="35"/>
      <c r="AE414" s="35"/>
      <c r="AT414" s="18" t="s">
        <v>141</v>
      </c>
      <c r="AU414" s="18" t="s">
        <v>85</v>
      </c>
    </row>
    <row r="415" spans="1:47" s="2" customFormat="1" ht="19.5">
      <c r="A415" s="35"/>
      <c r="B415" s="36"/>
      <c r="C415" s="37"/>
      <c r="D415" s="191" t="s">
        <v>153</v>
      </c>
      <c r="E415" s="37"/>
      <c r="F415" s="240" t="s">
        <v>275</v>
      </c>
      <c r="G415" s="37"/>
      <c r="H415" s="37"/>
      <c r="I415" s="193"/>
      <c r="J415" s="193"/>
      <c r="K415" s="37"/>
      <c r="L415" s="37"/>
      <c r="M415" s="40"/>
      <c r="N415" s="194"/>
      <c r="O415" s="195"/>
      <c r="P415" s="65"/>
      <c r="Q415" s="65"/>
      <c r="R415" s="65"/>
      <c r="S415" s="65"/>
      <c r="T415" s="65"/>
      <c r="U415" s="65"/>
      <c r="V415" s="65"/>
      <c r="W415" s="65"/>
      <c r="X415" s="66"/>
      <c r="Y415" s="35"/>
      <c r="Z415" s="35"/>
      <c r="AA415" s="35"/>
      <c r="AB415" s="35"/>
      <c r="AC415" s="35"/>
      <c r="AD415" s="35"/>
      <c r="AE415" s="35"/>
      <c r="AT415" s="18" t="s">
        <v>153</v>
      </c>
      <c r="AU415" s="18" t="s">
        <v>85</v>
      </c>
    </row>
    <row r="416" spans="2:51" s="13" customFormat="1" ht="12">
      <c r="B416" s="198"/>
      <c r="C416" s="199"/>
      <c r="D416" s="191" t="s">
        <v>145</v>
      </c>
      <c r="E416" s="200" t="s">
        <v>29</v>
      </c>
      <c r="F416" s="201" t="s">
        <v>146</v>
      </c>
      <c r="G416" s="199"/>
      <c r="H416" s="200" t="s">
        <v>29</v>
      </c>
      <c r="I416" s="202"/>
      <c r="J416" s="202"/>
      <c r="K416" s="199"/>
      <c r="L416" s="199"/>
      <c r="M416" s="203"/>
      <c r="N416" s="204"/>
      <c r="O416" s="205"/>
      <c r="P416" s="205"/>
      <c r="Q416" s="205"/>
      <c r="R416" s="205"/>
      <c r="S416" s="205"/>
      <c r="T416" s="205"/>
      <c r="U416" s="205"/>
      <c r="V416" s="205"/>
      <c r="W416" s="205"/>
      <c r="X416" s="206"/>
      <c r="AT416" s="207" t="s">
        <v>145</v>
      </c>
      <c r="AU416" s="207" t="s">
        <v>85</v>
      </c>
      <c r="AV416" s="13" t="s">
        <v>83</v>
      </c>
      <c r="AW416" s="13" t="s">
        <v>5</v>
      </c>
      <c r="AX416" s="13" t="s">
        <v>75</v>
      </c>
      <c r="AY416" s="207" t="s">
        <v>131</v>
      </c>
    </row>
    <row r="417" spans="2:51" s="14" customFormat="1" ht="12">
      <c r="B417" s="208"/>
      <c r="C417" s="209"/>
      <c r="D417" s="191" t="s">
        <v>145</v>
      </c>
      <c r="E417" s="210" t="s">
        <v>29</v>
      </c>
      <c r="F417" s="211" t="s">
        <v>166</v>
      </c>
      <c r="G417" s="209"/>
      <c r="H417" s="212">
        <v>6</v>
      </c>
      <c r="I417" s="213"/>
      <c r="J417" s="213"/>
      <c r="K417" s="209"/>
      <c r="L417" s="209"/>
      <c r="M417" s="214"/>
      <c r="N417" s="215"/>
      <c r="O417" s="216"/>
      <c r="P417" s="216"/>
      <c r="Q417" s="216"/>
      <c r="R417" s="216"/>
      <c r="S417" s="216"/>
      <c r="T417" s="216"/>
      <c r="U417" s="216"/>
      <c r="V417" s="216"/>
      <c r="W417" s="216"/>
      <c r="X417" s="217"/>
      <c r="AT417" s="218" t="s">
        <v>145</v>
      </c>
      <c r="AU417" s="218" t="s">
        <v>85</v>
      </c>
      <c r="AV417" s="14" t="s">
        <v>85</v>
      </c>
      <c r="AW417" s="14" t="s">
        <v>5</v>
      </c>
      <c r="AX417" s="14" t="s">
        <v>75</v>
      </c>
      <c r="AY417" s="218" t="s">
        <v>131</v>
      </c>
    </row>
    <row r="418" spans="2:51" s="15" customFormat="1" ht="12">
      <c r="B418" s="219"/>
      <c r="C418" s="220"/>
      <c r="D418" s="191" t="s">
        <v>145</v>
      </c>
      <c r="E418" s="221" t="s">
        <v>29</v>
      </c>
      <c r="F418" s="222" t="s">
        <v>147</v>
      </c>
      <c r="G418" s="220"/>
      <c r="H418" s="223">
        <v>6</v>
      </c>
      <c r="I418" s="224"/>
      <c r="J418" s="224"/>
      <c r="K418" s="220"/>
      <c r="L418" s="220"/>
      <c r="M418" s="225"/>
      <c r="N418" s="226"/>
      <c r="O418" s="227"/>
      <c r="P418" s="227"/>
      <c r="Q418" s="227"/>
      <c r="R418" s="227"/>
      <c r="S418" s="227"/>
      <c r="T418" s="227"/>
      <c r="U418" s="227"/>
      <c r="V418" s="227"/>
      <c r="W418" s="227"/>
      <c r="X418" s="228"/>
      <c r="AT418" s="229" t="s">
        <v>145</v>
      </c>
      <c r="AU418" s="229" t="s">
        <v>85</v>
      </c>
      <c r="AV418" s="15" t="s">
        <v>139</v>
      </c>
      <c r="AW418" s="15" t="s">
        <v>5</v>
      </c>
      <c r="AX418" s="15" t="s">
        <v>83</v>
      </c>
      <c r="AY418" s="229" t="s">
        <v>131</v>
      </c>
    </row>
    <row r="419" spans="1:65" s="2" customFormat="1" ht="24.2" customHeight="1">
      <c r="A419" s="35"/>
      <c r="B419" s="36"/>
      <c r="C419" s="177" t="s">
        <v>418</v>
      </c>
      <c r="D419" s="177" t="s">
        <v>134</v>
      </c>
      <c r="E419" s="178" t="s">
        <v>419</v>
      </c>
      <c r="F419" s="179" t="s">
        <v>420</v>
      </c>
      <c r="G419" s="180" t="s">
        <v>137</v>
      </c>
      <c r="H419" s="181">
        <v>8</v>
      </c>
      <c r="I419" s="182"/>
      <c r="J419" s="182"/>
      <c r="K419" s="183">
        <f>ROUND(P419*H419,2)</f>
        <v>0</v>
      </c>
      <c r="L419" s="179" t="s">
        <v>138</v>
      </c>
      <c r="M419" s="40"/>
      <c r="N419" s="184" t="s">
        <v>29</v>
      </c>
      <c r="O419" s="185" t="s">
        <v>44</v>
      </c>
      <c r="P419" s="186">
        <f>I419+J419</f>
        <v>0</v>
      </c>
      <c r="Q419" s="186">
        <f>ROUND(I419*H419,2)</f>
        <v>0</v>
      </c>
      <c r="R419" s="186">
        <f>ROUND(J419*H419,2)</f>
        <v>0</v>
      </c>
      <c r="S419" s="65"/>
      <c r="T419" s="187">
        <f>S419*H419</f>
        <v>0</v>
      </c>
      <c r="U419" s="187">
        <v>0</v>
      </c>
      <c r="V419" s="187">
        <f>U419*H419</f>
        <v>0</v>
      </c>
      <c r="W419" s="187">
        <v>0</v>
      </c>
      <c r="X419" s="188">
        <f>W419*H419</f>
        <v>0</v>
      </c>
      <c r="Y419" s="35"/>
      <c r="Z419" s="35"/>
      <c r="AA419" s="35"/>
      <c r="AB419" s="35"/>
      <c r="AC419" s="35"/>
      <c r="AD419" s="35"/>
      <c r="AE419" s="35"/>
      <c r="AR419" s="189" t="s">
        <v>139</v>
      </c>
      <c r="AT419" s="189" t="s">
        <v>134</v>
      </c>
      <c r="AU419" s="189" t="s">
        <v>85</v>
      </c>
      <c r="AY419" s="18" t="s">
        <v>131</v>
      </c>
      <c r="BE419" s="190">
        <f>IF(O419="základní",K419,0)</f>
        <v>0</v>
      </c>
      <c r="BF419" s="190">
        <f>IF(O419="snížená",K419,0)</f>
        <v>0</v>
      </c>
      <c r="BG419" s="190">
        <f>IF(O419="zákl. přenesená",K419,0)</f>
        <v>0</v>
      </c>
      <c r="BH419" s="190">
        <f>IF(O419="sníž. přenesená",K419,0)</f>
        <v>0</v>
      </c>
      <c r="BI419" s="190">
        <f>IF(O419="nulová",K419,0)</f>
        <v>0</v>
      </c>
      <c r="BJ419" s="18" t="s">
        <v>83</v>
      </c>
      <c r="BK419" s="190">
        <f>ROUND(P419*H419,2)</f>
        <v>0</v>
      </c>
      <c r="BL419" s="18" t="s">
        <v>139</v>
      </c>
      <c r="BM419" s="189" t="s">
        <v>421</v>
      </c>
    </row>
    <row r="420" spans="1:47" s="2" customFormat="1" ht="12">
      <c r="A420" s="35"/>
      <c r="B420" s="36"/>
      <c r="C420" s="37"/>
      <c r="D420" s="191" t="s">
        <v>141</v>
      </c>
      <c r="E420" s="37"/>
      <c r="F420" s="192" t="s">
        <v>422</v>
      </c>
      <c r="G420" s="37"/>
      <c r="H420" s="37"/>
      <c r="I420" s="193"/>
      <c r="J420" s="193"/>
      <c r="K420" s="37"/>
      <c r="L420" s="37"/>
      <c r="M420" s="40"/>
      <c r="N420" s="194"/>
      <c r="O420" s="195"/>
      <c r="P420" s="65"/>
      <c r="Q420" s="65"/>
      <c r="R420" s="65"/>
      <c r="S420" s="65"/>
      <c r="T420" s="65"/>
      <c r="U420" s="65"/>
      <c r="V420" s="65"/>
      <c r="W420" s="65"/>
      <c r="X420" s="66"/>
      <c r="Y420" s="35"/>
      <c r="Z420" s="35"/>
      <c r="AA420" s="35"/>
      <c r="AB420" s="35"/>
      <c r="AC420" s="35"/>
      <c r="AD420" s="35"/>
      <c r="AE420" s="35"/>
      <c r="AT420" s="18" t="s">
        <v>141</v>
      </c>
      <c r="AU420" s="18" t="s">
        <v>85</v>
      </c>
    </row>
    <row r="421" spans="1:47" s="2" customFormat="1" ht="12">
      <c r="A421" s="35"/>
      <c r="B421" s="36"/>
      <c r="C421" s="37"/>
      <c r="D421" s="196" t="s">
        <v>143</v>
      </c>
      <c r="E421" s="37"/>
      <c r="F421" s="197" t="s">
        <v>423</v>
      </c>
      <c r="G421" s="37"/>
      <c r="H421" s="37"/>
      <c r="I421" s="193"/>
      <c r="J421" s="193"/>
      <c r="K421" s="37"/>
      <c r="L421" s="37"/>
      <c r="M421" s="40"/>
      <c r="N421" s="194"/>
      <c r="O421" s="195"/>
      <c r="P421" s="65"/>
      <c r="Q421" s="65"/>
      <c r="R421" s="65"/>
      <c r="S421" s="65"/>
      <c r="T421" s="65"/>
      <c r="U421" s="65"/>
      <c r="V421" s="65"/>
      <c r="W421" s="65"/>
      <c r="X421" s="66"/>
      <c r="Y421" s="35"/>
      <c r="Z421" s="35"/>
      <c r="AA421" s="35"/>
      <c r="AB421" s="35"/>
      <c r="AC421" s="35"/>
      <c r="AD421" s="35"/>
      <c r="AE421" s="35"/>
      <c r="AT421" s="18" t="s">
        <v>143</v>
      </c>
      <c r="AU421" s="18" t="s">
        <v>85</v>
      </c>
    </row>
    <row r="422" spans="2:51" s="13" customFormat="1" ht="12">
      <c r="B422" s="198"/>
      <c r="C422" s="199"/>
      <c r="D422" s="191" t="s">
        <v>145</v>
      </c>
      <c r="E422" s="200" t="s">
        <v>29</v>
      </c>
      <c r="F422" s="201" t="s">
        <v>146</v>
      </c>
      <c r="G422" s="199"/>
      <c r="H422" s="200" t="s">
        <v>29</v>
      </c>
      <c r="I422" s="202"/>
      <c r="J422" s="202"/>
      <c r="K422" s="199"/>
      <c r="L422" s="199"/>
      <c r="M422" s="203"/>
      <c r="N422" s="204"/>
      <c r="O422" s="205"/>
      <c r="P422" s="205"/>
      <c r="Q422" s="205"/>
      <c r="R422" s="205"/>
      <c r="S422" s="205"/>
      <c r="T422" s="205"/>
      <c r="U422" s="205"/>
      <c r="V422" s="205"/>
      <c r="W422" s="205"/>
      <c r="X422" s="206"/>
      <c r="AT422" s="207" t="s">
        <v>145</v>
      </c>
      <c r="AU422" s="207" t="s">
        <v>85</v>
      </c>
      <c r="AV422" s="13" t="s">
        <v>83</v>
      </c>
      <c r="AW422" s="13" t="s">
        <v>5</v>
      </c>
      <c r="AX422" s="13" t="s">
        <v>75</v>
      </c>
      <c r="AY422" s="207" t="s">
        <v>131</v>
      </c>
    </row>
    <row r="423" spans="2:51" s="14" customFormat="1" ht="12">
      <c r="B423" s="208"/>
      <c r="C423" s="209"/>
      <c r="D423" s="191" t="s">
        <v>145</v>
      </c>
      <c r="E423" s="210" t="s">
        <v>29</v>
      </c>
      <c r="F423" s="211" t="s">
        <v>424</v>
      </c>
      <c r="G423" s="209"/>
      <c r="H423" s="212">
        <v>8</v>
      </c>
      <c r="I423" s="213"/>
      <c r="J423" s="213"/>
      <c r="K423" s="209"/>
      <c r="L423" s="209"/>
      <c r="M423" s="214"/>
      <c r="N423" s="215"/>
      <c r="O423" s="216"/>
      <c r="P423" s="216"/>
      <c r="Q423" s="216"/>
      <c r="R423" s="216"/>
      <c r="S423" s="216"/>
      <c r="T423" s="216"/>
      <c r="U423" s="216"/>
      <c r="V423" s="216"/>
      <c r="W423" s="216"/>
      <c r="X423" s="217"/>
      <c r="AT423" s="218" t="s">
        <v>145</v>
      </c>
      <c r="AU423" s="218" t="s">
        <v>85</v>
      </c>
      <c r="AV423" s="14" t="s">
        <v>85</v>
      </c>
      <c r="AW423" s="14" t="s">
        <v>5</v>
      </c>
      <c r="AX423" s="14" t="s">
        <v>75</v>
      </c>
      <c r="AY423" s="218" t="s">
        <v>131</v>
      </c>
    </row>
    <row r="424" spans="2:51" s="15" customFormat="1" ht="12">
      <c r="B424" s="219"/>
      <c r="C424" s="220"/>
      <c r="D424" s="191" t="s">
        <v>145</v>
      </c>
      <c r="E424" s="221" t="s">
        <v>29</v>
      </c>
      <c r="F424" s="222" t="s">
        <v>147</v>
      </c>
      <c r="G424" s="220"/>
      <c r="H424" s="223">
        <v>8</v>
      </c>
      <c r="I424" s="224"/>
      <c r="J424" s="224"/>
      <c r="K424" s="220"/>
      <c r="L424" s="220"/>
      <c r="M424" s="225"/>
      <c r="N424" s="226"/>
      <c r="O424" s="227"/>
      <c r="P424" s="227"/>
      <c r="Q424" s="227"/>
      <c r="R424" s="227"/>
      <c r="S424" s="227"/>
      <c r="T424" s="227"/>
      <c r="U424" s="227"/>
      <c r="V424" s="227"/>
      <c r="W424" s="227"/>
      <c r="X424" s="228"/>
      <c r="AT424" s="229" t="s">
        <v>145</v>
      </c>
      <c r="AU424" s="229" t="s">
        <v>85</v>
      </c>
      <c r="AV424" s="15" t="s">
        <v>139</v>
      </c>
      <c r="AW424" s="15" t="s">
        <v>5</v>
      </c>
      <c r="AX424" s="15" t="s">
        <v>83</v>
      </c>
      <c r="AY424" s="229" t="s">
        <v>131</v>
      </c>
    </row>
    <row r="425" spans="1:65" s="2" customFormat="1" ht="24.2" customHeight="1">
      <c r="A425" s="35"/>
      <c r="B425" s="36"/>
      <c r="C425" s="230" t="s">
        <v>425</v>
      </c>
      <c r="D425" s="230" t="s">
        <v>148</v>
      </c>
      <c r="E425" s="231" t="s">
        <v>426</v>
      </c>
      <c r="F425" s="232" t="s">
        <v>427</v>
      </c>
      <c r="G425" s="233" t="s">
        <v>137</v>
      </c>
      <c r="H425" s="234">
        <v>3</v>
      </c>
      <c r="I425" s="235"/>
      <c r="J425" s="236"/>
      <c r="K425" s="237">
        <f>ROUND(P425*H425,2)</f>
        <v>0</v>
      </c>
      <c r="L425" s="232" t="s">
        <v>29</v>
      </c>
      <c r="M425" s="238"/>
      <c r="N425" s="239" t="s">
        <v>29</v>
      </c>
      <c r="O425" s="185" t="s">
        <v>44</v>
      </c>
      <c r="P425" s="186">
        <f>I425+J425</f>
        <v>0</v>
      </c>
      <c r="Q425" s="186">
        <f>ROUND(I425*H425,2)</f>
        <v>0</v>
      </c>
      <c r="R425" s="186">
        <f>ROUND(J425*H425,2)</f>
        <v>0</v>
      </c>
      <c r="S425" s="65"/>
      <c r="T425" s="187">
        <f>S425*H425</f>
        <v>0</v>
      </c>
      <c r="U425" s="187">
        <v>0</v>
      </c>
      <c r="V425" s="187">
        <f>U425*H425</f>
        <v>0</v>
      </c>
      <c r="W425" s="187">
        <v>0</v>
      </c>
      <c r="X425" s="188">
        <f>W425*H425</f>
        <v>0</v>
      </c>
      <c r="Y425" s="35"/>
      <c r="Z425" s="35"/>
      <c r="AA425" s="35"/>
      <c r="AB425" s="35"/>
      <c r="AC425" s="35"/>
      <c r="AD425" s="35"/>
      <c r="AE425" s="35"/>
      <c r="AR425" s="189" t="s">
        <v>151</v>
      </c>
      <c r="AT425" s="189" t="s">
        <v>148</v>
      </c>
      <c r="AU425" s="189" t="s">
        <v>85</v>
      </c>
      <c r="AY425" s="18" t="s">
        <v>131</v>
      </c>
      <c r="BE425" s="190">
        <f>IF(O425="základní",K425,0)</f>
        <v>0</v>
      </c>
      <c r="BF425" s="190">
        <f>IF(O425="snížená",K425,0)</f>
        <v>0</v>
      </c>
      <c r="BG425" s="190">
        <f>IF(O425="zákl. přenesená",K425,0)</f>
        <v>0</v>
      </c>
      <c r="BH425" s="190">
        <f>IF(O425="sníž. přenesená",K425,0)</f>
        <v>0</v>
      </c>
      <c r="BI425" s="190">
        <f>IF(O425="nulová",K425,0)</f>
        <v>0</v>
      </c>
      <c r="BJ425" s="18" t="s">
        <v>83</v>
      </c>
      <c r="BK425" s="190">
        <f>ROUND(P425*H425,2)</f>
        <v>0</v>
      </c>
      <c r="BL425" s="18" t="s">
        <v>139</v>
      </c>
      <c r="BM425" s="189" t="s">
        <v>428</v>
      </c>
    </row>
    <row r="426" spans="1:47" s="2" customFormat="1" ht="12">
      <c r="A426" s="35"/>
      <c r="B426" s="36"/>
      <c r="C426" s="37"/>
      <c r="D426" s="191" t="s">
        <v>141</v>
      </c>
      <c r="E426" s="37"/>
      <c r="F426" s="192" t="s">
        <v>427</v>
      </c>
      <c r="G426" s="37"/>
      <c r="H426" s="37"/>
      <c r="I426" s="193"/>
      <c r="J426" s="193"/>
      <c r="K426" s="37"/>
      <c r="L426" s="37"/>
      <c r="M426" s="40"/>
      <c r="N426" s="194"/>
      <c r="O426" s="195"/>
      <c r="P426" s="65"/>
      <c r="Q426" s="65"/>
      <c r="R426" s="65"/>
      <c r="S426" s="65"/>
      <c r="T426" s="65"/>
      <c r="U426" s="65"/>
      <c r="V426" s="65"/>
      <c r="W426" s="65"/>
      <c r="X426" s="66"/>
      <c r="Y426" s="35"/>
      <c r="Z426" s="35"/>
      <c r="AA426" s="35"/>
      <c r="AB426" s="35"/>
      <c r="AC426" s="35"/>
      <c r="AD426" s="35"/>
      <c r="AE426" s="35"/>
      <c r="AT426" s="18" t="s">
        <v>141</v>
      </c>
      <c r="AU426" s="18" t="s">
        <v>85</v>
      </c>
    </row>
    <row r="427" spans="1:47" s="2" customFormat="1" ht="19.5">
      <c r="A427" s="35"/>
      <c r="B427" s="36"/>
      <c r="C427" s="37"/>
      <c r="D427" s="191" t="s">
        <v>153</v>
      </c>
      <c r="E427" s="37"/>
      <c r="F427" s="240" t="s">
        <v>275</v>
      </c>
      <c r="G427" s="37"/>
      <c r="H427" s="37"/>
      <c r="I427" s="193"/>
      <c r="J427" s="193"/>
      <c r="K427" s="37"/>
      <c r="L427" s="37"/>
      <c r="M427" s="40"/>
      <c r="N427" s="194"/>
      <c r="O427" s="195"/>
      <c r="P427" s="65"/>
      <c r="Q427" s="65"/>
      <c r="R427" s="65"/>
      <c r="S427" s="65"/>
      <c r="T427" s="65"/>
      <c r="U427" s="65"/>
      <c r="V427" s="65"/>
      <c r="W427" s="65"/>
      <c r="X427" s="66"/>
      <c r="Y427" s="35"/>
      <c r="Z427" s="35"/>
      <c r="AA427" s="35"/>
      <c r="AB427" s="35"/>
      <c r="AC427" s="35"/>
      <c r="AD427" s="35"/>
      <c r="AE427" s="35"/>
      <c r="AT427" s="18" t="s">
        <v>153</v>
      </c>
      <c r="AU427" s="18" t="s">
        <v>85</v>
      </c>
    </row>
    <row r="428" spans="2:51" s="13" customFormat="1" ht="12">
      <c r="B428" s="198"/>
      <c r="C428" s="199"/>
      <c r="D428" s="191" t="s">
        <v>145</v>
      </c>
      <c r="E428" s="200" t="s">
        <v>29</v>
      </c>
      <c r="F428" s="201" t="s">
        <v>146</v>
      </c>
      <c r="G428" s="199"/>
      <c r="H428" s="200" t="s">
        <v>29</v>
      </c>
      <c r="I428" s="202"/>
      <c r="J428" s="202"/>
      <c r="K428" s="199"/>
      <c r="L428" s="199"/>
      <c r="M428" s="203"/>
      <c r="N428" s="204"/>
      <c r="O428" s="205"/>
      <c r="P428" s="205"/>
      <c r="Q428" s="205"/>
      <c r="R428" s="205"/>
      <c r="S428" s="205"/>
      <c r="T428" s="205"/>
      <c r="U428" s="205"/>
      <c r="V428" s="205"/>
      <c r="W428" s="205"/>
      <c r="X428" s="206"/>
      <c r="AT428" s="207" t="s">
        <v>145</v>
      </c>
      <c r="AU428" s="207" t="s">
        <v>85</v>
      </c>
      <c r="AV428" s="13" t="s">
        <v>83</v>
      </c>
      <c r="AW428" s="13" t="s">
        <v>5</v>
      </c>
      <c r="AX428" s="13" t="s">
        <v>75</v>
      </c>
      <c r="AY428" s="207" t="s">
        <v>131</v>
      </c>
    </row>
    <row r="429" spans="2:51" s="14" customFormat="1" ht="12">
      <c r="B429" s="208"/>
      <c r="C429" s="209"/>
      <c r="D429" s="191" t="s">
        <v>145</v>
      </c>
      <c r="E429" s="210" t="s">
        <v>29</v>
      </c>
      <c r="F429" s="211" t="s">
        <v>155</v>
      </c>
      <c r="G429" s="209"/>
      <c r="H429" s="212">
        <v>3</v>
      </c>
      <c r="I429" s="213"/>
      <c r="J429" s="213"/>
      <c r="K429" s="209"/>
      <c r="L429" s="209"/>
      <c r="M429" s="214"/>
      <c r="N429" s="215"/>
      <c r="O429" s="216"/>
      <c r="P429" s="216"/>
      <c r="Q429" s="216"/>
      <c r="R429" s="216"/>
      <c r="S429" s="216"/>
      <c r="T429" s="216"/>
      <c r="U429" s="216"/>
      <c r="V429" s="216"/>
      <c r="W429" s="216"/>
      <c r="X429" s="217"/>
      <c r="AT429" s="218" t="s">
        <v>145</v>
      </c>
      <c r="AU429" s="218" t="s">
        <v>85</v>
      </c>
      <c r="AV429" s="14" t="s">
        <v>85</v>
      </c>
      <c r="AW429" s="14" t="s">
        <v>5</v>
      </c>
      <c r="AX429" s="14" t="s">
        <v>75</v>
      </c>
      <c r="AY429" s="218" t="s">
        <v>131</v>
      </c>
    </row>
    <row r="430" spans="2:51" s="15" customFormat="1" ht="12">
      <c r="B430" s="219"/>
      <c r="C430" s="220"/>
      <c r="D430" s="191" t="s">
        <v>145</v>
      </c>
      <c r="E430" s="221" t="s">
        <v>29</v>
      </c>
      <c r="F430" s="222" t="s">
        <v>147</v>
      </c>
      <c r="G430" s="220"/>
      <c r="H430" s="223">
        <v>3</v>
      </c>
      <c r="I430" s="224"/>
      <c r="J430" s="224"/>
      <c r="K430" s="220"/>
      <c r="L430" s="220"/>
      <c r="M430" s="225"/>
      <c r="N430" s="226"/>
      <c r="O430" s="227"/>
      <c r="P430" s="227"/>
      <c r="Q430" s="227"/>
      <c r="R430" s="227"/>
      <c r="S430" s="227"/>
      <c r="T430" s="227"/>
      <c r="U430" s="227"/>
      <c r="V430" s="227"/>
      <c r="W430" s="227"/>
      <c r="X430" s="228"/>
      <c r="AT430" s="229" t="s">
        <v>145</v>
      </c>
      <c r="AU430" s="229" t="s">
        <v>85</v>
      </c>
      <c r="AV430" s="15" t="s">
        <v>139</v>
      </c>
      <c r="AW430" s="15" t="s">
        <v>5</v>
      </c>
      <c r="AX430" s="15" t="s">
        <v>83</v>
      </c>
      <c r="AY430" s="229" t="s">
        <v>131</v>
      </c>
    </row>
    <row r="431" spans="1:65" s="2" customFormat="1" ht="16.5" customHeight="1">
      <c r="A431" s="35"/>
      <c r="B431" s="36"/>
      <c r="C431" s="230" t="s">
        <v>429</v>
      </c>
      <c r="D431" s="230" t="s">
        <v>148</v>
      </c>
      <c r="E431" s="231" t="s">
        <v>430</v>
      </c>
      <c r="F431" s="232" t="s">
        <v>431</v>
      </c>
      <c r="G431" s="233" t="s">
        <v>137</v>
      </c>
      <c r="H431" s="234">
        <v>5</v>
      </c>
      <c r="I431" s="235"/>
      <c r="J431" s="236"/>
      <c r="K431" s="237">
        <f>ROUND(P431*H431,2)</f>
        <v>0</v>
      </c>
      <c r="L431" s="232" t="s">
        <v>29</v>
      </c>
      <c r="M431" s="238"/>
      <c r="N431" s="239" t="s">
        <v>29</v>
      </c>
      <c r="O431" s="185" t="s">
        <v>44</v>
      </c>
      <c r="P431" s="186">
        <f>I431+J431</f>
        <v>0</v>
      </c>
      <c r="Q431" s="186">
        <f>ROUND(I431*H431,2)</f>
        <v>0</v>
      </c>
      <c r="R431" s="186">
        <f>ROUND(J431*H431,2)</f>
        <v>0</v>
      </c>
      <c r="S431" s="65"/>
      <c r="T431" s="187">
        <f>S431*H431</f>
        <v>0</v>
      </c>
      <c r="U431" s="187">
        <v>0</v>
      </c>
      <c r="V431" s="187">
        <f>U431*H431</f>
        <v>0</v>
      </c>
      <c r="W431" s="187">
        <v>0</v>
      </c>
      <c r="X431" s="188">
        <f>W431*H431</f>
        <v>0</v>
      </c>
      <c r="Y431" s="35"/>
      <c r="Z431" s="35"/>
      <c r="AA431" s="35"/>
      <c r="AB431" s="35"/>
      <c r="AC431" s="35"/>
      <c r="AD431" s="35"/>
      <c r="AE431" s="35"/>
      <c r="AR431" s="189" t="s">
        <v>151</v>
      </c>
      <c r="AT431" s="189" t="s">
        <v>148</v>
      </c>
      <c r="AU431" s="189" t="s">
        <v>85</v>
      </c>
      <c r="AY431" s="18" t="s">
        <v>131</v>
      </c>
      <c r="BE431" s="190">
        <f>IF(O431="základní",K431,0)</f>
        <v>0</v>
      </c>
      <c r="BF431" s="190">
        <f>IF(O431="snížená",K431,0)</f>
        <v>0</v>
      </c>
      <c r="BG431" s="190">
        <f>IF(O431="zákl. přenesená",K431,0)</f>
        <v>0</v>
      </c>
      <c r="BH431" s="190">
        <f>IF(O431="sníž. přenesená",K431,0)</f>
        <v>0</v>
      </c>
      <c r="BI431" s="190">
        <f>IF(O431="nulová",K431,0)</f>
        <v>0</v>
      </c>
      <c r="BJ431" s="18" t="s">
        <v>83</v>
      </c>
      <c r="BK431" s="190">
        <f>ROUND(P431*H431,2)</f>
        <v>0</v>
      </c>
      <c r="BL431" s="18" t="s">
        <v>139</v>
      </c>
      <c r="BM431" s="189" t="s">
        <v>432</v>
      </c>
    </row>
    <row r="432" spans="1:47" s="2" customFormat="1" ht="12">
      <c r="A432" s="35"/>
      <c r="B432" s="36"/>
      <c r="C432" s="37"/>
      <c r="D432" s="191" t="s">
        <v>141</v>
      </c>
      <c r="E432" s="37"/>
      <c r="F432" s="192" t="s">
        <v>431</v>
      </c>
      <c r="G432" s="37"/>
      <c r="H432" s="37"/>
      <c r="I432" s="193"/>
      <c r="J432" s="193"/>
      <c r="K432" s="37"/>
      <c r="L432" s="37"/>
      <c r="M432" s="40"/>
      <c r="N432" s="194"/>
      <c r="O432" s="195"/>
      <c r="P432" s="65"/>
      <c r="Q432" s="65"/>
      <c r="R432" s="65"/>
      <c r="S432" s="65"/>
      <c r="T432" s="65"/>
      <c r="U432" s="65"/>
      <c r="V432" s="65"/>
      <c r="W432" s="65"/>
      <c r="X432" s="66"/>
      <c r="Y432" s="35"/>
      <c r="Z432" s="35"/>
      <c r="AA432" s="35"/>
      <c r="AB432" s="35"/>
      <c r="AC432" s="35"/>
      <c r="AD432" s="35"/>
      <c r="AE432" s="35"/>
      <c r="AT432" s="18" t="s">
        <v>141</v>
      </c>
      <c r="AU432" s="18" t="s">
        <v>85</v>
      </c>
    </row>
    <row r="433" spans="1:47" s="2" customFormat="1" ht="19.5">
      <c r="A433" s="35"/>
      <c r="B433" s="36"/>
      <c r="C433" s="37"/>
      <c r="D433" s="191" t="s">
        <v>153</v>
      </c>
      <c r="E433" s="37"/>
      <c r="F433" s="240" t="s">
        <v>275</v>
      </c>
      <c r="G433" s="37"/>
      <c r="H433" s="37"/>
      <c r="I433" s="193"/>
      <c r="J433" s="193"/>
      <c r="K433" s="37"/>
      <c r="L433" s="37"/>
      <c r="M433" s="40"/>
      <c r="N433" s="194"/>
      <c r="O433" s="195"/>
      <c r="P433" s="65"/>
      <c r="Q433" s="65"/>
      <c r="R433" s="65"/>
      <c r="S433" s="65"/>
      <c r="T433" s="65"/>
      <c r="U433" s="65"/>
      <c r="V433" s="65"/>
      <c r="W433" s="65"/>
      <c r="X433" s="66"/>
      <c r="Y433" s="35"/>
      <c r="Z433" s="35"/>
      <c r="AA433" s="35"/>
      <c r="AB433" s="35"/>
      <c r="AC433" s="35"/>
      <c r="AD433" s="35"/>
      <c r="AE433" s="35"/>
      <c r="AT433" s="18" t="s">
        <v>153</v>
      </c>
      <c r="AU433" s="18" t="s">
        <v>85</v>
      </c>
    </row>
    <row r="434" spans="2:51" s="13" customFormat="1" ht="12">
      <c r="B434" s="198"/>
      <c r="C434" s="199"/>
      <c r="D434" s="191" t="s">
        <v>145</v>
      </c>
      <c r="E434" s="200" t="s">
        <v>29</v>
      </c>
      <c r="F434" s="201" t="s">
        <v>146</v>
      </c>
      <c r="G434" s="199"/>
      <c r="H434" s="200" t="s">
        <v>29</v>
      </c>
      <c r="I434" s="202"/>
      <c r="J434" s="202"/>
      <c r="K434" s="199"/>
      <c r="L434" s="199"/>
      <c r="M434" s="203"/>
      <c r="N434" s="204"/>
      <c r="O434" s="205"/>
      <c r="P434" s="205"/>
      <c r="Q434" s="205"/>
      <c r="R434" s="205"/>
      <c r="S434" s="205"/>
      <c r="T434" s="205"/>
      <c r="U434" s="205"/>
      <c r="V434" s="205"/>
      <c r="W434" s="205"/>
      <c r="X434" s="206"/>
      <c r="AT434" s="207" t="s">
        <v>145</v>
      </c>
      <c r="AU434" s="207" t="s">
        <v>85</v>
      </c>
      <c r="AV434" s="13" t="s">
        <v>83</v>
      </c>
      <c r="AW434" s="13" t="s">
        <v>5</v>
      </c>
      <c r="AX434" s="13" t="s">
        <v>75</v>
      </c>
      <c r="AY434" s="207" t="s">
        <v>131</v>
      </c>
    </row>
    <row r="435" spans="2:51" s="14" customFormat="1" ht="12">
      <c r="B435" s="208"/>
      <c r="C435" s="209"/>
      <c r="D435" s="191" t="s">
        <v>145</v>
      </c>
      <c r="E435" s="210" t="s">
        <v>29</v>
      </c>
      <c r="F435" s="211" t="s">
        <v>167</v>
      </c>
      <c r="G435" s="209"/>
      <c r="H435" s="212">
        <v>5</v>
      </c>
      <c r="I435" s="213"/>
      <c r="J435" s="213"/>
      <c r="K435" s="209"/>
      <c r="L435" s="209"/>
      <c r="M435" s="214"/>
      <c r="N435" s="215"/>
      <c r="O435" s="216"/>
      <c r="P435" s="216"/>
      <c r="Q435" s="216"/>
      <c r="R435" s="216"/>
      <c r="S435" s="216"/>
      <c r="T435" s="216"/>
      <c r="U435" s="216"/>
      <c r="V435" s="216"/>
      <c r="W435" s="216"/>
      <c r="X435" s="217"/>
      <c r="AT435" s="218" t="s">
        <v>145</v>
      </c>
      <c r="AU435" s="218" t="s">
        <v>85</v>
      </c>
      <c r="AV435" s="14" t="s">
        <v>85</v>
      </c>
      <c r="AW435" s="14" t="s">
        <v>5</v>
      </c>
      <c r="AX435" s="14" t="s">
        <v>75</v>
      </c>
      <c r="AY435" s="218" t="s">
        <v>131</v>
      </c>
    </row>
    <row r="436" spans="2:51" s="15" customFormat="1" ht="12">
      <c r="B436" s="219"/>
      <c r="C436" s="220"/>
      <c r="D436" s="191" t="s">
        <v>145</v>
      </c>
      <c r="E436" s="221" t="s">
        <v>29</v>
      </c>
      <c r="F436" s="222" t="s">
        <v>147</v>
      </c>
      <c r="G436" s="220"/>
      <c r="H436" s="223">
        <v>5</v>
      </c>
      <c r="I436" s="224"/>
      <c r="J436" s="224"/>
      <c r="K436" s="220"/>
      <c r="L436" s="220"/>
      <c r="M436" s="225"/>
      <c r="N436" s="226"/>
      <c r="O436" s="227"/>
      <c r="P436" s="227"/>
      <c r="Q436" s="227"/>
      <c r="R436" s="227"/>
      <c r="S436" s="227"/>
      <c r="T436" s="227"/>
      <c r="U436" s="227"/>
      <c r="V436" s="227"/>
      <c r="W436" s="227"/>
      <c r="X436" s="228"/>
      <c r="AT436" s="229" t="s">
        <v>145</v>
      </c>
      <c r="AU436" s="229" t="s">
        <v>85</v>
      </c>
      <c r="AV436" s="15" t="s">
        <v>139</v>
      </c>
      <c r="AW436" s="15" t="s">
        <v>5</v>
      </c>
      <c r="AX436" s="15" t="s">
        <v>83</v>
      </c>
      <c r="AY436" s="229" t="s">
        <v>131</v>
      </c>
    </row>
    <row r="437" spans="1:65" s="2" customFormat="1" ht="16.5" customHeight="1">
      <c r="A437" s="35"/>
      <c r="B437" s="36"/>
      <c r="C437" s="177" t="s">
        <v>433</v>
      </c>
      <c r="D437" s="177" t="s">
        <v>134</v>
      </c>
      <c r="E437" s="178" t="s">
        <v>434</v>
      </c>
      <c r="F437" s="179" t="s">
        <v>435</v>
      </c>
      <c r="G437" s="180" t="s">
        <v>137</v>
      </c>
      <c r="H437" s="181">
        <v>1</v>
      </c>
      <c r="I437" s="182"/>
      <c r="J437" s="182"/>
      <c r="K437" s="183">
        <f>ROUND(P437*H437,2)</f>
        <v>0</v>
      </c>
      <c r="L437" s="179" t="s">
        <v>29</v>
      </c>
      <c r="M437" s="40"/>
      <c r="N437" s="184" t="s">
        <v>29</v>
      </c>
      <c r="O437" s="185" t="s">
        <v>44</v>
      </c>
      <c r="P437" s="186">
        <f>I437+J437</f>
        <v>0</v>
      </c>
      <c r="Q437" s="186">
        <f>ROUND(I437*H437,2)</f>
        <v>0</v>
      </c>
      <c r="R437" s="186">
        <f>ROUND(J437*H437,2)</f>
        <v>0</v>
      </c>
      <c r="S437" s="65"/>
      <c r="T437" s="187">
        <f>S437*H437</f>
        <v>0</v>
      </c>
      <c r="U437" s="187">
        <v>0</v>
      </c>
      <c r="V437" s="187">
        <f>U437*H437</f>
        <v>0</v>
      </c>
      <c r="W437" s="187">
        <v>0</v>
      </c>
      <c r="X437" s="188">
        <f>W437*H437</f>
        <v>0</v>
      </c>
      <c r="Y437" s="35"/>
      <c r="Z437" s="35"/>
      <c r="AA437" s="35"/>
      <c r="AB437" s="35"/>
      <c r="AC437" s="35"/>
      <c r="AD437" s="35"/>
      <c r="AE437" s="35"/>
      <c r="AR437" s="189" t="s">
        <v>139</v>
      </c>
      <c r="AT437" s="189" t="s">
        <v>134</v>
      </c>
      <c r="AU437" s="189" t="s">
        <v>85</v>
      </c>
      <c r="AY437" s="18" t="s">
        <v>131</v>
      </c>
      <c r="BE437" s="190">
        <f>IF(O437="základní",K437,0)</f>
        <v>0</v>
      </c>
      <c r="BF437" s="190">
        <f>IF(O437="snížená",K437,0)</f>
        <v>0</v>
      </c>
      <c r="BG437" s="190">
        <f>IF(O437="zákl. přenesená",K437,0)</f>
        <v>0</v>
      </c>
      <c r="BH437" s="190">
        <f>IF(O437="sníž. přenesená",K437,0)</f>
        <v>0</v>
      </c>
      <c r="BI437" s="190">
        <f>IF(O437="nulová",K437,0)</f>
        <v>0</v>
      </c>
      <c r="BJ437" s="18" t="s">
        <v>83</v>
      </c>
      <c r="BK437" s="190">
        <f>ROUND(P437*H437,2)</f>
        <v>0</v>
      </c>
      <c r="BL437" s="18" t="s">
        <v>139</v>
      </c>
      <c r="BM437" s="189" t="s">
        <v>436</v>
      </c>
    </row>
    <row r="438" spans="1:47" s="2" customFormat="1" ht="12">
      <c r="A438" s="35"/>
      <c r="B438" s="36"/>
      <c r="C438" s="37"/>
      <c r="D438" s="191" t="s">
        <v>141</v>
      </c>
      <c r="E438" s="37"/>
      <c r="F438" s="192" t="s">
        <v>435</v>
      </c>
      <c r="G438" s="37"/>
      <c r="H438" s="37"/>
      <c r="I438" s="193"/>
      <c r="J438" s="193"/>
      <c r="K438" s="37"/>
      <c r="L438" s="37"/>
      <c r="M438" s="40"/>
      <c r="N438" s="194"/>
      <c r="O438" s="195"/>
      <c r="P438" s="65"/>
      <c r="Q438" s="65"/>
      <c r="R438" s="65"/>
      <c r="S438" s="65"/>
      <c r="T438" s="65"/>
      <c r="U438" s="65"/>
      <c r="V438" s="65"/>
      <c r="W438" s="65"/>
      <c r="X438" s="66"/>
      <c r="Y438" s="35"/>
      <c r="Z438" s="35"/>
      <c r="AA438" s="35"/>
      <c r="AB438" s="35"/>
      <c r="AC438" s="35"/>
      <c r="AD438" s="35"/>
      <c r="AE438" s="35"/>
      <c r="AT438" s="18" t="s">
        <v>141</v>
      </c>
      <c r="AU438" s="18" t="s">
        <v>85</v>
      </c>
    </row>
    <row r="439" spans="1:47" s="2" customFormat="1" ht="19.5">
      <c r="A439" s="35"/>
      <c r="B439" s="36"/>
      <c r="C439" s="37"/>
      <c r="D439" s="191" t="s">
        <v>153</v>
      </c>
      <c r="E439" s="37"/>
      <c r="F439" s="240" t="s">
        <v>275</v>
      </c>
      <c r="G439" s="37"/>
      <c r="H439" s="37"/>
      <c r="I439" s="193"/>
      <c r="J439" s="193"/>
      <c r="K439" s="37"/>
      <c r="L439" s="37"/>
      <c r="M439" s="40"/>
      <c r="N439" s="194"/>
      <c r="O439" s="195"/>
      <c r="P439" s="65"/>
      <c r="Q439" s="65"/>
      <c r="R439" s="65"/>
      <c r="S439" s="65"/>
      <c r="T439" s="65"/>
      <c r="U439" s="65"/>
      <c r="V439" s="65"/>
      <c r="W439" s="65"/>
      <c r="X439" s="66"/>
      <c r="Y439" s="35"/>
      <c r="Z439" s="35"/>
      <c r="AA439" s="35"/>
      <c r="AB439" s="35"/>
      <c r="AC439" s="35"/>
      <c r="AD439" s="35"/>
      <c r="AE439" s="35"/>
      <c r="AT439" s="18" t="s">
        <v>153</v>
      </c>
      <c r="AU439" s="18" t="s">
        <v>85</v>
      </c>
    </row>
    <row r="440" spans="2:51" s="13" customFormat="1" ht="12">
      <c r="B440" s="198"/>
      <c r="C440" s="199"/>
      <c r="D440" s="191" t="s">
        <v>145</v>
      </c>
      <c r="E440" s="200" t="s">
        <v>29</v>
      </c>
      <c r="F440" s="201" t="s">
        <v>146</v>
      </c>
      <c r="G440" s="199"/>
      <c r="H440" s="200" t="s">
        <v>29</v>
      </c>
      <c r="I440" s="202"/>
      <c r="J440" s="202"/>
      <c r="K440" s="199"/>
      <c r="L440" s="199"/>
      <c r="M440" s="203"/>
      <c r="N440" s="204"/>
      <c r="O440" s="205"/>
      <c r="P440" s="205"/>
      <c r="Q440" s="205"/>
      <c r="R440" s="205"/>
      <c r="S440" s="205"/>
      <c r="T440" s="205"/>
      <c r="U440" s="205"/>
      <c r="V440" s="205"/>
      <c r="W440" s="205"/>
      <c r="X440" s="206"/>
      <c r="AT440" s="207" t="s">
        <v>145</v>
      </c>
      <c r="AU440" s="207" t="s">
        <v>85</v>
      </c>
      <c r="AV440" s="13" t="s">
        <v>83</v>
      </c>
      <c r="AW440" s="13" t="s">
        <v>5</v>
      </c>
      <c r="AX440" s="13" t="s">
        <v>75</v>
      </c>
      <c r="AY440" s="207" t="s">
        <v>131</v>
      </c>
    </row>
    <row r="441" spans="2:51" s="14" customFormat="1" ht="12">
      <c r="B441" s="208"/>
      <c r="C441" s="209"/>
      <c r="D441" s="191" t="s">
        <v>145</v>
      </c>
      <c r="E441" s="210" t="s">
        <v>29</v>
      </c>
      <c r="F441" s="211" t="s">
        <v>83</v>
      </c>
      <c r="G441" s="209"/>
      <c r="H441" s="212">
        <v>1</v>
      </c>
      <c r="I441" s="213"/>
      <c r="J441" s="213"/>
      <c r="K441" s="209"/>
      <c r="L441" s="209"/>
      <c r="M441" s="214"/>
      <c r="N441" s="215"/>
      <c r="O441" s="216"/>
      <c r="P441" s="216"/>
      <c r="Q441" s="216"/>
      <c r="R441" s="216"/>
      <c r="S441" s="216"/>
      <c r="T441" s="216"/>
      <c r="U441" s="216"/>
      <c r="V441" s="216"/>
      <c r="W441" s="216"/>
      <c r="X441" s="217"/>
      <c r="AT441" s="218" t="s">
        <v>145</v>
      </c>
      <c r="AU441" s="218" t="s">
        <v>85</v>
      </c>
      <c r="AV441" s="14" t="s">
        <v>85</v>
      </c>
      <c r="AW441" s="14" t="s">
        <v>5</v>
      </c>
      <c r="AX441" s="14" t="s">
        <v>75</v>
      </c>
      <c r="AY441" s="218" t="s">
        <v>131</v>
      </c>
    </row>
    <row r="442" spans="2:51" s="15" customFormat="1" ht="12">
      <c r="B442" s="219"/>
      <c r="C442" s="220"/>
      <c r="D442" s="191" t="s">
        <v>145</v>
      </c>
      <c r="E442" s="221" t="s">
        <v>29</v>
      </c>
      <c r="F442" s="222" t="s">
        <v>147</v>
      </c>
      <c r="G442" s="220"/>
      <c r="H442" s="223">
        <v>1</v>
      </c>
      <c r="I442" s="224"/>
      <c r="J442" s="224"/>
      <c r="K442" s="220"/>
      <c r="L442" s="220"/>
      <c r="M442" s="225"/>
      <c r="N442" s="226"/>
      <c r="O442" s="227"/>
      <c r="P442" s="227"/>
      <c r="Q442" s="227"/>
      <c r="R442" s="227"/>
      <c r="S442" s="227"/>
      <c r="T442" s="227"/>
      <c r="U442" s="227"/>
      <c r="V442" s="227"/>
      <c r="W442" s="227"/>
      <c r="X442" s="228"/>
      <c r="AT442" s="229" t="s">
        <v>145</v>
      </c>
      <c r="AU442" s="229" t="s">
        <v>85</v>
      </c>
      <c r="AV442" s="15" t="s">
        <v>139</v>
      </c>
      <c r="AW442" s="15" t="s">
        <v>5</v>
      </c>
      <c r="AX442" s="15" t="s">
        <v>83</v>
      </c>
      <c r="AY442" s="229" t="s">
        <v>131</v>
      </c>
    </row>
    <row r="443" spans="1:65" s="2" customFormat="1" ht="16.5" customHeight="1">
      <c r="A443" s="35"/>
      <c r="B443" s="36"/>
      <c r="C443" s="230" t="s">
        <v>437</v>
      </c>
      <c r="D443" s="230" t="s">
        <v>148</v>
      </c>
      <c r="E443" s="231" t="s">
        <v>438</v>
      </c>
      <c r="F443" s="232" t="s">
        <v>439</v>
      </c>
      <c r="G443" s="233" t="s">
        <v>137</v>
      </c>
      <c r="H443" s="234">
        <v>1</v>
      </c>
      <c r="I443" s="235"/>
      <c r="J443" s="236"/>
      <c r="K443" s="237">
        <f>ROUND(P443*H443,2)</f>
        <v>0</v>
      </c>
      <c r="L443" s="232" t="s">
        <v>29</v>
      </c>
      <c r="M443" s="238"/>
      <c r="N443" s="239" t="s">
        <v>29</v>
      </c>
      <c r="O443" s="185" t="s">
        <v>44</v>
      </c>
      <c r="P443" s="186">
        <f>I443+J443</f>
        <v>0</v>
      </c>
      <c r="Q443" s="186">
        <f>ROUND(I443*H443,2)</f>
        <v>0</v>
      </c>
      <c r="R443" s="186">
        <f>ROUND(J443*H443,2)</f>
        <v>0</v>
      </c>
      <c r="S443" s="65"/>
      <c r="T443" s="187">
        <f>S443*H443</f>
        <v>0</v>
      </c>
      <c r="U443" s="187">
        <v>0</v>
      </c>
      <c r="V443" s="187">
        <f>U443*H443</f>
        <v>0</v>
      </c>
      <c r="W443" s="187">
        <v>0</v>
      </c>
      <c r="X443" s="188">
        <f>W443*H443</f>
        <v>0</v>
      </c>
      <c r="Y443" s="35"/>
      <c r="Z443" s="35"/>
      <c r="AA443" s="35"/>
      <c r="AB443" s="35"/>
      <c r="AC443" s="35"/>
      <c r="AD443" s="35"/>
      <c r="AE443" s="35"/>
      <c r="AR443" s="189" t="s">
        <v>151</v>
      </c>
      <c r="AT443" s="189" t="s">
        <v>148</v>
      </c>
      <c r="AU443" s="189" t="s">
        <v>85</v>
      </c>
      <c r="AY443" s="18" t="s">
        <v>131</v>
      </c>
      <c r="BE443" s="190">
        <f>IF(O443="základní",K443,0)</f>
        <v>0</v>
      </c>
      <c r="BF443" s="190">
        <f>IF(O443="snížená",K443,0)</f>
        <v>0</v>
      </c>
      <c r="BG443" s="190">
        <f>IF(O443="zákl. přenesená",K443,0)</f>
        <v>0</v>
      </c>
      <c r="BH443" s="190">
        <f>IF(O443="sníž. přenesená",K443,0)</f>
        <v>0</v>
      </c>
      <c r="BI443" s="190">
        <f>IF(O443="nulová",K443,0)</f>
        <v>0</v>
      </c>
      <c r="BJ443" s="18" t="s">
        <v>83</v>
      </c>
      <c r="BK443" s="190">
        <f>ROUND(P443*H443,2)</f>
        <v>0</v>
      </c>
      <c r="BL443" s="18" t="s">
        <v>139</v>
      </c>
      <c r="BM443" s="189" t="s">
        <v>440</v>
      </c>
    </row>
    <row r="444" spans="1:47" s="2" customFormat="1" ht="12">
      <c r="A444" s="35"/>
      <c r="B444" s="36"/>
      <c r="C444" s="37"/>
      <c r="D444" s="191" t="s">
        <v>141</v>
      </c>
      <c r="E444" s="37"/>
      <c r="F444" s="192" t="s">
        <v>439</v>
      </c>
      <c r="G444" s="37"/>
      <c r="H444" s="37"/>
      <c r="I444" s="193"/>
      <c r="J444" s="193"/>
      <c r="K444" s="37"/>
      <c r="L444" s="37"/>
      <c r="M444" s="40"/>
      <c r="N444" s="194"/>
      <c r="O444" s="195"/>
      <c r="P444" s="65"/>
      <c r="Q444" s="65"/>
      <c r="R444" s="65"/>
      <c r="S444" s="65"/>
      <c r="T444" s="65"/>
      <c r="U444" s="65"/>
      <c r="V444" s="65"/>
      <c r="W444" s="65"/>
      <c r="X444" s="66"/>
      <c r="Y444" s="35"/>
      <c r="Z444" s="35"/>
      <c r="AA444" s="35"/>
      <c r="AB444" s="35"/>
      <c r="AC444" s="35"/>
      <c r="AD444" s="35"/>
      <c r="AE444" s="35"/>
      <c r="AT444" s="18" t="s">
        <v>141</v>
      </c>
      <c r="AU444" s="18" t="s">
        <v>85</v>
      </c>
    </row>
    <row r="445" spans="1:47" s="2" customFormat="1" ht="19.5">
      <c r="A445" s="35"/>
      <c r="B445" s="36"/>
      <c r="C445" s="37"/>
      <c r="D445" s="191" t="s">
        <v>153</v>
      </c>
      <c r="E445" s="37"/>
      <c r="F445" s="240" t="s">
        <v>275</v>
      </c>
      <c r="G445" s="37"/>
      <c r="H445" s="37"/>
      <c r="I445" s="193"/>
      <c r="J445" s="193"/>
      <c r="K445" s="37"/>
      <c r="L445" s="37"/>
      <c r="M445" s="40"/>
      <c r="N445" s="194"/>
      <c r="O445" s="195"/>
      <c r="P445" s="65"/>
      <c r="Q445" s="65"/>
      <c r="R445" s="65"/>
      <c r="S445" s="65"/>
      <c r="T445" s="65"/>
      <c r="U445" s="65"/>
      <c r="V445" s="65"/>
      <c r="W445" s="65"/>
      <c r="X445" s="66"/>
      <c r="Y445" s="35"/>
      <c r="Z445" s="35"/>
      <c r="AA445" s="35"/>
      <c r="AB445" s="35"/>
      <c r="AC445" s="35"/>
      <c r="AD445" s="35"/>
      <c r="AE445" s="35"/>
      <c r="AT445" s="18" t="s">
        <v>153</v>
      </c>
      <c r="AU445" s="18" t="s">
        <v>85</v>
      </c>
    </row>
    <row r="446" spans="2:51" s="13" customFormat="1" ht="12">
      <c r="B446" s="198"/>
      <c r="C446" s="199"/>
      <c r="D446" s="191" t="s">
        <v>145</v>
      </c>
      <c r="E446" s="200" t="s">
        <v>29</v>
      </c>
      <c r="F446" s="201" t="s">
        <v>146</v>
      </c>
      <c r="G446" s="199"/>
      <c r="H446" s="200" t="s">
        <v>29</v>
      </c>
      <c r="I446" s="202"/>
      <c r="J446" s="202"/>
      <c r="K446" s="199"/>
      <c r="L446" s="199"/>
      <c r="M446" s="203"/>
      <c r="N446" s="204"/>
      <c r="O446" s="205"/>
      <c r="P446" s="205"/>
      <c r="Q446" s="205"/>
      <c r="R446" s="205"/>
      <c r="S446" s="205"/>
      <c r="T446" s="205"/>
      <c r="U446" s="205"/>
      <c r="V446" s="205"/>
      <c r="W446" s="205"/>
      <c r="X446" s="206"/>
      <c r="AT446" s="207" t="s">
        <v>145</v>
      </c>
      <c r="AU446" s="207" t="s">
        <v>85</v>
      </c>
      <c r="AV446" s="13" t="s">
        <v>83</v>
      </c>
      <c r="AW446" s="13" t="s">
        <v>5</v>
      </c>
      <c r="AX446" s="13" t="s">
        <v>75</v>
      </c>
      <c r="AY446" s="207" t="s">
        <v>131</v>
      </c>
    </row>
    <row r="447" spans="2:51" s="14" customFormat="1" ht="12">
      <c r="B447" s="208"/>
      <c r="C447" s="209"/>
      <c r="D447" s="191" t="s">
        <v>145</v>
      </c>
      <c r="E447" s="210" t="s">
        <v>29</v>
      </c>
      <c r="F447" s="211" t="s">
        <v>83</v>
      </c>
      <c r="G447" s="209"/>
      <c r="H447" s="212">
        <v>1</v>
      </c>
      <c r="I447" s="213"/>
      <c r="J447" s="213"/>
      <c r="K447" s="209"/>
      <c r="L447" s="209"/>
      <c r="M447" s="214"/>
      <c r="N447" s="215"/>
      <c r="O447" s="216"/>
      <c r="P447" s="216"/>
      <c r="Q447" s="216"/>
      <c r="R447" s="216"/>
      <c r="S447" s="216"/>
      <c r="T447" s="216"/>
      <c r="U447" s="216"/>
      <c r="V447" s="216"/>
      <c r="W447" s="216"/>
      <c r="X447" s="217"/>
      <c r="AT447" s="218" t="s">
        <v>145</v>
      </c>
      <c r="AU447" s="218" t="s">
        <v>85</v>
      </c>
      <c r="AV447" s="14" t="s">
        <v>85</v>
      </c>
      <c r="AW447" s="14" t="s">
        <v>5</v>
      </c>
      <c r="AX447" s="14" t="s">
        <v>75</v>
      </c>
      <c r="AY447" s="218" t="s">
        <v>131</v>
      </c>
    </row>
    <row r="448" spans="2:51" s="15" customFormat="1" ht="12">
      <c r="B448" s="219"/>
      <c r="C448" s="220"/>
      <c r="D448" s="191" t="s">
        <v>145</v>
      </c>
      <c r="E448" s="221" t="s">
        <v>29</v>
      </c>
      <c r="F448" s="222" t="s">
        <v>147</v>
      </c>
      <c r="G448" s="220"/>
      <c r="H448" s="223">
        <v>1</v>
      </c>
      <c r="I448" s="224"/>
      <c r="J448" s="224"/>
      <c r="K448" s="220"/>
      <c r="L448" s="220"/>
      <c r="M448" s="225"/>
      <c r="N448" s="226"/>
      <c r="O448" s="227"/>
      <c r="P448" s="227"/>
      <c r="Q448" s="227"/>
      <c r="R448" s="227"/>
      <c r="S448" s="227"/>
      <c r="T448" s="227"/>
      <c r="U448" s="227"/>
      <c r="V448" s="227"/>
      <c r="W448" s="227"/>
      <c r="X448" s="228"/>
      <c r="AT448" s="229" t="s">
        <v>145</v>
      </c>
      <c r="AU448" s="229" t="s">
        <v>85</v>
      </c>
      <c r="AV448" s="15" t="s">
        <v>139</v>
      </c>
      <c r="AW448" s="15" t="s">
        <v>5</v>
      </c>
      <c r="AX448" s="15" t="s">
        <v>83</v>
      </c>
      <c r="AY448" s="229" t="s">
        <v>131</v>
      </c>
    </row>
    <row r="449" spans="1:65" s="2" customFormat="1" ht="24.2" customHeight="1">
      <c r="A449" s="35"/>
      <c r="B449" s="36"/>
      <c r="C449" s="177" t="s">
        <v>441</v>
      </c>
      <c r="D449" s="177" t="s">
        <v>134</v>
      </c>
      <c r="E449" s="178" t="s">
        <v>442</v>
      </c>
      <c r="F449" s="179" t="s">
        <v>443</v>
      </c>
      <c r="G449" s="180" t="s">
        <v>158</v>
      </c>
      <c r="H449" s="181">
        <v>46</v>
      </c>
      <c r="I449" s="182"/>
      <c r="J449" s="182"/>
      <c r="K449" s="183">
        <f>ROUND(P449*H449,2)</f>
        <v>0</v>
      </c>
      <c r="L449" s="179" t="s">
        <v>138</v>
      </c>
      <c r="M449" s="40"/>
      <c r="N449" s="184" t="s">
        <v>29</v>
      </c>
      <c r="O449" s="185" t="s">
        <v>44</v>
      </c>
      <c r="P449" s="186">
        <f>I449+J449</f>
        <v>0</v>
      </c>
      <c r="Q449" s="186">
        <f>ROUND(I449*H449,2)</f>
        <v>0</v>
      </c>
      <c r="R449" s="186">
        <f>ROUND(J449*H449,2)</f>
        <v>0</v>
      </c>
      <c r="S449" s="65"/>
      <c r="T449" s="187">
        <f>S449*H449</f>
        <v>0</v>
      </c>
      <c r="U449" s="187">
        <v>0</v>
      </c>
      <c r="V449" s="187">
        <f>U449*H449</f>
        <v>0</v>
      </c>
      <c r="W449" s="187">
        <v>0</v>
      </c>
      <c r="X449" s="188">
        <f>W449*H449</f>
        <v>0</v>
      </c>
      <c r="Y449" s="35"/>
      <c r="Z449" s="35"/>
      <c r="AA449" s="35"/>
      <c r="AB449" s="35"/>
      <c r="AC449" s="35"/>
      <c r="AD449" s="35"/>
      <c r="AE449" s="35"/>
      <c r="AR449" s="189" t="s">
        <v>139</v>
      </c>
      <c r="AT449" s="189" t="s">
        <v>134</v>
      </c>
      <c r="AU449" s="189" t="s">
        <v>85</v>
      </c>
      <c r="AY449" s="18" t="s">
        <v>131</v>
      </c>
      <c r="BE449" s="190">
        <f>IF(O449="základní",K449,0)</f>
        <v>0</v>
      </c>
      <c r="BF449" s="190">
        <f>IF(O449="snížená",K449,0)</f>
        <v>0</v>
      </c>
      <c r="BG449" s="190">
        <f>IF(O449="zákl. přenesená",K449,0)</f>
        <v>0</v>
      </c>
      <c r="BH449" s="190">
        <f>IF(O449="sníž. přenesená",K449,0)</f>
        <v>0</v>
      </c>
      <c r="BI449" s="190">
        <f>IF(O449="nulová",K449,0)</f>
        <v>0</v>
      </c>
      <c r="BJ449" s="18" t="s">
        <v>83</v>
      </c>
      <c r="BK449" s="190">
        <f>ROUND(P449*H449,2)</f>
        <v>0</v>
      </c>
      <c r="BL449" s="18" t="s">
        <v>139</v>
      </c>
      <c r="BM449" s="189" t="s">
        <v>444</v>
      </c>
    </row>
    <row r="450" spans="1:47" s="2" customFormat="1" ht="19.5">
      <c r="A450" s="35"/>
      <c r="B450" s="36"/>
      <c r="C450" s="37"/>
      <c r="D450" s="191" t="s">
        <v>141</v>
      </c>
      <c r="E450" s="37"/>
      <c r="F450" s="192" t="s">
        <v>445</v>
      </c>
      <c r="G450" s="37"/>
      <c r="H450" s="37"/>
      <c r="I450" s="193"/>
      <c r="J450" s="193"/>
      <c r="K450" s="37"/>
      <c r="L450" s="37"/>
      <c r="M450" s="40"/>
      <c r="N450" s="194"/>
      <c r="O450" s="195"/>
      <c r="P450" s="65"/>
      <c r="Q450" s="65"/>
      <c r="R450" s="65"/>
      <c r="S450" s="65"/>
      <c r="T450" s="65"/>
      <c r="U450" s="65"/>
      <c r="V450" s="65"/>
      <c r="W450" s="65"/>
      <c r="X450" s="66"/>
      <c r="Y450" s="35"/>
      <c r="Z450" s="35"/>
      <c r="AA450" s="35"/>
      <c r="AB450" s="35"/>
      <c r="AC450" s="35"/>
      <c r="AD450" s="35"/>
      <c r="AE450" s="35"/>
      <c r="AT450" s="18" t="s">
        <v>141</v>
      </c>
      <c r="AU450" s="18" t="s">
        <v>85</v>
      </c>
    </row>
    <row r="451" spans="1:47" s="2" customFormat="1" ht="12">
      <c r="A451" s="35"/>
      <c r="B451" s="36"/>
      <c r="C451" s="37"/>
      <c r="D451" s="196" t="s">
        <v>143</v>
      </c>
      <c r="E451" s="37"/>
      <c r="F451" s="197" t="s">
        <v>446</v>
      </c>
      <c r="G451" s="37"/>
      <c r="H451" s="37"/>
      <c r="I451" s="193"/>
      <c r="J451" s="193"/>
      <c r="K451" s="37"/>
      <c r="L451" s="37"/>
      <c r="M451" s="40"/>
      <c r="N451" s="194"/>
      <c r="O451" s="195"/>
      <c r="P451" s="65"/>
      <c r="Q451" s="65"/>
      <c r="R451" s="65"/>
      <c r="S451" s="65"/>
      <c r="T451" s="65"/>
      <c r="U451" s="65"/>
      <c r="V451" s="65"/>
      <c r="W451" s="65"/>
      <c r="X451" s="66"/>
      <c r="Y451" s="35"/>
      <c r="Z451" s="35"/>
      <c r="AA451" s="35"/>
      <c r="AB451" s="35"/>
      <c r="AC451" s="35"/>
      <c r="AD451" s="35"/>
      <c r="AE451" s="35"/>
      <c r="AT451" s="18" t="s">
        <v>143</v>
      </c>
      <c r="AU451" s="18" t="s">
        <v>85</v>
      </c>
    </row>
    <row r="452" spans="2:51" s="13" customFormat="1" ht="12">
      <c r="B452" s="198"/>
      <c r="C452" s="199"/>
      <c r="D452" s="191" t="s">
        <v>145</v>
      </c>
      <c r="E452" s="200" t="s">
        <v>29</v>
      </c>
      <c r="F452" s="201" t="s">
        <v>146</v>
      </c>
      <c r="G452" s="199"/>
      <c r="H452" s="200" t="s">
        <v>29</v>
      </c>
      <c r="I452" s="202"/>
      <c r="J452" s="202"/>
      <c r="K452" s="199"/>
      <c r="L452" s="199"/>
      <c r="M452" s="203"/>
      <c r="N452" s="204"/>
      <c r="O452" s="205"/>
      <c r="P452" s="205"/>
      <c r="Q452" s="205"/>
      <c r="R452" s="205"/>
      <c r="S452" s="205"/>
      <c r="T452" s="205"/>
      <c r="U452" s="205"/>
      <c r="V452" s="205"/>
      <c r="W452" s="205"/>
      <c r="X452" s="206"/>
      <c r="AT452" s="207" t="s">
        <v>145</v>
      </c>
      <c r="AU452" s="207" t="s">
        <v>85</v>
      </c>
      <c r="AV452" s="13" t="s">
        <v>83</v>
      </c>
      <c r="AW452" s="13" t="s">
        <v>5</v>
      </c>
      <c r="AX452" s="13" t="s">
        <v>75</v>
      </c>
      <c r="AY452" s="207" t="s">
        <v>131</v>
      </c>
    </row>
    <row r="453" spans="2:51" s="14" customFormat="1" ht="12">
      <c r="B453" s="208"/>
      <c r="C453" s="209"/>
      <c r="D453" s="191" t="s">
        <v>145</v>
      </c>
      <c r="E453" s="210" t="s">
        <v>29</v>
      </c>
      <c r="F453" s="211" t="s">
        <v>377</v>
      </c>
      <c r="G453" s="209"/>
      <c r="H453" s="212">
        <v>46</v>
      </c>
      <c r="I453" s="213"/>
      <c r="J453" s="213"/>
      <c r="K453" s="209"/>
      <c r="L453" s="209"/>
      <c r="M453" s="214"/>
      <c r="N453" s="215"/>
      <c r="O453" s="216"/>
      <c r="P453" s="216"/>
      <c r="Q453" s="216"/>
      <c r="R453" s="216"/>
      <c r="S453" s="216"/>
      <c r="T453" s="216"/>
      <c r="U453" s="216"/>
      <c r="V453" s="216"/>
      <c r="W453" s="216"/>
      <c r="X453" s="217"/>
      <c r="AT453" s="218" t="s">
        <v>145</v>
      </c>
      <c r="AU453" s="218" t="s">
        <v>85</v>
      </c>
      <c r="AV453" s="14" t="s">
        <v>85</v>
      </c>
      <c r="AW453" s="14" t="s">
        <v>5</v>
      </c>
      <c r="AX453" s="14" t="s">
        <v>75</v>
      </c>
      <c r="AY453" s="218" t="s">
        <v>131</v>
      </c>
    </row>
    <row r="454" spans="2:51" s="15" customFormat="1" ht="12">
      <c r="B454" s="219"/>
      <c r="C454" s="220"/>
      <c r="D454" s="191" t="s">
        <v>145</v>
      </c>
      <c r="E454" s="221" t="s">
        <v>29</v>
      </c>
      <c r="F454" s="222" t="s">
        <v>147</v>
      </c>
      <c r="G454" s="220"/>
      <c r="H454" s="223">
        <v>46</v>
      </c>
      <c r="I454" s="224"/>
      <c r="J454" s="224"/>
      <c r="K454" s="220"/>
      <c r="L454" s="220"/>
      <c r="M454" s="225"/>
      <c r="N454" s="226"/>
      <c r="O454" s="227"/>
      <c r="P454" s="227"/>
      <c r="Q454" s="227"/>
      <c r="R454" s="227"/>
      <c r="S454" s="227"/>
      <c r="T454" s="227"/>
      <c r="U454" s="227"/>
      <c r="V454" s="227"/>
      <c r="W454" s="227"/>
      <c r="X454" s="228"/>
      <c r="AT454" s="229" t="s">
        <v>145</v>
      </c>
      <c r="AU454" s="229" t="s">
        <v>85</v>
      </c>
      <c r="AV454" s="15" t="s">
        <v>139</v>
      </c>
      <c r="AW454" s="15" t="s">
        <v>5</v>
      </c>
      <c r="AX454" s="15" t="s">
        <v>83</v>
      </c>
      <c r="AY454" s="229" t="s">
        <v>131</v>
      </c>
    </row>
    <row r="455" spans="1:65" s="2" customFormat="1" ht="24.2" customHeight="1">
      <c r="A455" s="35"/>
      <c r="B455" s="36"/>
      <c r="C455" s="230" t="s">
        <v>447</v>
      </c>
      <c r="D455" s="230" t="s">
        <v>148</v>
      </c>
      <c r="E455" s="231" t="s">
        <v>448</v>
      </c>
      <c r="F455" s="232" t="s">
        <v>449</v>
      </c>
      <c r="G455" s="233" t="s">
        <v>158</v>
      </c>
      <c r="H455" s="234">
        <v>46</v>
      </c>
      <c r="I455" s="235"/>
      <c r="J455" s="236"/>
      <c r="K455" s="237">
        <f>ROUND(P455*H455,2)</f>
        <v>0</v>
      </c>
      <c r="L455" s="232" t="s">
        <v>29</v>
      </c>
      <c r="M455" s="238"/>
      <c r="N455" s="239" t="s">
        <v>29</v>
      </c>
      <c r="O455" s="185" t="s">
        <v>44</v>
      </c>
      <c r="P455" s="186">
        <f>I455+J455</f>
        <v>0</v>
      </c>
      <c r="Q455" s="186">
        <f>ROUND(I455*H455,2)</f>
        <v>0</v>
      </c>
      <c r="R455" s="186">
        <f>ROUND(J455*H455,2)</f>
        <v>0</v>
      </c>
      <c r="S455" s="65"/>
      <c r="T455" s="187">
        <f>S455*H455</f>
        <v>0</v>
      </c>
      <c r="U455" s="187">
        <v>0</v>
      </c>
      <c r="V455" s="187">
        <f>U455*H455</f>
        <v>0</v>
      </c>
      <c r="W455" s="187">
        <v>0</v>
      </c>
      <c r="X455" s="188">
        <f>W455*H455</f>
        <v>0</v>
      </c>
      <c r="Y455" s="35"/>
      <c r="Z455" s="35"/>
      <c r="AA455" s="35"/>
      <c r="AB455" s="35"/>
      <c r="AC455" s="35"/>
      <c r="AD455" s="35"/>
      <c r="AE455" s="35"/>
      <c r="AR455" s="189" t="s">
        <v>151</v>
      </c>
      <c r="AT455" s="189" t="s">
        <v>148</v>
      </c>
      <c r="AU455" s="189" t="s">
        <v>85</v>
      </c>
      <c r="AY455" s="18" t="s">
        <v>131</v>
      </c>
      <c r="BE455" s="190">
        <f>IF(O455="základní",K455,0)</f>
        <v>0</v>
      </c>
      <c r="BF455" s="190">
        <f>IF(O455="snížená",K455,0)</f>
        <v>0</v>
      </c>
      <c r="BG455" s="190">
        <f>IF(O455="zákl. přenesená",K455,0)</f>
        <v>0</v>
      </c>
      <c r="BH455" s="190">
        <f>IF(O455="sníž. přenesená",K455,0)</f>
        <v>0</v>
      </c>
      <c r="BI455" s="190">
        <f>IF(O455="nulová",K455,0)</f>
        <v>0</v>
      </c>
      <c r="BJ455" s="18" t="s">
        <v>83</v>
      </c>
      <c r="BK455" s="190">
        <f>ROUND(P455*H455,2)</f>
        <v>0</v>
      </c>
      <c r="BL455" s="18" t="s">
        <v>139</v>
      </c>
      <c r="BM455" s="189" t="s">
        <v>450</v>
      </c>
    </row>
    <row r="456" spans="1:47" s="2" customFormat="1" ht="12">
      <c r="A456" s="35"/>
      <c r="B456" s="36"/>
      <c r="C456" s="37"/>
      <c r="D456" s="191" t="s">
        <v>141</v>
      </c>
      <c r="E456" s="37"/>
      <c r="F456" s="192" t="s">
        <v>449</v>
      </c>
      <c r="G456" s="37"/>
      <c r="H456" s="37"/>
      <c r="I456" s="193"/>
      <c r="J456" s="193"/>
      <c r="K456" s="37"/>
      <c r="L456" s="37"/>
      <c r="M456" s="40"/>
      <c r="N456" s="194"/>
      <c r="O456" s="195"/>
      <c r="P456" s="65"/>
      <c r="Q456" s="65"/>
      <c r="R456" s="65"/>
      <c r="S456" s="65"/>
      <c r="T456" s="65"/>
      <c r="U456" s="65"/>
      <c r="V456" s="65"/>
      <c r="W456" s="65"/>
      <c r="X456" s="66"/>
      <c r="Y456" s="35"/>
      <c r="Z456" s="35"/>
      <c r="AA456" s="35"/>
      <c r="AB456" s="35"/>
      <c r="AC456" s="35"/>
      <c r="AD456" s="35"/>
      <c r="AE456" s="35"/>
      <c r="AT456" s="18" t="s">
        <v>141</v>
      </c>
      <c r="AU456" s="18" t="s">
        <v>85</v>
      </c>
    </row>
    <row r="457" spans="1:47" s="2" customFormat="1" ht="19.5">
      <c r="A457" s="35"/>
      <c r="B457" s="36"/>
      <c r="C457" s="37"/>
      <c r="D457" s="191" t="s">
        <v>153</v>
      </c>
      <c r="E457" s="37"/>
      <c r="F457" s="240" t="s">
        <v>275</v>
      </c>
      <c r="G457" s="37"/>
      <c r="H457" s="37"/>
      <c r="I457" s="193"/>
      <c r="J457" s="193"/>
      <c r="K457" s="37"/>
      <c r="L457" s="37"/>
      <c r="M457" s="40"/>
      <c r="N457" s="194"/>
      <c r="O457" s="195"/>
      <c r="P457" s="65"/>
      <c r="Q457" s="65"/>
      <c r="R457" s="65"/>
      <c r="S457" s="65"/>
      <c r="T457" s="65"/>
      <c r="U457" s="65"/>
      <c r="V457" s="65"/>
      <c r="W457" s="65"/>
      <c r="X457" s="66"/>
      <c r="Y457" s="35"/>
      <c r="Z457" s="35"/>
      <c r="AA457" s="35"/>
      <c r="AB457" s="35"/>
      <c r="AC457" s="35"/>
      <c r="AD457" s="35"/>
      <c r="AE457" s="35"/>
      <c r="AT457" s="18" t="s">
        <v>153</v>
      </c>
      <c r="AU457" s="18" t="s">
        <v>85</v>
      </c>
    </row>
    <row r="458" spans="2:51" s="13" customFormat="1" ht="12">
      <c r="B458" s="198"/>
      <c r="C458" s="199"/>
      <c r="D458" s="191" t="s">
        <v>145</v>
      </c>
      <c r="E458" s="200" t="s">
        <v>29</v>
      </c>
      <c r="F458" s="201" t="s">
        <v>146</v>
      </c>
      <c r="G458" s="199"/>
      <c r="H458" s="200" t="s">
        <v>29</v>
      </c>
      <c r="I458" s="202"/>
      <c r="J458" s="202"/>
      <c r="K458" s="199"/>
      <c r="L458" s="199"/>
      <c r="M458" s="203"/>
      <c r="N458" s="204"/>
      <c r="O458" s="205"/>
      <c r="P458" s="205"/>
      <c r="Q458" s="205"/>
      <c r="R458" s="205"/>
      <c r="S458" s="205"/>
      <c r="T458" s="205"/>
      <c r="U458" s="205"/>
      <c r="V458" s="205"/>
      <c r="W458" s="205"/>
      <c r="X458" s="206"/>
      <c r="AT458" s="207" t="s">
        <v>145</v>
      </c>
      <c r="AU458" s="207" t="s">
        <v>85</v>
      </c>
      <c r="AV458" s="13" t="s">
        <v>83</v>
      </c>
      <c r="AW458" s="13" t="s">
        <v>5</v>
      </c>
      <c r="AX458" s="13" t="s">
        <v>75</v>
      </c>
      <c r="AY458" s="207" t="s">
        <v>131</v>
      </c>
    </row>
    <row r="459" spans="2:51" s="14" customFormat="1" ht="12">
      <c r="B459" s="208"/>
      <c r="C459" s="209"/>
      <c r="D459" s="191" t="s">
        <v>145</v>
      </c>
      <c r="E459" s="210" t="s">
        <v>29</v>
      </c>
      <c r="F459" s="211" t="s">
        <v>377</v>
      </c>
      <c r="G459" s="209"/>
      <c r="H459" s="212">
        <v>46</v>
      </c>
      <c r="I459" s="213"/>
      <c r="J459" s="213"/>
      <c r="K459" s="209"/>
      <c r="L459" s="209"/>
      <c r="M459" s="214"/>
      <c r="N459" s="215"/>
      <c r="O459" s="216"/>
      <c r="P459" s="216"/>
      <c r="Q459" s="216"/>
      <c r="R459" s="216"/>
      <c r="S459" s="216"/>
      <c r="T459" s="216"/>
      <c r="U459" s="216"/>
      <c r="V459" s="216"/>
      <c r="W459" s="216"/>
      <c r="X459" s="217"/>
      <c r="AT459" s="218" t="s">
        <v>145</v>
      </c>
      <c r="AU459" s="218" t="s">
        <v>85</v>
      </c>
      <c r="AV459" s="14" t="s">
        <v>85</v>
      </c>
      <c r="AW459" s="14" t="s">
        <v>5</v>
      </c>
      <c r="AX459" s="14" t="s">
        <v>75</v>
      </c>
      <c r="AY459" s="218" t="s">
        <v>131</v>
      </c>
    </row>
    <row r="460" spans="2:51" s="15" customFormat="1" ht="12">
      <c r="B460" s="219"/>
      <c r="C460" s="220"/>
      <c r="D460" s="191" t="s">
        <v>145</v>
      </c>
      <c r="E460" s="221" t="s">
        <v>29</v>
      </c>
      <c r="F460" s="222" t="s">
        <v>147</v>
      </c>
      <c r="G460" s="220"/>
      <c r="H460" s="223">
        <v>46</v>
      </c>
      <c r="I460" s="224"/>
      <c r="J460" s="224"/>
      <c r="K460" s="220"/>
      <c r="L460" s="220"/>
      <c r="M460" s="225"/>
      <c r="N460" s="226"/>
      <c r="O460" s="227"/>
      <c r="P460" s="227"/>
      <c r="Q460" s="227"/>
      <c r="R460" s="227"/>
      <c r="S460" s="227"/>
      <c r="T460" s="227"/>
      <c r="U460" s="227"/>
      <c r="V460" s="227"/>
      <c r="W460" s="227"/>
      <c r="X460" s="228"/>
      <c r="AT460" s="229" t="s">
        <v>145</v>
      </c>
      <c r="AU460" s="229" t="s">
        <v>85</v>
      </c>
      <c r="AV460" s="15" t="s">
        <v>139</v>
      </c>
      <c r="AW460" s="15" t="s">
        <v>5</v>
      </c>
      <c r="AX460" s="15" t="s">
        <v>83</v>
      </c>
      <c r="AY460" s="229" t="s">
        <v>131</v>
      </c>
    </row>
    <row r="461" spans="1:65" s="2" customFormat="1" ht="24.2" customHeight="1">
      <c r="A461" s="35"/>
      <c r="B461" s="36"/>
      <c r="C461" s="230" t="s">
        <v>451</v>
      </c>
      <c r="D461" s="230" t="s">
        <v>148</v>
      </c>
      <c r="E461" s="231" t="s">
        <v>452</v>
      </c>
      <c r="F461" s="232" t="s">
        <v>453</v>
      </c>
      <c r="G461" s="233" t="s">
        <v>137</v>
      </c>
      <c r="H461" s="234">
        <v>5</v>
      </c>
      <c r="I461" s="235"/>
      <c r="J461" s="236"/>
      <c r="K461" s="237">
        <f>ROUND(P461*H461,2)</f>
        <v>0</v>
      </c>
      <c r="L461" s="232" t="s">
        <v>29</v>
      </c>
      <c r="M461" s="238"/>
      <c r="N461" s="239" t="s">
        <v>29</v>
      </c>
      <c r="O461" s="185" t="s">
        <v>44</v>
      </c>
      <c r="P461" s="186">
        <f>I461+J461</f>
        <v>0</v>
      </c>
      <c r="Q461" s="186">
        <f>ROUND(I461*H461,2)</f>
        <v>0</v>
      </c>
      <c r="R461" s="186">
        <f>ROUND(J461*H461,2)</f>
        <v>0</v>
      </c>
      <c r="S461" s="65"/>
      <c r="T461" s="187">
        <f>S461*H461</f>
        <v>0</v>
      </c>
      <c r="U461" s="187">
        <v>0</v>
      </c>
      <c r="V461" s="187">
        <f>U461*H461</f>
        <v>0</v>
      </c>
      <c r="W461" s="187">
        <v>0</v>
      </c>
      <c r="X461" s="188">
        <f>W461*H461</f>
        <v>0</v>
      </c>
      <c r="Y461" s="35"/>
      <c r="Z461" s="35"/>
      <c r="AA461" s="35"/>
      <c r="AB461" s="35"/>
      <c r="AC461" s="35"/>
      <c r="AD461" s="35"/>
      <c r="AE461" s="35"/>
      <c r="AR461" s="189" t="s">
        <v>151</v>
      </c>
      <c r="AT461" s="189" t="s">
        <v>148</v>
      </c>
      <c r="AU461" s="189" t="s">
        <v>85</v>
      </c>
      <c r="AY461" s="18" t="s">
        <v>131</v>
      </c>
      <c r="BE461" s="190">
        <f>IF(O461="základní",K461,0)</f>
        <v>0</v>
      </c>
      <c r="BF461" s="190">
        <f>IF(O461="snížená",K461,0)</f>
        <v>0</v>
      </c>
      <c r="BG461" s="190">
        <f>IF(O461="zákl. přenesená",K461,0)</f>
        <v>0</v>
      </c>
      <c r="BH461" s="190">
        <f>IF(O461="sníž. přenesená",K461,0)</f>
        <v>0</v>
      </c>
      <c r="BI461" s="190">
        <f>IF(O461="nulová",K461,0)</f>
        <v>0</v>
      </c>
      <c r="BJ461" s="18" t="s">
        <v>83</v>
      </c>
      <c r="BK461" s="190">
        <f>ROUND(P461*H461,2)</f>
        <v>0</v>
      </c>
      <c r="BL461" s="18" t="s">
        <v>139</v>
      </c>
      <c r="BM461" s="189" t="s">
        <v>454</v>
      </c>
    </row>
    <row r="462" spans="1:47" s="2" customFormat="1" ht="12">
      <c r="A462" s="35"/>
      <c r="B462" s="36"/>
      <c r="C462" s="37"/>
      <c r="D462" s="191" t="s">
        <v>141</v>
      </c>
      <c r="E462" s="37"/>
      <c r="F462" s="192" t="s">
        <v>453</v>
      </c>
      <c r="G462" s="37"/>
      <c r="H462" s="37"/>
      <c r="I462" s="193"/>
      <c r="J462" s="193"/>
      <c r="K462" s="37"/>
      <c r="L462" s="37"/>
      <c r="M462" s="40"/>
      <c r="N462" s="194"/>
      <c r="O462" s="195"/>
      <c r="P462" s="65"/>
      <c r="Q462" s="65"/>
      <c r="R462" s="65"/>
      <c r="S462" s="65"/>
      <c r="T462" s="65"/>
      <c r="U462" s="65"/>
      <c r="V462" s="65"/>
      <c r="W462" s="65"/>
      <c r="X462" s="66"/>
      <c r="Y462" s="35"/>
      <c r="Z462" s="35"/>
      <c r="AA462" s="35"/>
      <c r="AB462" s="35"/>
      <c r="AC462" s="35"/>
      <c r="AD462" s="35"/>
      <c r="AE462" s="35"/>
      <c r="AT462" s="18" t="s">
        <v>141</v>
      </c>
      <c r="AU462" s="18" t="s">
        <v>85</v>
      </c>
    </row>
    <row r="463" spans="1:47" s="2" customFormat="1" ht="19.5">
      <c r="A463" s="35"/>
      <c r="B463" s="36"/>
      <c r="C463" s="37"/>
      <c r="D463" s="191" t="s">
        <v>153</v>
      </c>
      <c r="E463" s="37"/>
      <c r="F463" s="240" t="s">
        <v>275</v>
      </c>
      <c r="G463" s="37"/>
      <c r="H463" s="37"/>
      <c r="I463" s="193"/>
      <c r="J463" s="193"/>
      <c r="K463" s="37"/>
      <c r="L463" s="37"/>
      <c r="M463" s="40"/>
      <c r="N463" s="194"/>
      <c r="O463" s="195"/>
      <c r="P463" s="65"/>
      <c r="Q463" s="65"/>
      <c r="R463" s="65"/>
      <c r="S463" s="65"/>
      <c r="T463" s="65"/>
      <c r="U463" s="65"/>
      <c r="V463" s="65"/>
      <c r="W463" s="65"/>
      <c r="X463" s="66"/>
      <c r="Y463" s="35"/>
      <c r="Z463" s="35"/>
      <c r="AA463" s="35"/>
      <c r="AB463" s="35"/>
      <c r="AC463" s="35"/>
      <c r="AD463" s="35"/>
      <c r="AE463" s="35"/>
      <c r="AT463" s="18" t="s">
        <v>153</v>
      </c>
      <c r="AU463" s="18" t="s">
        <v>85</v>
      </c>
    </row>
    <row r="464" spans="2:51" s="13" customFormat="1" ht="12">
      <c r="B464" s="198"/>
      <c r="C464" s="199"/>
      <c r="D464" s="191" t="s">
        <v>145</v>
      </c>
      <c r="E464" s="200" t="s">
        <v>29</v>
      </c>
      <c r="F464" s="201" t="s">
        <v>146</v>
      </c>
      <c r="G464" s="199"/>
      <c r="H464" s="200" t="s">
        <v>29</v>
      </c>
      <c r="I464" s="202"/>
      <c r="J464" s="202"/>
      <c r="K464" s="199"/>
      <c r="L464" s="199"/>
      <c r="M464" s="203"/>
      <c r="N464" s="204"/>
      <c r="O464" s="205"/>
      <c r="P464" s="205"/>
      <c r="Q464" s="205"/>
      <c r="R464" s="205"/>
      <c r="S464" s="205"/>
      <c r="T464" s="205"/>
      <c r="U464" s="205"/>
      <c r="V464" s="205"/>
      <c r="W464" s="205"/>
      <c r="X464" s="206"/>
      <c r="AT464" s="207" t="s">
        <v>145</v>
      </c>
      <c r="AU464" s="207" t="s">
        <v>85</v>
      </c>
      <c r="AV464" s="13" t="s">
        <v>83</v>
      </c>
      <c r="AW464" s="13" t="s">
        <v>5</v>
      </c>
      <c r="AX464" s="13" t="s">
        <v>75</v>
      </c>
      <c r="AY464" s="207" t="s">
        <v>131</v>
      </c>
    </row>
    <row r="465" spans="2:51" s="14" customFormat="1" ht="12">
      <c r="B465" s="208"/>
      <c r="C465" s="209"/>
      <c r="D465" s="191" t="s">
        <v>145</v>
      </c>
      <c r="E465" s="210" t="s">
        <v>29</v>
      </c>
      <c r="F465" s="211" t="s">
        <v>167</v>
      </c>
      <c r="G465" s="209"/>
      <c r="H465" s="212">
        <v>5</v>
      </c>
      <c r="I465" s="213"/>
      <c r="J465" s="213"/>
      <c r="K465" s="209"/>
      <c r="L465" s="209"/>
      <c r="M465" s="214"/>
      <c r="N465" s="215"/>
      <c r="O465" s="216"/>
      <c r="P465" s="216"/>
      <c r="Q465" s="216"/>
      <c r="R465" s="216"/>
      <c r="S465" s="216"/>
      <c r="T465" s="216"/>
      <c r="U465" s="216"/>
      <c r="V465" s="216"/>
      <c r="W465" s="216"/>
      <c r="X465" s="217"/>
      <c r="AT465" s="218" t="s">
        <v>145</v>
      </c>
      <c r="AU465" s="218" t="s">
        <v>85</v>
      </c>
      <c r="AV465" s="14" t="s">
        <v>85</v>
      </c>
      <c r="AW465" s="14" t="s">
        <v>5</v>
      </c>
      <c r="AX465" s="14" t="s">
        <v>75</v>
      </c>
      <c r="AY465" s="218" t="s">
        <v>131</v>
      </c>
    </row>
    <row r="466" spans="2:51" s="15" customFormat="1" ht="12">
      <c r="B466" s="219"/>
      <c r="C466" s="220"/>
      <c r="D466" s="191" t="s">
        <v>145</v>
      </c>
      <c r="E466" s="221" t="s">
        <v>29</v>
      </c>
      <c r="F466" s="222" t="s">
        <v>147</v>
      </c>
      <c r="G466" s="220"/>
      <c r="H466" s="223">
        <v>5</v>
      </c>
      <c r="I466" s="224"/>
      <c r="J466" s="224"/>
      <c r="K466" s="220"/>
      <c r="L466" s="220"/>
      <c r="M466" s="225"/>
      <c r="N466" s="226"/>
      <c r="O466" s="227"/>
      <c r="P466" s="227"/>
      <c r="Q466" s="227"/>
      <c r="R466" s="227"/>
      <c r="S466" s="227"/>
      <c r="T466" s="227"/>
      <c r="U466" s="227"/>
      <c r="V466" s="227"/>
      <c r="W466" s="227"/>
      <c r="X466" s="228"/>
      <c r="AT466" s="229" t="s">
        <v>145</v>
      </c>
      <c r="AU466" s="229" t="s">
        <v>85</v>
      </c>
      <c r="AV466" s="15" t="s">
        <v>139</v>
      </c>
      <c r="AW466" s="15" t="s">
        <v>5</v>
      </c>
      <c r="AX466" s="15" t="s">
        <v>83</v>
      </c>
      <c r="AY466" s="229" t="s">
        <v>131</v>
      </c>
    </row>
    <row r="467" spans="1:65" s="2" customFormat="1" ht="24.2" customHeight="1">
      <c r="A467" s="35"/>
      <c r="B467" s="36"/>
      <c r="C467" s="230" t="s">
        <v>455</v>
      </c>
      <c r="D467" s="230" t="s">
        <v>148</v>
      </c>
      <c r="E467" s="231" t="s">
        <v>456</v>
      </c>
      <c r="F467" s="232" t="s">
        <v>457</v>
      </c>
      <c r="G467" s="233" t="s">
        <v>137</v>
      </c>
      <c r="H467" s="234">
        <v>31</v>
      </c>
      <c r="I467" s="235"/>
      <c r="J467" s="236"/>
      <c r="K467" s="237">
        <f>ROUND(P467*H467,2)</f>
        <v>0</v>
      </c>
      <c r="L467" s="232" t="s">
        <v>29</v>
      </c>
      <c r="M467" s="238"/>
      <c r="N467" s="239" t="s">
        <v>29</v>
      </c>
      <c r="O467" s="185" t="s">
        <v>44</v>
      </c>
      <c r="P467" s="186">
        <f>I467+J467</f>
        <v>0</v>
      </c>
      <c r="Q467" s="186">
        <f>ROUND(I467*H467,2)</f>
        <v>0</v>
      </c>
      <c r="R467" s="186">
        <f>ROUND(J467*H467,2)</f>
        <v>0</v>
      </c>
      <c r="S467" s="65"/>
      <c r="T467" s="187">
        <f>S467*H467</f>
        <v>0</v>
      </c>
      <c r="U467" s="187">
        <v>0</v>
      </c>
      <c r="V467" s="187">
        <f>U467*H467</f>
        <v>0</v>
      </c>
      <c r="W467" s="187">
        <v>0</v>
      </c>
      <c r="X467" s="188">
        <f>W467*H467</f>
        <v>0</v>
      </c>
      <c r="Y467" s="35"/>
      <c r="Z467" s="35"/>
      <c r="AA467" s="35"/>
      <c r="AB467" s="35"/>
      <c r="AC467" s="35"/>
      <c r="AD467" s="35"/>
      <c r="AE467" s="35"/>
      <c r="AR467" s="189" t="s">
        <v>151</v>
      </c>
      <c r="AT467" s="189" t="s">
        <v>148</v>
      </c>
      <c r="AU467" s="189" t="s">
        <v>85</v>
      </c>
      <c r="AY467" s="18" t="s">
        <v>131</v>
      </c>
      <c r="BE467" s="190">
        <f>IF(O467="základní",K467,0)</f>
        <v>0</v>
      </c>
      <c r="BF467" s="190">
        <f>IF(O467="snížená",K467,0)</f>
        <v>0</v>
      </c>
      <c r="BG467" s="190">
        <f>IF(O467="zákl. přenesená",K467,0)</f>
        <v>0</v>
      </c>
      <c r="BH467" s="190">
        <f>IF(O467="sníž. přenesená",K467,0)</f>
        <v>0</v>
      </c>
      <c r="BI467" s="190">
        <f>IF(O467="nulová",K467,0)</f>
        <v>0</v>
      </c>
      <c r="BJ467" s="18" t="s">
        <v>83</v>
      </c>
      <c r="BK467" s="190">
        <f>ROUND(P467*H467,2)</f>
        <v>0</v>
      </c>
      <c r="BL467" s="18" t="s">
        <v>139</v>
      </c>
      <c r="BM467" s="189" t="s">
        <v>458</v>
      </c>
    </row>
    <row r="468" spans="1:47" s="2" customFormat="1" ht="12">
      <c r="A468" s="35"/>
      <c r="B468" s="36"/>
      <c r="C468" s="37"/>
      <c r="D468" s="191" t="s">
        <v>141</v>
      </c>
      <c r="E468" s="37"/>
      <c r="F468" s="192" t="s">
        <v>457</v>
      </c>
      <c r="G468" s="37"/>
      <c r="H468" s="37"/>
      <c r="I468" s="193"/>
      <c r="J468" s="193"/>
      <c r="K468" s="37"/>
      <c r="L468" s="37"/>
      <c r="M468" s="40"/>
      <c r="N468" s="194"/>
      <c r="O468" s="195"/>
      <c r="P468" s="65"/>
      <c r="Q468" s="65"/>
      <c r="R468" s="65"/>
      <c r="S468" s="65"/>
      <c r="T468" s="65"/>
      <c r="U468" s="65"/>
      <c r="V468" s="65"/>
      <c r="W468" s="65"/>
      <c r="X468" s="66"/>
      <c r="Y468" s="35"/>
      <c r="Z468" s="35"/>
      <c r="AA468" s="35"/>
      <c r="AB468" s="35"/>
      <c r="AC468" s="35"/>
      <c r="AD468" s="35"/>
      <c r="AE468" s="35"/>
      <c r="AT468" s="18" t="s">
        <v>141</v>
      </c>
      <c r="AU468" s="18" t="s">
        <v>85</v>
      </c>
    </row>
    <row r="469" spans="1:47" s="2" customFormat="1" ht="19.5">
      <c r="A469" s="35"/>
      <c r="B469" s="36"/>
      <c r="C469" s="37"/>
      <c r="D469" s="191" t="s">
        <v>153</v>
      </c>
      <c r="E469" s="37"/>
      <c r="F469" s="240" t="s">
        <v>275</v>
      </c>
      <c r="G469" s="37"/>
      <c r="H469" s="37"/>
      <c r="I469" s="193"/>
      <c r="J469" s="193"/>
      <c r="K469" s="37"/>
      <c r="L469" s="37"/>
      <c r="M469" s="40"/>
      <c r="N469" s="194"/>
      <c r="O469" s="195"/>
      <c r="P469" s="65"/>
      <c r="Q469" s="65"/>
      <c r="R469" s="65"/>
      <c r="S469" s="65"/>
      <c r="T469" s="65"/>
      <c r="U469" s="65"/>
      <c r="V469" s="65"/>
      <c r="W469" s="65"/>
      <c r="X469" s="66"/>
      <c r="Y469" s="35"/>
      <c r="Z469" s="35"/>
      <c r="AA469" s="35"/>
      <c r="AB469" s="35"/>
      <c r="AC469" s="35"/>
      <c r="AD469" s="35"/>
      <c r="AE469" s="35"/>
      <c r="AT469" s="18" t="s">
        <v>153</v>
      </c>
      <c r="AU469" s="18" t="s">
        <v>85</v>
      </c>
    </row>
    <row r="470" spans="2:51" s="13" customFormat="1" ht="12">
      <c r="B470" s="198"/>
      <c r="C470" s="199"/>
      <c r="D470" s="191" t="s">
        <v>145</v>
      </c>
      <c r="E470" s="200" t="s">
        <v>29</v>
      </c>
      <c r="F470" s="201" t="s">
        <v>146</v>
      </c>
      <c r="G470" s="199"/>
      <c r="H470" s="200" t="s">
        <v>29</v>
      </c>
      <c r="I470" s="202"/>
      <c r="J470" s="202"/>
      <c r="K470" s="199"/>
      <c r="L470" s="199"/>
      <c r="M470" s="203"/>
      <c r="N470" s="204"/>
      <c r="O470" s="205"/>
      <c r="P470" s="205"/>
      <c r="Q470" s="205"/>
      <c r="R470" s="205"/>
      <c r="S470" s="205"/>
      <c r="T470" s="205"/>
      <c r="U470" s="205"/>
      <c r="V470" s="205"/>
      <c r="W470" s="205"/>
      <c r="X470" s="206"/>
      <c r="AT470" s="207" t="s">
        <v>145</v>
      </c>
      <c r="AU470" s="207" t="s">
        <v>85</v>
      </c>
      <c r="AV470" s="13" t="s">
        <v>83</v>
      </c>
      <c r="AW470" s="13" t="s">
        <v>5</v>
      </c>
      <c r="AX470" s="13" t="s">
        <v>75</v>
      </c>
      <c r="AY470" s="207" t="s">
        <v>131</v>
      </c>
    </row>
    <row r="471" spans="2:51" s="14" customFormat="1" ht="12">
      <c r="B471" s="208"/>
      <c r="C471" s="209"/>
      <c r="D471" s="191" t="s">
        <v>145</v>
      </c>
      <c r="E471" s="210" t="s">
        <v>29</v>
      </c>
      <c r="F471" s="211" t="s">
        <v>303</v>
      </c>
      <c r="G471" s="209"/>
      <c r="H471" s="212">
        <v>31</v>
      </c>
      <c r="I471" s="213"/>
      <c r="J471" s="213"/>
      <c r="K471" s="209"/>
      <c r="L471" s="209"/>
      <c r="M471" s="214"/>
      <c r="N471" s="215"/>
      <c r="O471" s="216"/>
      <c r="P471" s="216"/>
      <c r="Q471" s="216"/>
      <c r="R471" s="216"/>
      <c r="S471" s="216"/>
      <c r="T471" s="216"/>
      <c r="U471" s="216"/>
      <c r="V471" s="216"/>
      <c r="W471" s="216"/>
      <c r="X471" s="217"/>
      <c r="AT471" s="218" t="s">
        <v>145</v>
      </c>
      <c r="AU471" s="218" t="s">
        <v>85</v>
      </c>
      <c r="AV471" s="14" t="s">
        <v>85</v>
      </c>
      <c r="AW471" s="14" t="s">
        <v>5</v>
      </c>
      <c r="AX471" s="14" t="s">
        <v>75</v>
      </c>
      <c r="AY471" s="218" t="s">
        <v>131</v>
      </c>
    </row>
    <row r="472" spans="2:51" s="15" customFormat="1" ht="12">
      <c r="B472" s="219"/>
      <c r="C472" s="220"/>
      <c r="D472" s="191" t="s">
        <v>145</v>
      </c>
      <c r="E472" s="221" t="s">
        <v>29</v>
      </c>
      <c r="F472" s="222" t="s">
        <v>147</v>
      </c>
      <c r="G472" s="220"/>
      <c r="H472" s="223">
        <v>31</v>
      </c>
      <c r="I472" s="224"/>
      <c r="J472" s="224"/>
      <c r="K472" s="220"/>
      <c r="L472" s="220"/>
      <c r="M472" s="225"/>
      <c r="N472" s="226"/>
      <c r="O472" s="227"/>
      <c r="P472" s="227"/>
      <c r="Q472" s="227"/>
      <c r="R472" s="227"/>
      <c r="S472" s="227"/>
      <c r="T472" s="227"/>
      <c r="U472" s="227"/>
      <c r="V472" s="227"/>
      <c r="W472" s="227"/>
      <c r="X472" s="228"/>
      <c r="AT472" s="229" t="s">
        <v>145</v>
      </c>
      <c r="AU472" s="229" t="s">
        <v>85</v>
      </c>
      <c r="AV472" s="15" t="s">
        <v>139</v>
      </c>
      <c r="AW472" s="15" t="s">
        <v>5</v>
      </c>
      <c r="AX472" s="15" t="s">
        <v>83</v>
      </c>
      <c r="AY472" s="229" t="s">
        <v>131</v>
      </c>
    </row>
    <row r="473" spans="1:65" s="2" customFormat="1" ht="24.2" customHeight="1">
      <c r="A473" s="35"/>
      <c r="B473" s="36"/>
      <c r="C473" s="230" t="s">
        <v>459</v>
      </c>
      <c r="D473" s="230" t="s">
        <v>148</v>
      </c>
      <c r="E473" s="231" t="s">
        <v>460</v>
      </c>
      <c r="F473" s="232" t="s">
        <v>461</v>
      </c>
      <c r="G473" s="233" t="s">
        <v>137</v>
      </c>
      <c r="H473" s="234">
        <v>6</v>
      </c>
      <c r="I473" s="235"/>
      <c r="J473" s="236"/>
      <c r="K473" s="237">
        <f>ROUND(P473*H473,2)</f>
        <v>0</v>
      </c>
      <c r="L473" s="232" t="s">
        <v>29</v>
      </c>
      <c r="M473" s="238"/>
      <c r="N473" s="239" t="s">
        <v>29</v>
      </c>
      <c r="O473" s="185" t="s">
        <v>44</v>
      </c>
      <c r="P473" s="186">
        <f>I473+J473</f>
        <v>0</v>
      </c>
      <c r="Q473" s="186">
        <f>ROUND(I473*H473,2)</f>
        <v>0</v>
      </c>
      <c r="R473" s="186">
        <f>ROUND(J473*H473,2)</f>
        <v>0</v>
      </c>
      <c r="S473" s="65"/>
      <c r="T473" s="187">
        <f>S473*H473</f>
        <v>0</v>
      </c>
      <c r="U473" s="187">
        <v>0</v>
      </c>
      <c r="V473" s="187">
        <f>U473*H473</f>
        <v>0</v>
      </c>
      <c r="W473" s="187">
        <v>0</v>
      </c>
      <c r="X473" s="188">
        <f>W473*H473</f>
        <v>0</v>
      </c>
      <c r="Y473" s="35"/>
      <c r="Z473" s="35"/>
      <c r="AA473" s="35"/>
      <c r="AB473" s="35"/>
      <c r="AC473" s="35"/>
      <c r="AD473" s="35"/>
      <c r="AE473" s="35"/>
      <c r="AR473" s="189" t="s">
        <v>151</v>
      </c>
      <c r="AT473" s="189" t="s">
        <v>148</v>
      </c>
      <c r="AU473" s="189" t="s">
        <v>85</v>
      </c>
      <c r="AY473" s="18" t="s">
        <v>131</v>
      </c>
      <c r="BE473" s="190">
        <f>IF(O473="základní",K473,0)</f>
        <v>0</v>
      </c>
      <c r="BF473" s="190">
        <f>IF(O473="snížená",K473,0)</f>
        <v>0</v>
      </c>
      <c r="BG473" s="190">
        <f>IF(O473="zákl. přenesená",K473,0)</f>
        <v>0</v>
      </c>
      <c r="BH473" s="190">
        <f>IF(O473="sníž. přenesená",K473,0)</f>
        <v>0</v>
      </c>
      <c r="BI473" s="190">
        <f>IF(O473="nulová",K473,0)</f>
        <v>0</v>
      </c>
      <c r="BJ473" s="18" t="s">
        <v>83</v>
      </c>
      <c r="BK473" s="190">
        <f>ROUND(P473*H473,2)</f>
        <v>0</v>
      </c>
      <c r="BL473" s="18" t="s">
        <v>139</v>
      </c>
      <c r="BM473" s="189" t="s">
        <v>462</v>
      </c>
    </row>
    <row r="474" spans="1:47" s="2" customFormat="1" ht="12">
      <c r="A474" s="35"/>
      <c r="B474" s="36"/>
      <c r="C474" s="37"/>
      <c r="D474" s="191" t="s">
        <v>141</v>
      </c>
      <c r="E474" s="37"/>
      <c r="F474" s="192" t="s">
        <v>461</v>
      </c>
      <c r="G474" s="37"/>
      <c r="H474" s="37"/>
      <c r="I474" s="193"/>
      <c r="J474" s="193"/>
      <c r="K474" s="37"/>
      <c r="L474" s="37"/>
      <c r="M474" s="40"/>
      <c r="N474" s="194"/>
      <c r="O474" s="195"/>
      <c r="P474" s="65"/>
      <c r="Q474" s="65"/>
      <c r="R474" s="65"/>
      <c r="S474" s="65"/>
      <c r="T474" s="65"/>
      <c r="U474" s="65"/>
      <c r="V474" s="65"/>
      <c r="W474" s="65"/>
      <c r="X474" s="66"/>
      <c r="Y474" s="35"/>
      <c r="Z474" s="35"/>
      <c r="AA474" s="35"/>
      <c r="AB474" s="35"/>
      <c r="AC474" s="35"/>
      <c r="AD474" s="35"/>
      <c r="AE474" s="35"/>
      <c r="AT474" s="18" t="s">
        <v>141</v>
      </c>
      <c r="AU474" s="18" t="s">
        <v>85</v>
      </c>
    </row>
    <row r="475" spans="1:47" s="2" customFormat="1" ht="19.5">
      <c r="A475" s="35"/>
      <c r="B475" s="36"/>
      <c r="C475" s="37"/>
      <c r="D475" s="191" t="s">
        <v>153</v>
      </c>
      <c r="E475" s="37"/>
      <c r="F475" s="240" t="s">
        <v>275</v>
      </c>
      <c r="G475" s="37"/>
      <c r="H475" s="37"/>
      <c r="I475" s="193"/>
      <c r="J475" s="193"/>
      <c r="K475" s="37"/>
      <c r="L475" s="37"/>
      <c r="M475" s="40"/>
      <c r="N475" s="194"/>
      <c r="O475" s="195"/>
      <c r="P475" s="65"/>
      <c r="Q475" s="65"/>
      <c r="R475" s="65"/>
      <c r="S475" s="65"/>
      <c r="T475" s="65"/>
      <c r="U475" s="65"/>
      <c r="V475" s="65"/>
      <c r="W475" s="65"/>
      <c r="X475" s="66"/>
      <c r="Y475" s="35"/>
      <c r="Z475" s="35"/>
      <c r="AA475" s="35"/>
      <c r="AB475" s="35"/>
      <c r="AC475" s="35"/>
      <c r="AD475" s="35"/>
      <c r="AE475" s="35"/>
      <c r="AT475" s="18" t="s">
        <v>153</v>
      </c>
      <c r="AU475" s="18" t="s">
        <v>85</v>
      </c>
    </row>
    <row r="476" spans="2:51" s="13" customFormat="1" ht="12">
      <c r="B476" s="198"/>
      <c r="C476" s="199"/>
      <c r="D476" s="191" t="s">
        <v>145</v>
      </c>
      <c r="E476" s="200" t="s">
        <v>29</v>
      </c>
      <c r="F476" s="201" t="s">
        <v>146</v>
      </c>
      <c r="G476" s="199"/>
      <c r="H476" s="200" t="s">
        <v>29</v>
      </c>
      <c r="I476" s="202"/>
      <c r="J476" s="202"/>
      <c r="K476" s="199"/>
      <c r="L476" s="199"/>
      <c r="M476" s="203"/>
      <c r="N476" s="204"/>
      <c r="O476" s="205"/>
      <c r="P476" s="205"/>
      <c r="Q476" s="205"/>
      <c r="R476" s="205"/>
      <c r="S476" s="205"/>
      <c r="T476" s="205"/>
      <c r="U476" s="205"/>
      <c r="V476" s="205"/>
      <c r="W476" s="205"/>
      <c r="X476" s="206"/>
      <c r="AT476" s="207" t="s">
        <v>145</v>
      </c>
      <c r="AU476" s="207" t="s">
        <v>85</v>
      </c>
      <c r="AV476" s="13" t="s">
        <v>83</v>
      </c>
      <c r="AW476" s="13" t="s">
        <v>5</v>
      </c>
      <c r="AX476" s="13" t="s">
        <v>75</v>
      </c>
      <c r="AY476" s="207" t="s">
        <v>131</v>
      </c>
    </row>
    <row r="477" spans="2:51" s="14" customFormat="1" ht="12">
      <c r="B477" s="208"/>
      <c r="C477" s="209"/>
      <c r="D477" s="191" t="s">
        <v>145</v>
      </c>
      <c r="E477" s="210" t="s">
        <v>29</v>
      </c>
      <c r="F477" s="211" t="s">
        <v>166</v>
      </c>
      <c r="G477" s="209"/>
      <c r="H477" s="212">
        <v>6</v>
      </c>
      <c r="I477" s="213"/>
      <c r="J477" s="213"/>
      <c r="K477" s="209"/>
      <c r="L477" s="209"/>
      <c r="M477" s="214"/>
      <c r="N477" s="215"/>
      <c r="O477" s="216"/>
      <c r="P477" s="216"/>
      <c r="Q477" s="216"/>
      <c r="R477" s="216"/>
      <c r="S477" s="216"/>
      <c r="T477" s="216"/>
      <c r="U477" s="216"/>
      <c r="V477" s="216"/>
      <c r="W477" s="216"/>
      <c r="X477" s="217"/>
      <c r="AT477" s="218" t="s">
        <v>145</v>
      </c>
      <c r="AU477" s="218" t="s">
        <v>85</v>
      </c>
      <c r="AV477" s="14" t="s">
        <v>85</v>
      </c>
      <c r="AW477" s="14" t="s">
        <v>5</v>
      </c>
      <c r="AX477" s="14" t="s">
        <v>75</v>
      </c>
      <c r="AY477" s="218" t="s">
        <v>131</v>
      </c>
    </row>
    <row r="478" spans="2:51" s="15" customFormat="1" ht="12">
      <c r="B478" s="219"/>
      <c r="C478" s="220"/>
      <c r="D478" s="191" t="s">
        <v>145</v>
      </c>
      <c r="E478" s="221" t="s">
        <v>29</v>
      </c>
      <c r="F478" s="222" t="s">
        <v>147</v>
      </c>
      <c r="G478" s="220"/>
      <c r="H478" s="223">
        <v>6</v>
      </c>
      <c r="I478" s="224"/>
      <c r="J478" s="224"/>
      <c r="K478" s="220"/>
      <c r="L478" s="220"/>
      <c r="M478" s="225"/>
      <c r="N478" s="226"/>
      <c r="O478" s="227"/>
      <c r="P478" s="227"/>
      <c r="Q478" s="227"/>
      <c r="R478" s="227"/>
      <c r="S478" s="227"/>
      <c r="T478" s="227"/>
      <c r="U478" s="227"/>
      <c r="V478" s="227"/>
      <c r="W478" s="227"/>
      <c r="X478" s="228"/>
      <c r="AT478" s="229" t="s">
        <v>145</v>
      </c>
      <c r="AU478" s="229" t="s">
        <v>85</v>
      </c>
      <c r="AV478" s="15" t="s">
        <v>139</v>
      </c>
      <c r="AW478" s="15" t="s">
        <v>5</v>
      </c>
      <c r="AX478" s="15" t="s">
        <v>83</v>
      </c>
      <c r="AY478" s="229" t="s">
        <v>131</v>
      </c>
    </row>
    <row r="479" spans="1:65" s="2" customFormat="1" ht="24.2" customHeight="1">
      <c r="A479" s="35"/>
      <c r="B479" s="36"/>
      <c r="C479" s="230" t="s">
        <v>463</v>
      </c>
      <c r="D479" s="230" t="s">
        <v>148</v>
      </c>
      <c r="E479" s="231" t="s">
        <v>464</v>
      </c>
      <c r="F479" s="232" t="s">
        <v>465</v>
      </c>
      <c r="G479" s="233" t="s">
        <v>137</v>
      </c>
      <c r="H479" s="234">
        <v>1</v>
      </c>
      <c r="I479" s="235"/>
      <c r="J479" s="236"/>
      <c r="K479" s="237">
        <f>ROUND(P479*H479,2)</f>
        <v>0</v>
      </c>
      <c r="L479" s="232" t="s">
        <v>29</v>
      </c>
      <c r="M479" s="238"/>
      <c r="N479" s="239" t="s">
        <v>29</v>
      </c>
      <c r="O479" s="185" t="s">
        <v>44</v>
      </c>
      <c r="P479" s="186">
        <f>I479+J479</f>
        <v>0</v>
      </c>
      <c r="Q479" s="186">
        <f>ROUND(I479*H479,2)</f>
        <v>0</v>
      </c>
      <c r="R479" s="186">
        <f>ROUND(J479*H479,2)</f>
        <v>0</v>
      </c>
      <c r="S479" s="65"/>
      <c r="T479" s="187">
        <f>S479*H479</f>
        <v>0</v>
      </c>
      <c r="U479" s="187">
        <v>0</v>
      </c>
      <c r="V479" s="187">
        <f>U479*H479</f>
        <v>0</v>
      </c>
      <c r="W479" s="187">
        <v>0</v>
      </c>
      <c r="X479" s="188">
        <f>W479*H479</f>
        <v>0</v>
      </c>
      <c r="Y479" s="35"/>
      <c r="Z479" s="35"/>
      <c r="AA479" s="35"/>
      <c r="AB479" s="35"/>
      <c r="AC479" s="35"/>
      <c r="AD479" s="35"/>
      <c r="AE479" s="35"/>
      <c r="AR479" s="189" t="s">
        <v>151</v>
      </c>
      <c r="AT479" s="189" t="s">
        <v>148</v>
      </c>
      <c r="AU479" s="189" t="s">
        <v>85</v>
      </c>
      <c r="AY479" s="18" t="s">
        <v>131</v>
      </c>
      <c r="BE479" s="190">
        <f>IF(O479="základní",K479,0)</f>
        <v>0</v>
      </c>
      <c r="BF479" s="190">
        <f>IF(O479="snížená",K479,0)</f>
        <v>0</v>
      </c>
      <c r="BG479" s="190">
        <f>IF(O479="zákl. přenesená",K479,0)</f>
        <v>0</v>
      </c>
      <c r="BH479" s="190">
        <f>IF(O479="sníž. přenesená",K479,0)</f>
        <v>0</v>
      </c>
      <c r="BI479" s="190">
        <f>IF(O479="nulová",K479,0)</f>
        <v>0</v>
      </c>
      <c r="BJ479" s="18" t="s">
        <v>83</v>
      </c>
      <c r="BK479" s="190">
        <f>ROUND(P479*H479,2)</f>
        <v>0</v>
      </c>
      <c r="BL479" s="18" t="s">
        <v>139</v>
      </c>
      <c r="BM479" s="189" t="s">
        <v>466</v>
      </c>
    </row>
    <row r="480" spans="1:47" s="2" customFormat="1" ht="12">
      <c r="A480" s="35"/>
      <c r="B480" s="36"/>
      <c r="C480" s="37"/>
      <c r="D480" s="191" t="s">
        <v>141</v>
      </c>
      <c r="E480" s="37"/>
      <c r="F480" s="192" t="s">
        <v>465</v>
      </c>
      <c r="G480" s="37"/>
      <c r="H480" s="37"/>
      <c r="I480" s="193"/>
      <c r="J480" s="193"/>
      <c r="K480" s="37"/>
      <c r="L480" s="37"/>
      <c r="M480" s="40"/>
      <c r="N480" s="194"/>
      <c r="O480" s="195"/>
      <c r="P480" s="65"/>
      <c r="Q480" s="65"/>
      <c r="R480" s="65"/>
      <c r="S480" s="65"/>
      <c r="T480" s="65"/>
      <c r="U480" s="65"/>
      <c r="V480" s="65"/>
      <c r="W480" s="65"/>
      <c r="X480" s="66"/>
      <c r="Y480" s="35"/>
      <c r="Z480" s="35"/>
      <c r="AA480" s="35"/>
      <c r="AB480" s="35"/>
      <c r="AC480" s="35"/>
      <c r="AD480" s="35"/>
      <c r="AE480" s="35"/>
      <c r="AT480" s="18" t="s">
        <v>141</v>
      </c>
      <c r="AU480" s="18" t="s">
        <v>85</v>
      </c>
    </row>
    <row r="481" spans="1:47" s="2" customFormat="1" ht="19.5">
      <c r="A481" s="35"/>
      <c r="B481" s="36"/>
      <c r="C481" s="37"/>
      <c r="D481" s="191" t="s">
        <v>153</v>
      </c>
      <c r="E481" s="37"/>
      <c r="F481" s="240" t="s">
        <v>275</v>
      </c>
      <c r="G481" s="37"/>
      <c r="H481" s="37"/>
      <c r="I481" s="193"/>
      <c r="J481" s="193"/>
      <c r="K481" s="37"/>
      <c r="L481" s="37"/>
      <c r="M481" s="40"/>
      <c r="N481" s="194"/>
      <c r="O481" s="195"/>
      <c r="P481" s="65"/>
      <c r="Q481" s="65"/>
      <c r="R481" s="65"/>
      <c r="S481" s="65"/>
      <c r="T481" s="65"/>
      <c r="U481" s="65"/>
      <c r="V481" s="65"/>
      <c r="W481" s="65"/>
      <c r="X481" s="66"/>
      <c r="Y481" s="35"/>
      <c r="Z481" s="35"/>
      <c r="AA481" s="35"/>
      <c r="AB481" s="35"/>
      <c r="AC481" s="35"/>
      <c r="AD481" s="35"/>
      <c r="AE481" s="35"/>
      <c r="AT481" s="18" t="s">
        <v>153</v>
      </c>
      <c r="AU481" s="18" t="s">
        <v>85</v>
      </c>
    </row>
    <row r="482" spans="2:51" s="13" customFormat="1" ht="12">
      <c r="B482" s="198"/>
      <c r="C482" s="199"/>
      <c r="D482" s="191" t="s">
        <v>145</v>
      </c>
      <c r="E482" s="200" t="s">
        <v>29</v>
      </c>
      <c r="F482" s="201" t="s">
        <v>146</v>
      </c>
      <c r="G482" s="199"/>
      <c r="H482" s="200" t="s">
        <v>29</v>
      </c>
      <c r="I482" s="202"/>
      <c r="J482" s="202"/>
      <c r="K482" s="199"/>
      <c r="L482" s="199"/>
      <c r="M482" s="203"/>
      <c r="N482" s="204"/>
      <c r="O482" s="205"/>
      <c r="P482" s="205"/>
      <c r="Q482" s="205"/>
      <c r="R482" s="205"/>
      <c r="S482" s="205"/>
      <c r="T482" s="205"/>
      <c r="U482" s="205"/>
      <c r="V482" s="205"/>
      <c r="W482" s="205"/>
      <c r="X482" s="206"/>
      <c r="AT482" s="207" t="s">
        <v>145</v>
      </c>
      <c r="AU482" s="207" t="s">
        <v>85</v>
      </c>
      <c r="AV482" s="13" t="s">
        <v>83</v>
      </c>
      <c r="AW482" s="13" t="s">
        <v>5</v>
      </c>
      <c r="AX482" s="13" t="s">
        <v>75</v>
      </c>
      <c r="AY482" s="207" t="s">
        <v>131</v>
      </c>
    </row>
    <row r="483" spans="2:51" s="14" customFormat="1" ht="12">
      <c r="B483" s="208"/>
      <c r="C483" s="209"/>
      <c r="D483" s="191" t="s">
        <v>145</v>
      </c>
      <c r="E483" s="210" t="s">
        <v>29</v>
      </c>
      <c r="F483" s="211" t="s">
        <v>83</v>
      </c>
      <c r="G483" s="209"/>
      <c r="H483" s="212">
        <v>1</v>
      </c>
      <c r="I483" s="213"/>
      <c r="J483" s="213"/>
      <c r="K483" s="209"/>
      <c r="L483" s="209"/>
      <c r="M483" s="214"/>
      <c r="N483" s="215"/>
      <c r="O483" s="216"/>
      <c r="P483" s="216"/>
      <c r="Q483" s="216"/>
      <c r="R483" s="216"/>
      <c r="S483" s="216"/>
      <c r="T483" s="216"/>
      <c r="U483" s="216"/>
      <c r="V483" s="216"/>
      <c r="W483" s="216"/>
      <c r="X483" s="217"/>
      <c r="AT483" s="218" t="s">
        <v>145</v>
      </c>
      <c r="AU483" s="218" t="s">
        <v>85</v>
      </c>
      <c r="AV483" s="14" t="s">
        <v>85</v>
      </c>
      <c r="AW483" s="14" t="s">
        <v>5</v>
      </c>
      <c r="AX483" s="14" t="s">
        <v>75</v>
      </c>
      <c r="AY483" s="218" t="s">
        <v>131</v>
      </c>
    </row>
    <row r="484" spans="2:51" s="15" customFormat="1" ht="12">
      <c r="B484" s="219"/>
      <c r="C484" s="220"/>
      <c r="D484" s="191" t="s">
        <v>145</v>
      </c>
      <c r="E484" s="221" t="s">
        <v>29</v>
      </c>
      <c r="F484" s="222" t="s">
        <v>147</v>
      </c>
      <c r="G484" s="220"/>
      <c r="H484" s="223">
        <v>1</v>
      </c>
      <c r="I484" s="224"/>
      <c r="J484" s="224"/>
      <c r="K484" s="220"/>
      <c r="L484" s="220"/>
      <c r="M484" s="225"/>
      <c r="N484" s="226"/>
      <c r="O484" s="227"/>
      <c r="P484" s="227"/>
      <c r="Q484" s="227"/>
      <c r="R484" s="227"/>
      <c r="S484" s="227"/>
      <c r="T484" s="227"/>
      <c r="U484" s="227"/>
      <c r="V484" s="227"/>
      <c r="W484" s="227"/>
      <c r="X484" s="228"/>
      <c r="AT484" s="229" t="s">
        <v>145</v>
      </c>
      <c r="AU484" s="229" t="s">
        <v>85</v>
      </c>
      <c r="AV484" s="15" t="s">
        <v>139</v>
      </c>
      <c r="AW484" s="15" t="s">
        <v>5</v>
      </c>
      <c r="AX484" s="15" t="s">
        <v>83</v>
      </c>
      <c r="AY484" s="229" t="s">
        <v>131</v>
      </c>
    </row>
    <row r="485" spans="1:65" s="2" customFormat="1" ht="24.2" customHeight="1">
      <c r="A485" s="35"/>
      <c r="B485" s="36"/>
      <c r="C485" s="230" t="s">
        <v>467</v>
      </c>
      <c r="D485" s="230" t="s">
        <v>148</v>
      </c>
      <c r="E485" s="231" t="s">
        <v>468</v>
      </c>
      <c r="F485" s="232" t="s">
        <v>469</v>
      </c>
      <c r="G485" s="233" t="s">
        <v>137</v>
      </c>
      <c r="H485" s="234">
        <v>4</v>
      </c>
      <c r="I485" s="235"/>
      <c r="J485" s="236"/>
      <c r="K485" s="237">
        <f>ROUND(P485*H485,2)</f>
        <v>0</v>
      </c>
      <c r="L485" s="232" t="s">
        <v>29</v>
      </c>
      <c r="M485" s="238"/>
      <c r="N485" s="239" t="s">
        <v>29</v>
      </c>
      <c r="O485" s="185" t="s">
        <v>44</v>
      </c>
      <c r="P485" s="186">
        <f>I485+J485</f>
        <v>0</v>
      </c>
      <c r="Q485" s="186">
        <f>ROUND(I485*H485,2)</f>
        <v>0</v>
      </c>
      <c r="R485" s="186">
        <f>ROUND(J485*H485,2)</f>
        <v>0</v>
      </c>
      <c r="S485" s="65"/>
      <c r="T485" s="187">
        <f>S485*H485</f>
        <v>0</v>
      </c>
      <c r="U485" s="187">
        <v>0</v>
      </c>
      <c r="V485" s="187">
        <f>U485*H485</f>
        <v>0</v>
      </c>
      <c r="W485" s="187">
        <v>0</v>
      </c>
      <c r="X485" s="188">
        <f>W485*H485</f>
        <v>0</v>
      </c>
      <c r="Y485" s="35"/>
      <c r="Z485" s="35"/>
      <c r="AA485" s="35"/>
      <c r="AB485" s="35"/>
      <c r="AC485" s="35"/>
      <c r="AD485" s="35"/>
      <c r="AE485" s="35"/>
      <c r="AR485" s="189" t="s">
        <v>151</v>
      </c>
      <c r="AT485" s="189" t="s">
        <v>148</v>
      </c>
      <c r="AU485" s="189" t="s">
        <v>85</v>
      </c>
      <c r="AY485" s="18" t="s">
        <v>131</v>
      </c>
      <c r="BE485" s="190">
        <f>IF(O485="základní",K485,0)</f>
        <v>0</v>
      </c>
      <c r="BF485" s="190">
        <f>IF(O485="snížená",K485,0)</f>
        <v>0</v>
      </c>
      <c r="BG485" s="190">
        <f>IF(O485="zákl. přenesená",K485,0)</f>
        <v>0</v>
      </c>
      <c r="BH485" s="190">
        <f>IF(O485="sníž. přenesená",K485,0)</f>
        <v>0</v>
      </c>
      <c r="BI485" s="190">
        <f>IF(O485="nulová",K485,0)</f>
        <v>0</v>
      </c>
      <c r="BJ485" s="18" t="s">
        <v>83</v>
      </c>
      <c r="BK485" s="190">
        <f>ROUND(P485*H485,2)</f>
        <v>0</v>
      </c>
      <c r="BL485" s="18" t="s">
        <v>139</v>
      </c>
      <c r="BM485" s="189" t="s">
        <v>470</v>
      </c>
    </row>
    <row r="486" spans="1:47" s="2" customFormat="1" ht="12">
      <c r="A486" s="35"/>
      <c r="B486" s="36"/>
      <c r="C486" s="37"/>
      <c r="D486" s="191" t="s">
        <v>141</v>
      </c>
      <c r="E486" s="37"/>
      <c r="F486" s="192" t="s">
        <v>469</v>
      </c>
      <c r="G486" s="37"/>
      <c r="H486" s="37"/>
      <c r="I486" s="193"/>
      <c r="J486" s="193"/>
      <c r="K486" s="37"/>
      <c r="L486" s="37"/>
      <c r="M486" s="40"/>
      <c r="N486" s="194"/>
      <c r="O486" s="195"/>
      <c r="P486" s="65"/>
      <c r="Q486" s="65"/>
      <c r="R486" s="65"/>
      <c r="S486" s="65"/>
      <c r="T486" s="65"/>
      <c r="U486" s="65"/>
      <c r="V486" s="65"/>
      <c r="W486" s="65"/>
      <c r="X486" s="66"/>
      <c r="Y486" s="35"/>
      <c r="Z486" s="35"/>
      <c r="AA486" s="35"/>
      <c r="AB486" s="35"/>
      <c r="AC486" s="35"/>
      <c r="AD486" s="35"/>
      <c r="AE486" s="35"/>
      <c r="AT486" s="18" t="s">
        <v>141</v>
      </c>
      <c r="AU486" s="18" t="s">
        <v>85</v>
      </c>
    </row>
    <row r="487" spans="1:47" s="2" customFormat="1" ht="19.5">
      <c r="A487" s="35"/>
      <c r="B487" s="36"/>
      <c r="C487" s="37"/>
      <c r="D487" s="191" t="s">
        <v>153</v>
      </c>
      <c r="E487" s="37"/>
      <c r="F487" s="240" t="s">
        <v>275</v>
      </c>
      <c r="G487" s="37"/>
      <c r="H487" s="37"/>
      <c r="I487" s="193"/>
      <c r="J487" s="193"/>
      <c r="K487" s="37"/>
      <c r="L487" s="37"/>
      <c r="M487" s="40"/>
      <c r="N487" s="194"/>
      <c r="O487" s="195"/>
      <c r="P487" s="65"/>
      <c r="Q487" s="65"/>
      <c r="R487" s="65"/>
      <c r="S487" s="65"/>
      <c r="T487" s="65"/>
      <c r="U487" s="65"/>
      <c r="V487" s="65"/>
      <c r="W487" s="65"/>
      <c r="X487" s="66"/>
      <c r="Y487" s="35"/>
      <c r="Z487" s="35"/>
      <c r="AA487" s="35"/>
      <c r="AB487" s="35"/>
      <c r="AC487" s="35"/>
      <c r="AD487" s="35"/>
      <c r="AE487" s="35"/>
      <c r="AT487" s="18" t="s">
        <v>153</v>
      </c>
      <c r="AU487" s="18" t="s">
        <v>85</v>
      </c>
    </row>
    <row r="488" spans="2:51" s="13" customFormat="1" ht="12">
      <c r="B488" s="198"/>
      <c r="C488" s="199"/>
      <c r="D488" s="191" t="s">
        <v>145</v>
      </c>
      <c r="E488" s="200" t="s">
        <v>29</v>
      </c>
      <c r="F488" s="201" t="s">
        <v>146</v>
      </c>
      <c r="G488" s="199"/>
      <c r="H488" s="200" t="s">
        <v>29</v>
      </c>
      <c r="I488" s="202"/>
      <c r="J488" s="202"/>
      <c r="K488" s="199"/>
      <c r="L488" s="199"/>
      <c r="M488" s="203"/>
      <c r="N488" s="204"/>
      <c r="O488" s="205"/>
      <c r="P488" s="205"/>
      <c r="Q488" s="205"/>
      <c r="R488" s="205"/>
      <c r="S488" s="205"/>
      <c r="T488" s="205"/>
      <c r="U488" s="205"/>
      <c r="V488" s="205"/>
      <c r="W488" s="205"/>
      <c r="X488" s="206"/>
      <c r="AT488" s="207" t="s">
        <v>145</v>
      </c>
      <c r="AU488" s="207" t="s">
        <v>85</v>
      </c>
      <c r="AV488" s="13" t="s">
        <v>83</v>
      </c>
      <c r="AW488" s="13" t="s">
        <v>5</v>
      </c>
      <c r="AX488" s="13" t="s">
        <v>75</v>
      </c>
      <c r="AY488" s="207" t="s">
        <v>131</v>
      </c>
    </row>
    <row r="489" spans="2:51" s="14" customFormat="1" ht="12">
      <c r="B489" s="208"/>
      <c r="C489" s="209"/>
      <c r="D489" s="191" t="s">
        <v>145</v>
      </c>
      <c r="E489" s="210" t="s">
        <v>29</v>
      </c>
      <c r="F489" s="211" t="s">
        <v>139</v>
      </c>
      <c r="G489" s="209"/>
      <c r="H489" s="212">
        <v>4</v>
      </c>
      <c r="I489" s="213"/>
      <c r="J489" s="213"/>
      <c r="K489" s="209"/>
      <c r="L489" s="209"/>
      <c r="M489" s="214"/>
      <c r="N489" s="215"/>
      <c r="O489" s="216"/>
      <c r="P489" s="216"/>
      <c r="Q489" s="216"/>
      <c r="R489" s="216"/>
      <c r="S489" s="216"/>
      <c r="T489" s="216"/>
      <c r="U489" s="216"/>
      <c r="V489" s="216"/>
      <c r="W489" s="216"/>
      <c r="X489" s="217"/>
      <c r="AT489" s="218" t="s">
        <v>145</v>
      </c>
      <c r="AU489" s="218" t="s">
        <v>85</v>
      </c>
      <c r="AV489" s="14" t="s">
        <v>85</v>
      </c>
      <c r="AW489" s="14" t="s">
        <v>5</v>
      </c>
      <c r="AX489" s="14" t="s">
        <v>75</v>
      </c>
      <c r="AY489" s="218" t="s">
        <v>131</v>
      </c>
    </row>
    <row r="490" spans="2:51" s="15" customFormat="1" ht="12">
      <c r="B490" s="219"/>
      <c r="C490" s="220"/>
      <c r="D490" s="191" t="s">
        <v>145</v>
      </c>
      <c r="E490" s="221" t="s">
        <v>29</v>
      </c>
      <c r="F490" s="222" t="s">
        <v>147</v>
      </c>
      <c r="G490" s="220"/>
      <c r="H490" s="223">
        <v>4</v>
      </c>
      <c r="I490" s="224"/>
      <c r="J490" s="224"/>
      <c r="K490" s="220"/>
      <c r="L490" s="220"/>
      <c r="M490" s="225"/>
      <c r="N490" s="226"/>
      <c r="O490" s="227"/>
      <c r="P490" s="227"/>
      <c r="Q490" s="227"/>
      <c r="R490" s="227"/>
      <c r="S490" s="227"/>
      <c r="T490" s="227"/>
      <c r="U490" s="227"/>
      <c r="V490" s="227"/>
      <c r="W490" s="227"/>
      <c r="X490" s="228"/>
      <c r="AT490" s="229" t="s">
        <v>145</v>
      </c>
      <c r="AU490" s="229" t="s">
        <v>85</v>
      </c>
      <c r="AV490" s="15" t="s">
        <v>139</v>
      </c>
      <c r="AW490" s="15" t="s">
        <v>5</v>
      </c>
      <c r="AX490" s="15" t="s">
        <v>83</v>
      </c>
      <c r="AY490" s="229" t="s">
        <v>131</v>
      </c>
    </row>
    <row r="491" spans="1:65" s="2" customFormat="1" ht="24.2" customHeight="1">
      <c r="A491" s="35"/>
      <c r="B491" s="36"/>
      <c r="C491" s="230" t="s">
        <v>471</v>
      </c>
      <c r="D491" s="230" t="s">
        <v>148</v>
      </c>
      <c r="E491" s="231" t="s">
        <v>472</v>
      </c>
      <c r="F491" s="232" t="s">
        <v>473</v>
      </c>
      <c r="G491" s="233" t="s">
        <v>137</v>
      </c>
      <c r="H491" s="234">
        <v>1</v>
      </c>
      <c r="I491" s="235"/>
      <c r="J491" s="236"/>
      <c r="K491" s="237">
        <f>ROUND(P491*H491,2)</f>
        <v>0</v>
      </c>
      <c r="L491" s="232" t="s">
        <v>29</v>
      </c>
      <c r="M491" s="238"/>
      <c r="N491" s="239" t="s">
        <v>29</v>
      </c>
      <c r="O491" s="185" t="s">
        <v>44</v>
      </c>
      <c r="P491" s="186">
        <f>I491+J491</f>
        <v>0</v>
      </c>
      <c r="Q491" s="186">
        <f>ROUND(I491*H491,2)</f>
        <v>0</v>
      </c>
      <c r="R491" s="186">
        <f>ROUND(J491*H491,2)</f>
        <v>0</v>
      </c>
      <c r="S491" s="65"/>
      <c r="T491" s="187">
        <f>S491*H491</f>
        <v>0</v>
      </c>
      <c r="U491" s="187">
        <v>0</v>
      </c>
      <c r="V491" s="187">
        <f>U491*H491</f>
        <v>0</v>
      </c>
      <c r="W491" s="187">
        <v>0</v>
      </c>
      <c r="X491" s="188">
        <f>W491*H491</f>
        <v>0</v>
      </c>
      <c r="Y491" s="35"/>
      <c r="Z491" s="35"/>
      <c r="AA491" s="35"/>
      <c r="AB491" s="35"/>
      <c r="AC491" s="35"/>
      <c r="AD491" s="35"/>
      <c r="AE491" s="35"/>
      <c r="AR491" s="189" t="s">
        <v>151</v>
      </c>
      <c r="AT491" s="189" t="s">
        <v>148</v>
      </c>
      <c r="AU491" s="189" t="s">
        <v>85</v>
      </c>
      <c r="AY491" s="18" t="s">
        <v>131</v>
      </c>
      <c r="BE491" s="190">
        <f>IF(O491="základní",K491,0)</f>
        <v>0</v>
      </c>
      <c r="BF491" s="190">
        <f>IF(O491="snížená",K491,0)</f>
        <v>0</v>
      </c>
      <c r="BG491" s="190">
        <f>IF(O491="zákl. přenesená",K491,0)</f>
        <v>0</v>
      </c>
      <c r="BH491" s="190">
        <f>IF(O491="sníž. přenesená",K491,0)</f>
        <v>0</v>
      </c>
      <c r="BI491" s="190">
        <f>IF(O491="nulová",K491,0)</f>
        <v>0</v>
      </c>
      <c r="BJ491" s="18" t="s">
        <v>83</v>
      </c>
      <c r="BK491" s="190">
        <f>ROUND(P491*H491,2)</f>
        <v>0</v>
      </c>
      <c r="BL491" s="18" t="s">
        <v>139</v>
      </c>
      <c r="BM491" s="189" t="s">
        <v>474</v>
      </c>
    </row>
    <row r="492" spans="1:47" s="2" customFormat="1" ht="12">
      <c r="A492" s="35"/>
      <c r="B492" s="36"/>
      <c r="C492" s="37"/>
      <c r="D492" s="191" t="s">
        <v>141</v>
      </c>
      <c r="E492" s="37"/>
      <c r="F492" s="192" t="s">
        <v>473</v>
      </c>
      <c r="G492" s="37"/>
      <c r="H492" s="37"/>
      <c r="I492" s="193"/>
      <c r="J492" s="193"/>
      <c r="K492" s="37"/>
      <c r="L492" s="37"/>
      <c r="M492" s="40"/>
      <c r="N492" s="194"/>
      <c r="O492" s="195"/>
      <c r="P492" s="65"/>
      <c r="Q492" s="65"/>
      <c r="R492" s="65"/>
      <c r="S492" s="65"/>
      <c r="T492" s="65"/>
      <c r="U492" s="65"/>
      <c r="V492" s="65"/>
      <c r="W492" s="65"/>
      <c r="X492" s="66"/>
      <c r="Y492" s="35"/>
      <c r="Z492" s="35"/>
      <c r="AA492" s="35"/>
      <c r="AB492" s="35"/>
      <c r="AC492" s="35"/>
      <c r="AD492" s="35"/>
      <c r="AE492" s="35"/>
      <c r="AT492" s="18" t="s">
        <v>141</v>
      </c>
      <c r="AU492" s="18" t="s">
        <v>85</v>
      </c>
    </row>
    <row r="493" spans="1:47" s="2" customFormat="1" ht="19.5">
      <c r="A493" s="35"/>
      <c r="B493" s="36"/>
      <c r="C493" s="37"/>
      <c r="D493" s="191" t="s">
        <v>153</v>
      </c>
      <c r="E493" s="37"/>
      <c r="F493" s="240" t="s">
        <v>275</v>
      </c>
      <c r="G493" s="37"/>
      <c r="H493" s="37"/>
      <c r="I493" s="193"/>
      <c r="J493" s="193"/>
      <c r="K493" s="37"/>
      <c r="L493" s="37"/>
      <c r="M493" s="40"/>
      <c r="N493" s="194"/>
      <c r="O493" s="195"/>
      <c r="P493" s="65"/>
      <c r="Q493" s="65"/>
      <c r="R493" s="65"/>
      <c r="S493" s="65"/>
      <c r="T493" s="65"/>
      <c r="U493" s="65"/>
      <c r="V493" s="65"/>
      <c r="W493" s="65"/>
      <c r="X493" s="66"/>
      <c r="Y493" s="35"/>
      <c r="Z493" s="35"/>
      <c r="AA493" s="35"/>
      <c r="AB493" s="35"/>
      <c r="AC493" s="35"/>
      <c r="AD493" s="35"/>
      <c r="AE493" s="35"/>
      <c r="AT493" s="18" t="s">
        <v>153</v>
      </c>
      <c r="AU493" s="18" t="s">
        <v>85</v>
      </c>
    </row>
    <row r="494" spans="2:51" s="13" customFormat="1" ht="12">
      <c r="B494" s="198"/>
      <c r="C494" s="199"/>
      <c r="D494" s="191" t="s">
        <v>145</v>
      </c>
      <c r="E494" s="200" t="s">
        <v>29</v>
      </c>
      <c r="F494" s="201" t="s">
        <v>146</v>
      </c>
      <c r="G494" s="199"/>
      <c r="H494" s="200" t="s">
        <v>29</v>
      </c>
      <c r="I494" s="202"/>
      <c r="J494" s="202"/>
      <c r="K494" s="199"/>
      <c r="L494" s="199"/>
      <c r="M494" s="203"/>
      <c r="N494" s="204"/>
      <c r="O494" s="205"/>
      <c r="P494" s="205"/>
      <c r="Q494" s="205"/>
      <c r="R494" s="205"/>
      <c r="S494" s="205"/>
      <c r="T494" s="205"/>
      <c r="U494" s="205"/>
      <c r="V494" s="205"/>
      <c r="W494" s="205"/>
      <c r="X494" s="206"/>
      <c r="AT494" s="207" t="s">
        <v>145</v>
      </c>
      <c r="AU494" s="207" t="s">
        <v>85</v>
      </c>
      <c r="AV494" s="13" t="s">
        <v>83</v>
      </c>
      <c r="AW494" s="13" t="s">
        <v>5</v>
      </c>
      <c r="AX494" s="13" t="s">
        <v>75</v>
      </c>
      <c r="AY494" s="207" t="s">
        <v>131</v>
      </c>
    </row>
    <row r="495" spans="2:51" s="14" customFormat="1" ht="12">
      <c r="B495" s="208"/>
      <c r="C495" s="209"/>
      <c r="D495" s="191" t="s">
        <v>145</v>
      </c>
      <c r="E495" s="210" t="s">
        <v>29</v>
      </c>
      <c r="F495" s="211" t="s">
        <v>83</v>
      </c>
      <c r="G495" s="209"/>
      <c r="H495" s="212">
        <v>1</v>
      </c>
      <c r="I495" s="213"/>
      <c r="J495" s="213"/>
      <c r="K495" s="209"/>
      <c r="L495" s="209"/>
      <c r="M495" s="214"/>
      <c r="N495" s="215"/>
      <c r="O495" s="216"/>
      <c r="P495" s="216"/>
      <c r="Q495" s="216"/>
      <c r="R495" s="216"/>
      <c r="S495" s="216"/>
      <c r="T495" s="216"/>
      <c r="U495" s="216"/>
      <c r="V495" s="216"/>
      <c r="W495" s="216"/>
      <c r="X495" s="217"/>
      <c r="AT495" s="218" t="s">
        <v>145</v>
      </c>
      <c r="AU495" s="218" t="s">
        <v>85</v>
      </c>
      <c r="AV495" s="14" t="s">
        <v>85</v>
      </c>
      <c r="AW495" s="14" t="s">
        <v>5</v>
      </c>
      <c r="AX495" s="14" t="s">
        <v>75</v>
      </c>
      <c r="AY495" s="218" t="s">
        <v>131</v>
      </c>
    </row>
    <row r="496" spans="2:51" s="15" customFormat="1" ht="12">
      <c r="B496" s="219"/>
      <c r="C496" s="220"/>
      <c r="D496" s="191" t="s">
        <v>145</v>
      </c>
      <c r="E496" s="221" t="s">
        <v>29</v>
      </c>
      <c r="F496" s="222" t="s">
        <v>147</v>
      </c>
      <c r="G496" s="220"/>
      <c r="H496" s="223">
        <v>1</v>
      </c>
      <c r="I496" s="224"/>
      <c r="J496" s="224"/>
      <c r="K496" s="220"/>
      <c r="L496" s="220"/>
      <c r="M496" s="225"/>
      <c r="N496" s="226"/>
      <c r="O496" s="227"/>
      <c r="P496" s="227"/>
      <c r="Q496" s="227"/>
      <c r="R496" s="227"/>
      <c r="S496" s="227"/>
      <c r="T496" s="227"/>
      <c r="U496" s="227"/>
      <c r="V496" s="227"/>
      <c r="W496" s="227"/>
      <c r="X496" s="228"/>
      <c r="AT496" s="229" t="s">
        <v>145</v>
      </c>
      <c r="AU496" s="229" t="s">
        <v>85</v>
      </c>
      <c r="AV496" s="15" t="s">
        <v>139</v>
      </c>
      <c r="AW496" s="15" t="s">
        <v>5</v>
      </c>
      <c r="AX496" s="15" t="s">
        <v>83</v>
      </c>
      <c r="AY496" s="229" t="s">
        <v>131</v>
      </c>
    </row>
    <row r="497" spans="1:65" s="2" customFormat="1" ht="24.2" customHeight="1">
      <c r="A497" s="35"/>
      <c r="B497" s="36"/>
      <c r="C497" s="230" t="s">
        <v>475</v>
      </c>
      <c r="D497" s="230" t="s">
        <v>148</v>
      </c>
      <c r="E497" s="231" t="s">
        <v>476</v>
      </c>
      <c r="F497" s="232" t="s">
        <v>477</v>
      </c>
      <c r="G497" s="233" t="s">
        <v>158</v>
      </c>
      <c r="H497" s="234">
        <v>28</v>
      </c>
      <c r="I497" s="235"/>
      <c r="J497" s="236"/>
      <c r="K497" s="237">
        <f>ROUND(P497*H497,2)</f>
        <v>0</v>
      </c>
      <c r="L497" s="232" t="s">
        <v>29</v>
      </c>
      <c r="M497" s="238"/>
      <c r="N497" s="239" t="s">
        <v>29</v>
      </c>
      <c r="O497" s="185" t="s">
        <v>44</v>
      </c>
      <c r="P497" s="186">
        <f>I497+J497</f>
        <v>0</v>
      </c>
      <c r="Q497" s="186">
        <f>ROUND(I497*H497,2)</f>
        <v>0</v>
      </c>
      <c r="R497" s="186">
        <f>ROUND(J497*H497,2)</f>
        <v>0</v>
      </c>
      <c r="S497" s="65"/>
      <c r="T497" s="187">
        <f>S497*H497</f>
        <v>0</v>
      </c>
      <c r="U497" s="187">
        <v>0</v>
      </c>
      <c r="V497" s="187">
        <f>U497*H497</f>
        <v>0</v>
      </c>
      <c r="W497" s="187">
        <v>0</v>
      </c>
      <c r="X497" s="188">
        <f>W497*H497</f>
        <v>0</v>
      </c>
      <c r="Y497" s="35"/>
      <c r="Z497" s="35"/>
      <c r="AA497" s="35"/>
      <c r="AB497" s="35"/>
      <c r="AC497" s="35"/>
      <c r="AD497" s="35"/>
      <c r="AE497" s="35"/>
      <c r="AR497" s="189" t="s">
        <v>151</v>
      </c>
      <c r="AT497" s="189" t="s">
        <v>148</v>
      </c>
      <c r="AU497" s="189" t="s">
        <v>85</v>
      </c>
      <c r="AY497" s="18" t="s">
        <v>131</v>
      </c>
      <c r="BE497" s="190">
        <f>IF(O497="základní",K497,0)</f>
        <v>0</v>
      </c>
      <c r="BF497" s="190">
        <f>IF(O497="snížená",K497,0)</f>
        <v>0</v>
      </c>
      <c r="BG497" s="190">
        <f>IF(O497="zákl. přenesená",K497,0)</f>
        <v>0</v>
      </c>
      <c r="BH497" s="190">
        <f>IF(O497="sníž. přenesená",K497,0)</f>
        <v>0</v>
      </c>
      <c r="BI497" s="190">
        <f>IF(O497="nulová",K497,0)</f>
        <v>0</v>
      </c>
      <c r="BJ497" s="18" t="s">
        <v>83</v>
      </c>
      <c r="BK497" s="190">
        <f>ROUND(P497*H497,2)</f>
        <v>0</v>
      </c>
      <c r="BL497" s="18" t="s">
        <v>139</v>
      </c>
      <c r="BM497" s="189" t="s">
        <v>478</v>
      </c>
    </row>
    <row r="498" spans="1:47" s="2" customFormat="1" ht="12">
      <c r="A498" s="35"/>
      <c r="B498" s="36"/>
      <c r="C498" s="37"/>
      <c r="D498" s="191" t="s">
        <v>141</v>
      </c>
      <c r="E498" s="37"/>
      <c r="F498" s="192" t="s">
        <v>477</v>
      </c>
      <c r="G498" s="37"/>
      <c r="H498" s="37"/>
      <c r="I498" s="193"/>
      <c r="J498" s="193"/>
      <c r="K498" s="37"/>
      <c r="L498" s="37"/>
      <c r="M498" s="40"/>
      <c r="N498" s="194"/>
      <c r="O498" s="195"/>
      <c r="P498" s="65"/>
      <c r="Q498" s="65"/>
      <c r="R498" s="65"/>
      <c r="S498" s="65"/>
      <c r="T498" s="65"/>
      <c r="U498" s="65"/>
      <c r="V498" s="65"/>
      <c r="W498" s="65"/>
      <c r="X498" s="66"/>
      <c r="Y498" s="35"/>
      <c r="Z498" s="35"/>
      <c r="AA498" s="35"/>
      <c r="AB498" s="35"/>
      <c r="AC498" s="35"/>
      <c r="AD498" s="35"/>
      <c r="AE498" s="35"/>
      <c r="AT498" s="18" t="s">
        <v>141</v>
      </c>
      <c r="AU498" s="18" t="s">
        <v>85</v>
      </c>
    </row>
    <row r="499" spans="1:47" s="2" customFormat="1" ht="19.5">
      <c r="A499" s="35"/>
      <c r="B499" s="36"/>
      <c r="C499" s="37"/>
      <c r="D499" s="191" t="s">
        <v>153</v>
      </c>
      <c r="E499" s="37"/>
      <c r="F499" s="240" t="s">
        <v>275</v>
      </c>
      <c r="G499" s="37"/>
      <c r="H499" s="37"/>
      <c r="I499" s="193"/>
      <c r="J499" s="193"/>
      <c r="K499" s="37"/>
      <c r="L499" s="37"/>
      <c r="M499" s="40"/>
      <c r="N499" s="194"/>
      <c r="O499" s="195"/>
      <c r="P499" s="65"/>
      <c r="Q499" s="65"/>
      <c r="R499" s="65"/>
      <c r="S499" s="65"/>
      <c r="T499" s="65"/>
      <c r="U499" s="65"/>
      <c r="V499" s="65"/>
      <c r="W499" s="65"/>
      <c r="X499" s="66"/>
      <c r="Y499" s="35"/>
      <c r="Z499" s="35"/>
      <c r="AA499" s="35"/>
      <c r="AB499" s="35"/>
      <c r="AC499" s="35"/>
      <c r="AD499" s="35"/>
      <c r="AE499" s="35"/>
      <c r="AT499" s="18" t="s">
        <v>153</v>
      </c>
      <c r="AU499" s="18" t="s">
        <v>85</v>
      </c>
    </row>
    <row r="500" spans="2:51" s="13" customFormat="1" ht="12">
      <c r="B500" s="198"/>
      <c r="C500" s="199"/>
      <c r="D500" s="191" t="s">
        <v>145</v>
      </c>
      <c r="E500" s="200" t="s">
        <v>29</v>
      </c>
      <c r="F500" s="201" t="s">
        <v>146</v>
      </c>
      <c r="G500" s="199"/>
      <c r="H500" s="200" t="s">
        <v>29</v>
      </c>
      <c r="I500" s="202"/>
      <c r="J500" s="202"/>
      <c r="K500" s="199"/>
      <c r="L500" s="199"/>
      <c r="M500" s="203"/>
      <c r="N500" s="204"/>
      <c r="O500" s="205"/>
      <c r="P500" s="205"/>
      <c r="Q500" s="205"/>
      <c r="R500" s="205"/>
      <c r="S500" s="205"/>
      <c r="T500" s="205"/>
      <c r="U500" s="205"/>
      <c r="V500" s="205"/>
      <c r="W500" s="205"/>
      <c r="X500" s="206"/>
      <c r="AT500" s="207" t="s">
        <v>145</v>
      </c>
      <c r="AU500" s="207" t="s">
        <v>85</v>
      </c>
      <c r="AV500" s="13" t="s">
        <v>83</v>
      </c>
      <c r="AW500" s="13" t="s">
        <v>5</v>
      </c>
      <c r="AX500" s="13" t="s">
        <v>75</v>
      </c>
      <c r="AY500" s="207" t="s">
        <v>131</v>
      </c>
    </row>
    <row r="501" spans="2:51" s="14" customFormat="1" ht="12">
      <c r="B501" s="208"/>
      <c r="C501" s="209"/>
      <c r="D501" s="191" t="s">
        <v>145</v>
      </c>
      <c r="E501" s="210" t="s">
        <v>29</v>
      </c>
      <c r="F501" s="211" t="s">
        <v>291</v>
      </c>
      <c r="G501" s="209"/>
      <c r="H501" s="212">
        <v>28</v>
      </c>
      <c r="I501" s="213"/>
      <c r="J501" s="213"/>
      <c r="K501" s="209"/>
      <c r="L501" s="209"/>
      <c r="M501" s="214"/>
      <c r="N501" s="215"/>
      <c r="O501" s="216"/>
      <c r="P501" s="216"/>
      <c r="Q501" s="216"/>
      <c r="R501" s="216"/>
      <c r="S501" s="216"/>
      <c r="T501" s="216"/>
      <c r="U501" s="216"/>
      <c r="V501" s="216"/>
      <c r="W501" s="216"/>
      <c r="X501" s="217"/>
      <c r="AT501" s="218" t="s">
        <v>145</v>
      </c>
      <c r="AU501" s="218" t="s">
        <v>85</v>
      </c>
      <c r="AV501" s="14" t="s">
        <v>85</v>
      </c>
      <c r="AW501" s="14" t="s">
        <v>5</v>
      </c>
      <c r="AX501" s="14" t="s">
        <v>75</v>
      </c>
      <c r="AY501" s="218" t="s">
        <v>131</v>
      </c>
    </row>
    <row r="502" spans="2:51" s="15" customFormat="1" ht="12">
      <c r="B502" s="219"/>
      <c r="C502" s="220"/>
      <c r="D502" s="191" t="s">
        <v>145</v>
      </c>
      <c r="E502" s="221" t="s">
        <v>29</v>
      </c>
      <c r="F502" s="222" t="s">
        <v>147</v>
      </c>
      <c r="G502" s="220"/>
      <c r="H502" s="223">
        <v>28</v>
      </c>
      <c r="I502" s="224"/>
      <c r="J502" s="224"/>
      <c r="K502" s="220"/>
      <c r="L502" s="220"/>
      <c r="M502" s="225"/>
      <c r="N502" s="226"/>
      <c r="O502" s="227"/>
      <c r="P502" s="227"/>
      <c r="Q502" s="227"/>
      <c r="R502" s="227"/>
      <c r="S502" s="227"/>
      <c r="T502" s="227"/>
      <c r="U502" s="227"/>
      <c r="V502" s="227"/>
      <c r="W502" s="227"/>
      <c r="X502" s="228"/>
      <c r="AT502" s="229" t="s">
        <v>145</v>
      </c>
      <c r="AU502" s="229" t="s">
        <v>85</v>
      </c>
      <c r="AV502" s="15" t="s">
        <v>139</v>
      </c>
      <c r="AW502" s="15" t="s">
        <v>5</v>
      </c>
      <c r="AX502" s="15" t="s">
        <v>83</v>
      </c>
      <c r="AY502" s="229" t="s">
        <v>131</v>
      </c>
    </row>
    <row r="503" spans="1:65" s="2" customFormat="1" ht="24.2" customHeight="1">
      <c r="A503" s="35"/>
      <c r="B503" s="36"/>
      <c r="C503" s="230" t="s">
        <v>479</v>
      </c>
      <c r="D503" s="230" t="s">
        <v>148</v>
      </c>
      <c r="E503" s="231" t="s">
        <v>480</v>
      </c>
      <c r="F503" s="232" t="s">
        <v>481</v>
      </c>
      <c r="G503" s="233" t="s">
        <v>137</v>
      </c>
      <c r="H503" s="234">
        <v>14</v>
      </c>
      <c r="I503" s="235"/>
      <c r="J503" s="236"/>
      <c r="K503" s="237">
        <f>ROUND(P503*H503,2)</f>
        <v>0</v>
      </c>
      <c r="L503" s="232" t="s">
        <v>29</v>
      </c>
      <c r="M503" s="238"/>
      <c r="N503" s="239" t="s">
        <v>29</v>
      </c>
      <c r="O503" s="185" t="s">
        <v>44</v>
      </c>
      <c r="P503" s="186">
        <f>I503+J503</f>
        <v>0</v>
      </c>
      <c r="Q503" s="186">
        <f>ROUND(I503*H503,2)</f>
        <v>0</v>
      </c>
      <c r="R503" s="186">
        <f>ROUND(J503*H503,2)</f>
        <v>0</v>
      </c>
      <c r="S503" s="65"/>
      <c r="T503" s="187">
        <f>S503*H503</f>
        <v>0</v>
      </c>
      <c r="U503" s="187">
        <v>0</v>
      </c>
      <c r="V503" s="187">
        <f>U503*H503</f>
        <v>0</v>
      </c>
      <c r="W503" s="187">
        <v>0</v>
      </c>
      <c r="X503" s="188">
        <f>W503*H503</f>
        <v>0</v>
      </c>
      <c r="Y503" s="35"/>
      <c r="Z503" s="35"/>
      <c r="AA503" s="35"/>
      <c r="AB503" s="35"/>
      <c r="AC503" s="35"/>
      <c r="AD503" s="35"/>
      <c r="AE503" s="35"/>
      <c r="AR503" s="189" t="s">
        <v>151</v>
      </c>
      <c r="AT503" s="189" t="s">
        <v>148</v>
      </c>
      <c r="AU503" s="189" t="s">
        <v>85</v>
      </c>
      <c r="AY503" s="18" t="s">
        <v>131</v>
      </c>
      <c r="BE503" s="190">
        <f>IF(O503="základní",K503,0)</f>
        <v>0</v>
      </c>
      <c r="BF503" s="190">
        <f>IF(O503="snížená",K503,0)</f>
        <v>0</v>
      </c>
      <c r="BG503" s="190">
        <f>IF(O503="zákl. přenesená",K503,0)</f>
        <v>0</v>
      </c>
      <c r="BH503" s="190">
        <f>IF(O503="sníž. přenesená",K503,0)</f>
        <v>0</v>
      </c>
      <c r="BI503" s="190">
        <f>IF(O503="nulová",K503,0)</f>
        <v>0</v>
      </c>
      <c r="BJ503" s="18" t="s">
        <v>83</v>
      </c>
      <c r="BK503" s="190">
        <f>ROUND(P503*H503,2)</f>
        <v>0</v>
      </c>
      <c r="BL503" s="18" t="s">
        <v>139</v>
      </c>
      <c r="BM503" s="189" t="s">
        <v>482</v>
      </c>
    </row>
    <row r="504" spans="1:47" s="2" customFormat="1" ht="12">
      <c r="A504" s="35"/>
      <c r="B504" s="36"/>
      <c r="C504" s="37"/>
      <c r="D504" s="191" t="s">
        <v>141</v>
      </c>
      <c r="E504" s="37"/>
      <c r="F504" s="192" t="s">
        <v>481</v>
      </c>
      <c r="G504" s="37"/>
      <c r="H504" s="37"/>
      <c r="I504" s="193"/>
      <c r="J504" s="193"/>
      <c r="K504" s="37"/>
      <c r="L504" s="37"/>
      <c r="M504" s="40"/>
      <c r="N504" s="194"/>
      <c r="O504" s="195"/>
      <c r="P504" s="65"/>
      <c r="Q504" s="65"/>
      <c r="R504" s="65"/>
      <c r="S504" s="65"/>
      <c r="T504" s="65"/>
      <c r="U504" s="65"/>
      <c r="V504" s="65"/>
      <c r="W504" s="65"/>
      <c r="X504" s="66"/>
      <c r="Y504" s="35"/>
      <c r="Z504" s="35"/>
      <c r="AA504" s="35"/>
      <c r="AB504" s="35"/>
      <c r="AC504" s="35"/>
      <c r="AD504" s="35"/>
      <c r="AE504" s="35"/>
      <c r="AT504" s="18" t="s">
        <v>141</v>
      </c>
      <c r="AU504" s="18" t="s">
        <v>85</v>
      </c>
    </row>
    <row r="505" spans="1:47" s="2" customFormat="1" ht="19.5">
      <c r="A505" s="35"/>
      <c r="B505" s="36"/>
      <c r="C505" s="37"/>
      <c r="D505" s="191" t="s">
        <v>153</v>
      </c>
      <c r="E505" s="37"/>
      <c r="F505" s="240" t="s">
        <v>275</v>
      </c>
      <c r="G505" s="37"/>
      <c r="H505" s="37"/>
      <c r="I505" s="193"/>
      <c r="J505" s="193"/>
      <c r="K505" s="37"/>
      <c r="L505" s="37"/>
      <c r="M505" s="40"/>
      <c r="N505" s="194"/>
      <c r="O505" s="195"/>
      <c r="P505" s="65"/>
      <c r="Q505" s="65"/>
      <c r="R505" s="65"/>
      <c r="S505" s="65"/>
      <c r="T505" s="65"/>
      <c r="U505" s="65"/>
      <c r="V505" s="65"/>
      <c r="W505" s="65"/>
      <c r="X505" s="66"/>
      <c r="Y505" s="35"/>
      <c r="Z505" s="35"/>
      <c r="AA505" s="35"/>
      <c r="AB505" s="35"/>
      <c r="AC505" s="35"/>
      <c r="AD505" s="35"/>
      <c r="AE505" s="35"/>
      <c r="AT505" s="18" t="s">
        <v>153</v>
      </c>
      <c r="AU505" s="18" t="s">
        <v>85</v>
      </c>
    </row>
    <row r="506" spans="2:51" s="13" customFormat="1" ht="12">
      <c r="B506" s="198"/>
      <c r="C506" s="199"/>
      <c r="D506" s="191" t="s">
        <v>145</v>
      </c>
      <c r="E506" s="200" t="s">
        <v>29</v>
      </c>
      <c r="F506" s="201" t="s">
        <v>146</v>
      </c>
      <c r="G506" s="199"/>
      <c r="H506" s="200" t="s">
        <v>29</v>
      </c>
      <c r="I506" s="202"/>
      <c r="J506" s="202"/>
      <c r="K506" s="199"/>
      <c r="L506" s="199"/>
      <c r="M506" s="203"/>
      <c r="N506" s="204"/>
      <c r="O506" s="205"/>
      <c r="P506" s="205"/>
      <c r="Q506" s="205"/>
      <c r="R506" s="205"/>
      <c r="S506" s="205"/>
      <c r="T506" s="205"/>
      <c r="U506" s="205"/>
      <c r="V506" s="205"/>
      <c r="W506" s="205"/>
      <c r="X506" s="206"/>
      <c r="AT506" s="207" t="s">
        <v>145</v>
      </c>
      <c r="AU506" s="207" t="s">
        <v>85</v>
      </c>
      <c r="AV506" s="13" t="s">
        <v>83</v>
      </c>
      <c r="AW506" s="13" t="s">
        <v>5</v>
      </c>
      <c r="AX506" s="13" t="s">
        <v>75</v>
      </c>
      <c r="AY506" s="207" t="s">
        <v>131</v>
      </c>
    </row>
    <row r="507" spans="2:51" s="14" customFormat="1" ht="12">
      <c r="B507" s="208"/>
      <c r="C507" s="209"/>
      <c r="D507" s="191" t="s">
        <v>145</v>
      </c>
      <c r="E507" s="210" t="s">
        <v>29</v>
      </c>
      <c r="F507" s="211" t="s">
        <v>218</v>
      </c>
      <c r="G507" s="209"/>
      <c r="H507" s="212">
        <v>14</v>
      </c>
      <c r="I507" s="213"/>
      <c r="J507" s="213"/>
      <c r="K507" s="209"/>
      <c r="L507" s="209"/>
      <c r="M507" s="214"/>
      <c r="N507" s="215"/>
      <c r="O507" s="216"/>
      <c r="P507" s="216"/>
      <c r="Q507" s="216"/>
      <c r="R507" s="216"/>
      <c r="S507" s="216"/>
      <c r="T507" s="216"/>
      <c r="U507" s="216"/>
      <c r="V507" s="216"/>
      <c r="W507" s="216"/>
      <c r="X507" s="217"/>
      <c r="AT507" s="218" t="s">
        <v>145</v>
      </c>
      <c r="AU507" s="218" t="s">
        <v>85</v>
      </c>
      <c r="AV507" s="14" t="s">
        <v>85</v>
      </c>
      <c r="AW507" s="14" t="s">
        <v>5</v>
      </c>
      <c r="AX507" s="14" t="s">
        <v>75</v>
      </c>
      <c r="AY507" s="218" t="s">
        <v>131</v>
      </c>
    </row>
    <row r="508" spans="2:51" s="15" customFormat="1" ht="12">
      <c r="B508" s="219"/>
      <c r="C508" s="220"/>
      <c r="D508" s="191" t="s">
        <v>145</v>
      </c>
      <c r="E508" s="221" t="s">
        <v>29</v>
      </c>
      <c r="F508" s="222" t="s">
        <v>147</v>
      </c>
      <c r="G508" s="220"/>
      <c r="H508" s="223">
        <v>14</v>
      </c>
      <c r="I508" s="224"/>
      <c r="J508" s="224"/>
      <c r="K508" s="220"/>
      <c r="L508" s="220"/>
      <c r="M508" s="225"/>
      <c r="N508" s="226"/>
      <c r="O508" s="227"/>
      <c r="P508" s="227"/>
      <c r="Q508" s="227"/>
      <c r="R508" s="227"/>
      <c r="S508" s="227"/>
      <c r="T508" s="227"/>
      <c r="U508" s="227"/>
      <c r="V508" s="227"/>
      <c r="W508" s="227"/>
      <c r="X508" s="228"/>
      <c r="AT508" s="229" t="s">
        <v>145</v>
      </c>
      <c r="AU508" s="229" t="s">
        <v>85</v>
      </c>
      <c r="AV508" s="15" t="s">
        <v>139</v>
      </c>
      <c r="AW508" s="15" t="s">
        <v>5</v>
      </c>
      <c r="AX508" s="15" t="s">
        <v>83</v>
      </c>
      <c r="AY508" s="229" t="s">
        <v>131</v>
      </c>
    </row>
    <row r="509" spans="1:65" s="2" customFormat="1" ht="24.2" customHeight="1">
      <c r="A509" s="35"/>
      <c r="B509" s="36"/>
      <c r="C509" s="230" t="s">
        <v>483</v>
      </c>
      <c r="D509" s="230" t="s">
        <v>148</v>
      </c>
      <c r="E509" s="231" t="s">
        <v>484</v>
      </c>
      <c r="F509" s="232" t="s">
        <v>485</v>
      </c>
      <c r="G509" s="233" t="s">
        <v>137</v>
      </c>
      <c r="H509" s="234">
        <v>14</v>
      </c>
      <c r="I509" s="235"/>
      <c r="J509" s="236"/>
      <c r="K509" s="237">
        <f>ROUND(P509*H509,2)</f>
        <v>0</v>
      </c>
      <c r="L509" s="232" t="s">
        <v>29</v>
      </c>
      <c r="M509" s="238"/>
      <c r="N509" s="239" t="s">
        <v>29</v>
      </c>
      <c r="O509" s="185" t="s">
        <v>44</v>
      </c>
      <c r="P509" s="186">
        <f>I509+J509</f>
        <v>0</v>
      </c>
      <c r="Q509" s="186">
        <f>ROUND(I509*H509,2)</f>
        <v>0</v>
      </c>
      <c r="R509" s="186">
        <f>ROUND(J509*H509,2)</f>
        <v>0</v>
      </c>
      <c r="S509" s="65"/>
      <c r="T509" s="187">
        <f>S509*H509</f>
        <v>0</v>
      </c>
      <c r="U509" s="187">
        <v>0</v>
      </c>
      <c r="V509" s="187">
        <f>U509*H509</f>
        <v>0</v>
      </c>
      <c r="W509" s="187">
        <v>0</v>
      </c>
      <c r="X509" s="188">
        <f>W509*H509</f>
        <v>0</v>
      </c>
      <c r="Y509" s="35"/>
      <c r="Z509" s="35"/>
      <c r="AA509" s="35"/>
      <c r="AB509" s="35"/>
      <c r="AC509" s="35"/>
      <c r="AD509" s="35"/>
      <c r="AE509" s="35"/>
      <c r="AR509" s="189" t="s">
        <v>151</v>
      </c>
      <c r="AT509" s="189" t="s">
        <v>148</v>
      </c>
      <c r="AU509" s="189" t="s">
        <v>85</v>
      </c>
      <c r="AY509" s="18" t="s">
        <v>131</v>
      </c>
      <c r="BE509" s="190">
        <f>IF(O509="základní",K509,0)</f>
        <v>0</v>
      </c>
      <c r="BF509" s="190">
        <f>IF(O509="snížená",K509,0)</f>
        <v>0</v>
      </c>
      <c r="BG509" s="190">
        <f>IF(O509="zákl. přenesená",K509,0)</f>
        <v>0</v>
      </c>
      <c r="BH509" s="190">
        <f>IF(O509="sníž. přenesená",K509,0)</f>
        <v>0</v>
      </c>
      <c r="BI509" s="190">
        <f>IF(O509="nulová",K509,0)</f>
        <v>0</v>
      </c>
      <c r="BJ509" s="18" t="s">
        <v>83</v>
      </c>
      <c r="BK509" s="190">
        <f>ROUND(P509*H509,2)</f>
        <v>0</v>
      </c>
      <c r="BL509" s="18" t="s">
        <v>139</v>
      </c>
      <c r="BM509" s="189" t="s">
        <v>486</v>
      </c>
    </row>
    <row r="510" spans="1:47" s="2" customFormat="1" ht="12">
      <c r="A510" s="35"/>
      <c r="B510" s="36"/>
      <c r="C510" s="37"/>
      <c r="D510" s="191" t="s">
        <v>141</v>
      </c>
      <c r="E510" s="37"/>
      <c r="F510" s="192" t="s">
        <v>485</v>
      </c>
      <c r="G510" s="37"/>
      <c r="H510" s="37"/>
      <c r="I510" s="193"/>
      <c r="J510" s="193"/>
      <c r="K510" s="37"/>
      <c r="L510" s="37"/>
      <c r="M510" s="40"/>
      <c r="N510" s="194"/>
      <c r="O510" s="195"/>
      <c r="P510" s="65"/>
      <c r="Q510" s="65"/>
      <c r="R510" s="65"/>
      <c r="S510" s="65"/>
      <c r="T510" s="65"/>
      <c r="U510" s="65"/>
      <c r="V510" s="65"/>
      <c r="W510" s="65"/>
      <c r="X510" s="66"/>
      <c r="Y510" s="35"/>
      <c r="Z510" s="35"/>
      <c r="AA510" s="35"/>
      <c r="AB510" s="35"/>
      <c r="AC510" s="35"/>
      <c r="AD510" s="35"/>
      <c r="AE510" s="35"/>
      <c r="AT510" s="18" t="s">
        <v>141</v>
      </c>
      <c r="AU510" s="18" t="s">
        <v>85</v>
      </c>
    </row>
    <row r="511" spans="1:47" s="2" customFormat="1" ht="19.5">
      <c r="A511" s="35"/>
      <c r="B511" s="36"/>
      <c r="C511" s="37"/>
      <c r="D511" s="191" t="s">
        <v>153</v>
      </c>
      <c r="E511" s="37"/>
      <c r="F511" s="240" t="s">
        <v>275</v>
      </c>
      <c r="G511" s="37"/>
      <c r="H511" s="37"/>
      <c r="I511" s="193"/>
      <c r="J511" s="193"/>
      <c r="K511" s="37"/>
      <c r="L511" s="37"/>
      <c r="M511" s="40"/>
      <c r="N511" s="194"/>
      <c r="O511" s="195"/>
      <c r="P511" s="65"/>
      <c r="Q511" s="65"/>
      <c r="R511" s="65"/>
      <c r="S511" s="65"/>
      <c r="T511" s="65"/>
      <c r="U511" s="65"/>
      <c r="V511" s="65"/>
      <c r="W511" s="65"/>
      <c r="X511" s="66"/>
      <c r="Y511" s="35"/>
      <c r="Z511" s="35"/>
      <c r="AA511" s="35"/>
      <c r="AB511" s="35"/>
      <c r="AC511" s="35"/>
      <c r="AD511" s="35"/>
      <c r="AE511" s="35"/>
      <c r="AT511" s="18" t="s">
        <v>153</v>
      </c>
      <c r="AU511" s="18" t="s">
        <v>85</v>
      </c>
    </row>
    <row r="512" spans="2:51" s="13" customFormat="1" ht="12">
      <c r="B512" s="198"/>
      <c r="C512" s="199"/>
      <c r="D512" s="191" t="s">
        <v>145</v>
      </c>
      <c r="E512" s="200" t="s">
        <v>29</v>
      </c>
      <c r="F512" s="201" t="s">
        <v>146</v>
      </c>
      <c r="G512" s="199"/>
      <c r="H512" s="200" t="s">
        <v>29</v>
      </c>
      <c r="I512" s="202"/>
      <c r="J512" s="202"/>
      <c r="K512" s="199"/>
      <c r="L512" s="199"/>
      <c r="M512" s="203"/>
      <c r="N512" s="204"/>
      <c r="O512" s="205"/>
      <c r="P512" s="205"/>
      <c r="Q512" s="205"/>
      <c r="R512" s="205"/>
      <c r="S512" s="205"/>
      <c r="T512" s="205"/>
      <c r="U512" s="205"/>
      <c r="V512" s="205"/>
      <c r="W512" s="205"/>
      <c r="X512" s="206"/>
      <c r="AT512" s="207" t="s">
        <v>145</v>
      </c>
      <c r="AU512" s="207" t="s">
        <v>85</v>
      </c>
      <c r="AV512" s="13" t="s">
        <v>83</v>
      </c>
      <c r="AW512" s="13" t="s">
        <v>5</v>
      </c>
      <c r="AX512" s="13" t="s">
        <v>75</v>
      </c>
      <c r="AY512" s="207" t="s">
        <v>131</v>
      </c>
    </row>
    <row r="513" spans="2:51" s="14" customFormat="1" ht="12">
      <c r="B513" s="208"/>
      <c r="C513" s="209"/>
      <c r="D513" s="191" t="s">
        <v>145</v>
      </c>
      <c r="E513" s="210" t="s">
        <v>29</v>
      </c>
      <c r="F513" s="211" t="s">
        <v>218</v>
      </c>
      <c r="G513" s="209"/>
      <c r="H513" s="212">
        <v>14</v>
      </c>
      <c r="I513" s="213"/>
      <c r="J513" s="213"/>
      <c r="K513" s="209"/>
      <c r="L513" s="209"/>
      <c r="M513" s="214"/>
      <c r="N513" s="215"/>
      <c r="O513" s="216"/>
      <c r="P513" s="216"/>
      <c r="Q513" s="216"/>
      <c r="R513" s="216"/>
      <c r="S513" s="216"/>
      <c r="T513" s="216"/>
      <c r="U513" s="216"/>
      <c r="V513" s="216"/>
      <c r="W513" s="216"/>
      <c r="X513" s="217"/>
      <c r="AT513" s="218" t="s">
        <v>145</v>
      </c>
      <c r="AU513" s="218" t="s">
        <v>85</v>
      </c>
      <c r="AV513" s="14" t="s">
        <v>85</v>
      </c>
      <c r="AW513" s="14" t="s">
        <v>5</v>
      </c>
      <c r="AX513" s="14" t="s">
        <v>75</v>
      </c>
      <c r="AY513" s="218" t="s">
        <v>131</v>
      </c>
    </row>
    <row r="514" spans="2:51" s="15" customFormat="1" ht="12">
      <c r="B514" s="219"/>
      <c r="C514" s="220"/>
      <c r="D514" s="191" t="s">
        <v>145</v>
      </c>
      <c r="E514" s="221" t="s">
        <v>29</v>
      </c>
      <c r="F514" s="222" t="s">
        <v>147</v>
      </c>
      <c r="G514" s="220"/>
      <c r="H514" s="223">
        <v>14</v>
      </c>
      <c r="I514" s="224"/>
      <c r="J514" s="224"/>
      <c r="K514" s="220"/>
      <c r="L514" s="220"/>
      <c r="M514" s="225"/>
      <c r="N514" s="226"/>
      <c r="O514" s="227"/>
      <c r="P514" s="227"/>
      <c r="Q514" s="227"/>
      <c r="R514" s="227"/>
      <c r="S514" s="227"/>
      <c r="T514" s="227"/>
      <c r="U514" s="227"/>
      <c r="V514" s="227"/>
      <c r="W514" s="227"/>
      <c r="X514" s="228"/>
      <c r="AT514" s="229" t="s">
        <v>145</v>
      </c>
      <c r="AU514" s="229" t="s">
        <v>85</v>
      </c>
      <c r="AV514" s="15" t="s">
        <v>139</v>
      </c>
      <c r="AW514" s="15" t="s">
        <v>5</v>
      </c>
      <c r="AX514" s="15" t="s">
        <v>83</v>
      </c>
      <c r="AY514" s="229" t="s">
        <v>131</v>
      </c>
    </row>
    <row r="515" spans="1:65" s="2" customFormat="1" ht="24.2" customHeight="1">
      <c r="A515" s="35"/>
      <c r="B515" s="36"/>
      <c r="C515" s="177" t="s">
        <v>487</v>
      </c>
      <c r="D515" s="177" t="s">
        <v>134</v>
      </c>
      <c r="E515" s="178" t="s">
        <v>488</v>
      </c>
      <c r="F515" s="179" t="s">
        <v>489</v>
      </c>
      <c r="G515" s="180" t="s">
        <v>158</v>
      </c>
      <c r="H515" s="181">
        <v>4</v>
      </c>
      <c r="I515" s="182"/>
      <c r="J515" s="182"/>
      <c r="K515" s="183">
        <f>ROUND(P515*H515,2)</f>
        <v>0</v>
      </c>
      <c r="L515" s="179" t="s">
        <v>138</v>
      </c>
      <c r="M515" s="40"/>
      <c r="N515" s="184" t="s">
        <v>29</v>
      </c>
      <c r="O515" s="185" t="s">
        <v>44</v>
      </c>
      <c r="P515" s="186">
        <f>I515+J515</f>
        <v>0</v>
      </c>
      <c r="Q515" s="186">
        <f>ROUND(I515*H515,2)</f>
        <v>0</v>
      </c>
      <c r="R515" s="186">
        <f>ROUND(J515*H515,2)</f>
        <v>0</v>
      </c>
      <c r="S515" s="65"/>
      <c r="T515" s="187">
        <f>S515*H515</f>
        <v>0</v>
      </c>
      <c r="U515" s="187">
        <v>0</v>
      </c>
      <c r="V515" s="187">
        <f>U515*H515</f>
        <v>0</v>
      </c>
      <c r="W515" s="187">
        <v>0</v>
      </c>
      <c r="X515" s="188">
        <f>W515*H515</f>
        <v>0</v>
      </c>
      <c r="Y515" s="35"/>
      <c r="Z515" s="35"/>
      <c r="AA515" s="35"/>
      <c r="AB515" s="35"/>
      <c r="AC515" s="35"/>
      <c r="AD515" s="35"/>
      <c r="AE515" s="35"/>
      <c r="AR515" s="189" t="s">
        <v>139</v>
      </c>
      <c r="AT515" s="189" t="s">
        <v>134</v>
      </c>
      <c r="AU515" s="189" t="s">
        <v>85</v>
      </c>
      <c r="AY515" s="18" t="s">
        <v>131</v>
      </c>
      <c r="BE515" s="190">
        <f>IF(O515="základní",K515,0)</f>
        <v>0</v>
      </c>
      <c r="BF515" s="190">
        <f>IF(O515="snížená",K515,0)</f>
        <v>0</v>
      </c>
      <c r="BG515" s="190">
        <f>IF(O515="zákl. přenesená",K515,0)</f>
        <v>0</v>
      </c>
      <c r="BH515" s="190">
        <f>IF(O515="sníž. přenesená",K515,0)</f>
        <v>0</v>
      </c>
      <c r="BI515" s="190">
        <f>IF(O515="nulová",K515,0)</f>
        <v>0</v>
      </c>
      <c r="BJ515" s="18" t="s">
        <v>83</v>
      </c>
      <c r="BK515" s="190">
        <f>ROUND(P515*H515,2)</f>
        <v>0</v>
      </c>
      <c r="BL515" s="18" t="s">
        <v>139</v>
      </c>
      <c r="BM515" s="189" t="s">
        <v>490</v>
      </c>
    </row>
    <row r="516" spans="1:47" s="2" customFormat="1" ht="12">
      <c r="A516" s="35"/>
      <c r="B516" s="36"/>
      <c r="C516" s="37"/>
      <c r="D516" s="191" t="s">
        <v>141</v>
      </c>
      <c r="E516" s="37"/>
      <c r="F516" s="192" t="s">
        <v>491</v>
      </c>
      <c r="G516" s="37"/>
      <c r="H516" s="37"/>
      <c r="I516" s="193"/>
      <c r="J516" s="193"/>
      <c r="K516" s="37"/>
      <c r="L516" s="37"/>
      <c r="M516" s="40"/>
      <c r="N516" s="194"/>
      <c r="O516" s="195"/>
      <c r="P516" s="65"/>
      <c r="Q516" s="65"/>
      <c r="R516" s="65"/>
      <c r="S516" s="65"/>
      <c r="T516" s="65"/>
      <c r="U516" s="65"/>
      <c r="V516" s="65"/>
      <c r="W516" s="65"/>
      <c r="X516" s="66"/>
      <c r="Y516" s="35"/>
      <c r="Z516" s="35"/>
      <c r="AA516" s="35"/>
      <c r="AB516" s="35"/>
      <c r="AC516" s="35"/>
      <c r="AD516" s="35"/>
      <c r="AE516" s="35"/>
      <c r="AT516" s="18" t="s">
        <v>141</v>
      </c>
      <c r="AU516" s="18" t="s">
        <v>85</v>
      </c>
    </row>
    <row r="517" spans="1:47" s="2" customFormat="1" ht="12">
      <c r="A517" s="35"/>
      <c r="B517" s="36"/>
      <c r="C517" s="37"/>
      <c r="D517" s="196" t="s">
        <v>143</v>
      </c>
      <c r="E517" s="37"/>
      <c r="F517" s="197" t="s">
        <v>492</v>
      </c>
      <c r="G517" s="37"/>
      <c r="H517" s="37"/>
      <c r="I517" s="193"/>
      <c r="J517" s="193"/>
      <c r="K517" s="37"/>
      <c r="L517" s="37"/>
      <c r="M517" s="40"/>
      <c r="N517" s="194"/>
      <c r="O517" s="195"/>
      <c r="P517" s="65"/>
      <c r="Q517" s="65"/>
      <c r="R517" s="65"/>
      <c r="S517" s="65"/>
      <c r="T517" s="65"/>
      <c r="U517" s="65"/>
      <c r="V517" s="65"/>
      <c r="W517" s="65"/>
      <c r="X517" s="66"/>
      <c r="Y517" s="35"/>
      <c r="Z517" s="35"/>
      <c r="AA517" s="35"/>
      <c r="AB517" s="35"/>
      <c r="AC517" s="35"/>
      <c r="AD517" s="35"/>
      <c r="AE517" s="35"/>
      <c r="AT517" s="18" t="s">
        <v>143</v>
      </c>
      <c r="AU517" s="18" t="s">
        <v>85</v>
      </c>
    </row>
    <row r="518" spans="2:51" s="13" customFormat="1" ht="12">
      <c r="B518" s="198"/>
      <c r="C518" s="199"/>
      <c r="D518" s="191" t="s">
        <v>145</v>
      </c>
      <c r="E518" s="200" t="s">
        <v>29</v>
      </c>
      <c r="F518" s="201" t="s">
        <v>146</v>
      </c>
      <c r="G518" s="199"/>
      <c r="H518" s="200" t="s">
        <v>29</v>
      </c>
      <c r="I518" s="202"/>
      <c r="J518" s="202"/>
      <c r="K518" s="199"/>
      <c r="L518" s="199"/>
      <c r="M518" s="203"/>
      <c r="N518" s="204"/>
      <c r="O518" s="205"/>
      <c r="P518" s="205"/>
      <c r="Q518" s="205"/>
      <c r="R518" s="205"/>
      <c r="S518" s="205"/>
      <c r="T518" s="205"/>
      <c r="U518" s="205"/>
      <c r="V518" s="205"/>
      <c r="W518" s="205"/>
      <c r="X518" s="206"/>
      <c r="AT518" s="207" t="s">
        <v>145</v>
      </c>
      <c r="AU518" s="207" t="s">
        <v>85</v>
      </c>
      <c r="AV518" s="13" t="s">
        <v>83</v>
      </c>
      <c r="AW518" s="13" t="s">
        <v>5</v>
      </c>
      <c r="AX518" s="13" t="s">
        <v>75</v>
      </c>
      <c r="AY518" s="207" t="s">
        <v>131</v>
      </c>
    </row>
    <row r="519" spans="2:51" s="14" customFormat="1" ht="12">
      <c r="B519" s="208"/>
      <c r="C519" s="209"/>
      <c r="D519" s="191" t="s">
        <v>145</v>
      </c>
      <c r="E519" s="210" t="s">
        <v>29</v>
      </c>
      <c r="F519" s="211" t="s">
        <v>139</v>
      </c>
      <c r="G519" s="209"/>
      <c r="H519" s="212">
        <v>4</v>
      </c>
      <c r="I519" s="213"/>
      <c r="J519" s="213"/>
      <c r="K519" s="209"/>
      <c r="L519" s="209"/>
      <c r="M519" s="214"/>
      <c r="N519" s="215"/>
      <c r="O519" s="216"/>
      <c r="P519" s="216"/>
      <c r="Q519" s="216"/>
      <c r="R519" s="216"/>
      <c r="S519" s="216"/>
      <c r="T519" s="216"/>
      <c r="U519" s="216"/>
      <c r="V519" s="216"/>
      <c r="W519" s="216"/>
      <c r="X519" s="217"/>
      <c r="AT519" s="218" t="s">
        <v>145</v>
      </c>
      <c r="AU519" s="218" t="s">
        <v>85</v>
      </c>
      <c r="AV519" s="14" t="s">
        <v>85</v>
      </c>
      <c r="AW519" s="14" t="s">
        <v>5</v>
      </c>
      <c r="AX519" s="14" t="s">
        <v>75</v>
      </c>
      <c r="AY519" s="218" t="s">
        <v>131</v>
      </c>
    </row>
    <row r="520" spans="2:51" s="15" customFormat="1" ht="12">
      <c r="B520" s="219"/>
      <c r="C520" s="220"/>
      <c r="D520" s="191" t="s">
        <v>145</v>
      </c>
      <c r="E520" s="221" t="s">
        <v>29</v>
      </c>
      <c r="F520" s="222" t="s">
        <v>147</v>
      </c>
      <c r="G520" s="220"/>
      <c r="H520" s="223">
        <v>4</v>
      </c>
      <c r="I520" s="224"/>
      <c r="J520" s="224"/>
      <c r="K520" s="220"/>
      <c r="L520" s="220"/>
      <c r="M520" s="225"/>
      <c r="N520" s="226"/>
      <c r="O520" s="227"/>
      <c r="P520" s="227"/>
      <c r="Q520" s="227"/>
      <c r="R520" s="227"/>
      <c r="S520" s="227"/>
      <c r="T520" s="227"/>
      <c r="U520" s="227"/>
      <c r="V520" s="227"/>
      <c r="W520" s="227"/>
      <c r="X520" s="228"/>
      <c r="AT520" s="229" t="s">
        <v>145</v>
      </c>
      <c r="AU520" s="229" t="s">
        <v>85</v>
      </c>
      <c r="AV520" s="15" t="s">
        <v>139</v>
      </c>
      <c r="AW520" s="15" t="s">
        <v>5</v>
      </c>
      <c r="AX520" s="15" t="s">
        <v>83</v>
      </c>
      <c r="AY520" s="229" t="s">
        <v>131</v>
      </c>
    </row>
    <row r="521" spans="1:65" s="2" customFormat="1" ht="24.2" customHeight="1">
      <c r="A521" s="35"/>
      <c r="B521" s="36"/>
      <c r="C521" s="230" t="s">
        <v>493</v>
      </c>
      <c r="D521" s="230" t="s">
        <v>148</v>
      </c>
      <c r="E521" s="231" t="s">
        <v>494</v>
      </c>
      <c r="F521" s="232" t="s">
        <v>495</v>
      </c>
      <c r="G521" s="233" t="s">
        <v>158</v>
      </c>
      <c r="H521" s="234">
        <v>4</v>
      </c>
      <c r="I521" s="235"/>
      <c r="J521" s="236"/>
      <c r="K521" s="237">
        <f>ROUND(P521*H521,2)</f>
        <v>0</v>
      </c>
      <c r="L521" s="232" t="s">
        <v>29</v>
      </c>
      <c r="M521" s="238"/>
      <c r="N521" s="239" t="s">
        <v>29</v>
      </c>
      <c r="O521" s="185" t="s">
        <v>44</v>
      </c>
      <c r="P521" s="186">
        <f>I521+J521</f>
        <v>0</v>
      </c>
      <c r="Q521" s="186">
        <f>ROUND(I521*H521,2)</f>
        <v>0</v>
      </c>
      <c r="R521" s="186">
        <f>ROUND(J521*H521,2)</f>
        <v>0</v>
      </c>
      <c r="S521" s="65"/>
      <c r="T521" s="187">
        <f>S521*H521</f>
        <v>0</v>
      </c>
      <c r="U521" s="187">
        <v>0</v>
      </c>
      <c r="V521" s="187">
        <f>U521*H521</f>
        <v>0</v>
      </c>
      <c r="W521" s="187">
        <v>0</v>
      </c>
      <c r="X521" s="188">
        <f>W521*H521</f>
        <v>0</v>
      </c>
      <c r="Y521" s="35"/>
      <c r="Z521" s="35"/>
      <c r="AA521" s="35"/>
      <c r="AB521" s="35"/>
      <c r="AC521" s="35"/>
      <c r="AD521" s="35"/>
      <c r="AE521" s="35"/>
      <c r="AR521" s="189" t="s">
        <v>151</v>
      </c>
      <c r="AT521" s="189" t="s">
        <v>148</v>
      </c>
      <c r="AU521" s="189" t="s">
        <v>85</v>
      </c>
      <c r="AY521" s="18" t="s">
        <v>131</v>
      </c>
      <c r="BE521" s="190">
        <f>IF(O521="základní",K521,0)</f>
        <v>0</v>
      </c>
      <c r="BF521" s="190">
        <f>IF(O521="snížená",K521,0)</f>
        <v>0</v>
      </c>
      <c r="BG521" s="190">
        <f>IF(O521="zákl. přenesená",K521,0)</f>
        <v>0</v>
      </c>
      <c r="BH521" s="190">
        <f>IF(O521="sníž. přenesená",K521,0)</f>
        <v>0</v>
      </c>
      <c r="BI521" s="190">
        <f>IF(O521="nulová",K521,0)</f>
        <v>0</v>
      </c>
      <c r="BJ521" s="18" t="s">
        <v>83</v>
      </c>
      <c r="BK521" s="190">
        <f>ROUND(P521*H521,2)</f>
        <v>0</v>
      </c>
      <c r="BL521" s="18" t="s">
        <v>139</v>
      </c>
      <c r="BM521" s="189" t="s">
        <v>496</v>
      </c>
    </row>
    <row r="522" spans="1:47" s="2" customFormat="1" ht="12">
      <c r="A522" s="35"/>
      <c r="B522" s="36"/>
      <c r="C522" s="37"/>
      <c r="D522" s="191" t="s">
        <v>141</v>
      </c>
      <c r="E522" s="37"/>
      <c r="F522" s="192" t="s">
        <v>495</v>
      </c>
      <c r="G522" s="37"/>
      <c r="H522" s="37"/>
      <c r="I522" s="193"/>
      <c r="J522" s="193"/>
      <c r="K522" s="37"/>
      <c r="L522" s="37"/>
      <c r="M522" s="40"/>
      <c r="N522" s="194"/>
      <c r="O522" s="195"/>
      <c r="P522" s="65"/>
      <c r="Q522" s="65"/>
      <c r="R522" s="65"/>
      <c r="S522" s="65"/>
      <c r="T522" s="65"/>
      <c r="U522" s="65"/>
      <c r="V522" s="65"/>
      <c r="W522" s="65"/>
      <c r="X522" s="66"/>
      <c r="Y522" s="35"/>
      <c r="Z522" s="35"/>
      <c r="AA522" s="35"/>
      <c r="AB522" s="35"/>
      <c r="AC522" s="35"/>
      <c r="AD522" s="35"/>
      <c r="AE522" s="35"/>
      <c r="AT522" s="18" t="s">
        <v>141</v>
      </c>
      <c r="AU522" s="18" t="s">
        <v>85</v>
      </c>
    </row>
    <row r="523" spans="1:47" s="2" customFormat="1" ht="19.5">
      <c r="A523" s="35"/>
      <c r="B523" s="36"/>
      <c r="C523" s="37"/>
      <c r="D523" s="191" t="s">
        <v>153</v>
      </c>
      <c r="E523" s="37"/>
      <c r="F523" s="240" t="s">
        <v>275</v>
      </c>
      <c r="G523" s="37"/>
      <c r="H523" s="37"/>
      <c r="I523" s="193"/>
      <c r="J523" s="193"/>
      <c r="K523" s="37"/>
      <c r="L523" s="37"/>
      <c r="M523" s="40"/>
      <c r="N523" s="194"/>
      <c r="O523" s="195"/>
      <c r="P523" s="65"/>
      <c r="Q523" s="65"/>
      <c r="R523" s="65"/>
      <c r="S523" s="65"/>
      <c r="T523" s="65"/>
      <c r="U523" s="65"/>
      <c r="V523" s="65"/>
      <c r="W523" s="65"/>
      <c r="X523" s="66"/>
      <c r="Y523" s="35"/>
      <c r="Z523" s="35"/>
      <c r="AA523" s="35"/>
      <c r="AB523" s="35"/>
      <c r="AC523" s="35"/>
      <c r="AD523" s="35"/>
      <c r="AE523" s="35"/>
      <c r="AT523" s="18" t="s">
        <v>153</v>
      </c>
      <c r="AU523" s="18" t="s">
        <v>85</v>
      </c>
    </row>
    <row r="524" spans="2:51" s="13" customFormat="1" ht="12">
      <c r="B524" s="198"/>
      <c r="C524" s="199"/>
      <c r="D524" s="191" t="s">
        <v>145</v>
      </c>
      <c r="E524" s="200" t="s">
        <v>29</v>
      </c>
      <c r="F524" s="201" t="s">
        <v>146</v>
      </c>
      <c r="G524" s="199"/>
      <c r="H524" s="200" t="s">
        <v>29</v>
      </c>
      <c r="I524" s="202"/>
      <c r="J524" s="202"/>
      <c r="K524" s="199"/>
      <c r="L524" s="199"/>
      <c r="M524" s="203"/>
      <c r="N524" s="204"/>
      <c r="O524" s="205"/>
      <c r="P524" s="205"/>
      <c r="Q524" s="205"/>
      <c r="R524" s="205"/>
      <c r="S524" s="205"/>
      <c r="T524" s="205"/>
      <c r="U524" s="205"/>
      <c r="V524" s="205"/>
      <c r="W524" s="205"/>
      <c r="X524" s="206"/>
      <c r="AT524" s="207" t="s">
        <v>145</v>
      </c>
      <c r="AU524" s="207" t="s">
        <v>85</v>
      </c>
      <c r="AV524" s="13" t="s">
        <v>83</v>
      </c>
      <c r="AW524" s="13" t="s">
        <v>5</v>
      </c>
      <c r="AX524" s="13" t="s">
        <v>75</v>
      </c>
      <c r="AY524" s="207" t="s">
        <v>131</v>
      </c>
    </row>
    <row r="525" spans="2:51" s="14" customFormat="1" ht="12">
      <c r="B525" s="208"/>
      <c r="C525" s="209"/>
      <c r="D525" s="191" t="s">
        <v>145</v>
      </c>
      <c r="E525" s="210" t="s">
        <v>29</v>
      </c>
      <c r="F525" s="211" t="s">
        <v>139</v>
      </c>
      <c r="G525" s="209"/>
      <c r="H525" s="212">
        <v>4</v>
      </c>
      <c r="I525" s="213"/>
      <c r="J525" s="213"/>
      <c r="K525" s="209"/>
      <c r="L525" s="209"/>
      <c r="M525" s="214"/>
      <c r="N525" s="215"/>
      <c r="O525" s="216"/>
      <c r="P525" s="216"/>
      <c r="Q525" s="216"/>
      <c r="R525" s="216"/>
      <c r="S525" s="216"/>
      <c r="T525" s="216"/>
      <c r="U525" s="216"/>
      <c r="V525" s="216"/>
      <c r="W525" s="216"/>
      <c r="X525" s="217"/>
      <c r="AT525" s="218" t="s">
        <v>145</v>
      </c>
      <c r="AU525" s="218" t="s">
        <v>85</v>
      </c>
      <c r="AV525" s="14" t="s">
        <v>85</v>
      </c>
      <c r="AW525" s="14" t="s">
        <v>5</v>
      </c>
      <c r="AX525" s="14" t="s">
        <v>75</v>
      </c>
      <c r="AY525" s="218" t="s">
        <v>131</v>
      </c>
    </row>
    <row r="526" spans="2:51" s="15" customFormat="1" ht="12">
      <c r="B526" s="219"/>
      <c r="C526" s="220"/>
      <c r="D526" s="191" t="s">
        <v>145</v>
      </c>
      <c r="E526" s="221" t="s">
        <v>29</v>
      </c>
      <c r="F526" s="222" t="s">
        <v>147</v>
      </c>
      <c r="G526" s="220"/>
      <c r="H526" s="223">
        <v>4</v>
      </c>
      <c r="I526" s="224"/>
      <c r="J526" s="224"/>
      <c r="K526" s="220"/>
      <c r="L526" s="220"/>
      <c r="M526" s="225"/>
      <c r="N526" s="226"/>
      <c r="O526" s="227"/>
      <c r="P526" s="227"/>
      <c r="Q526" s="227"/>
      <c r="R526" s="227"/>
      <c r="S526" s="227"/>
      <c r="T526" s="227"/>
      <c r="U526" s="227"/>
      <c r="V526" s="227"/>
      <c r="W526" s="227"/>
      <c r="X526" s="228"/>
      <c r="AT526" s="229" t="s">
        <v>145</v>
      </c>
      <c r="AU526" s="229" t="s">
        <v>85</v>
      </c>
      <c r="AV526" s="15" t="s">
        <v>139</v>
      </c>
      <c r="AW526" s="15" t="s">
        <v>5</v>
      </c>
      <c r="AX526" s="15" t="s">
        <v>83</v>
      </c>
      <c r="AY526" s="229" t="s">
        <v>131</v>
      </c>
    </row>
    <row r="527" spans="1:65" s="2" customFormat="1" ht="24.2" customHeight="1">
      <c r="A527" s="35"/>
      <c r="B527" s="36"/>
      <c r="C527" s="230" t="s">
        <v>228</v>
      </c>
      <c r="D527" s="230" t="s">
        <v>148</v>
      </c>
      <c r="E527" s="231" t="s">
        <v>497</v>
      </c>
      <c r="F527" s="232" t="s">
        <v>498</v>
      </c>
      <c r="G527" s="233" t="s">
        <v>137</v>
      </c>
      <c r="H527" s="234">
        <v>1</v>
      </c>
      <c r="I527" s="235"/>
      <c r="J527" s="236"/>
      <c r="K527" s="237">
        <f>ROUND(P527*H527,2)</f>
        <v>0</v>
      </c>
      <c r="L527" s="232" t="s">
        <v>29</v>
      </c>
      <c r="M527" s="238"/>
      <c r="N527" s="239" t="s">
        <v>29</v>
      </c>
      <c r="O527" s="185" t="s">
        <v>44</v>
      </c>
      <c r="P527" s="186">
        <f>I527+J527</f>
        <v>0</v>
      </c>
      <c r="Q527" s="186">
        <f>ROUND(I527*H527,2)</f>
        <v>0</v>
      </c>
      <c r="R527" s="186">
        <f>ROUND(J527*H527,2)</f>
        <v>0</v>
      </c>
      <c r="S527" s="65"/>
      <c r="T527" s="187">
        <f>S527*H527</f>
        <v>0</v>
      </c>
      <c r="U527" s="187">
        <v>0</v>
      </c>
      <c r="V527" s="187">
        <f>U527*H527</f>
        <v>0</v>
      </c>
      <c r="W527" s="187">
        <v>0</v>
      </c>
      <c r="X527" s="188">
        <f>W527*H527</f>
        <v>0</v>
      </c>
      <c r="Y527" s="35"/>
      <c r="Z527" s="35"/>
      <c r="AA527" s="35"/>
      <c r="AB527" s="35"/>
      <c r="AC527" s="35"/>
      <c r="AD527" s="35"/>
      <c r="AE527" s="35"/>
      <c r="AR527" s="189" t="s">
        <v>151</v>
      </c>
      <c r="AT527" s="189" t="s">
        <v>148</v>
      </c>
      <c r="AU527" s="189" t="s">
        <v>85</v>
      </c>
      <c r="AY527" s="18" t="s">
        <v>131</v>
      </c>
      <c r="BE527" s="190">
        <f>IF(O527="základní",K527,0)</f>
        <v>0</v>
      </c>
      <c r="BF527" s="190">
        <f>IF(O527="snížená",K527,0)</f>
        <v>0</v>
      </c>
      <c r="BG527" s="190">
        <f>IF(O527="zákl. přenesená",K527,0)</f>
        <v>0</v>
      </c>
      <c r="BH527" s="190">
        <f>IF(O527="sníž. přenesená",K527,0)</f>
        <v>0</v>
      </c>
      <c r="BI527" s="190">
        <f>IF(O527="nulová",K527,0)</f>
        <v>0</v>
      </c>
      <c r="BJ527" s="18" t="s">
        <v>83</v>
      </c>
      <c r="BK527" s="190">
        <f>ROUND(P527*H527,2)</f>
        <v>0</v>
      </c>
      <c r="BL527" s="18" t="s">
        <v>139</v>
      </c>
      <c r="BM527" s="189" t="s">
        <v>499</v>
      </c>
    </row>
    <row r="528" spans="1:47" s="2" customFormat="1" ht="12">
      <c r="A528" s="35"/>
      <c r="B528" s="36"/>
      <c r="C528" s="37"/>
      <c r="D528" s="191" t="s">
        <v>141</v>
      </c>
      <c r="E528" s="37"/>
      <c r="F528" s="192" t="s">
        <v>498</v>
      </c>
      <c r="G528" s="37"/>
      <c r="H528" s="37"/>
      <c r="I528" s="193"/>
      <c r="J528" s="193"/>
      <c r="K528" s="37"/>
      <c r="L528" s="37"/>
      <c r="M528" s="40"/>
      <c r="N528" s="194"/>
      <c r="O528" s="195"/>
      <c r="P528" s="65"/>
      <c r="Q528" s="65"/>
      <c r="R528" s="65"/>
      <c r="S528" s="65"/>
      <c r="T528" s="65"/>
      <c r="U528" s="65"/>
      <c r="V528" s="65"/>
      <c r="W528" s="65"/>
      <c r="X528" s="66"/>
      <c r="Y528" s="35"/>
      <c r="Z528" s="35"/>
      <c r="AA528" s="35"/>
      <c r="AB528" s="35"/>
      <c r="AC528" s="35"/>
      <c r="AD528" s="35"/>
      <c r="AE528" s="35"/>
      <c r="AT528" s="18" t="s">
        <v>141</v>
      </c>
      <c r="AU528" s="18" t="s">
        <v>85</v>
      </c>
    </row>
    <row r="529" spans="1:47" s="2" customFormat="1" ht="19.5">
      <c r="A529" s="35"/>
      <c r="B529" s="36"/>
      <c r="C529" s="37"/>
      <c r="D529" s="191" t="s">
        <v>153</v>
      </c>
      <c r="E529" s="37"/>
      <c r="F529" s="240" t="s">
        <v>275</v>
      </c>
      <c r="G529" s="37"/>
      <c r="H529" s="37"/>
      <c r="I529" s="193"/>
      <c r="J529" s="193"/>
      <c r="K529" s="37"/>
      <c r="L529" s="37"/>
      <c r="M529" s="40"/>
      <c r="N529" s="194"/>
      <c r="O529" s="195"/>
      <c r="P529" s="65"/>
      <c r="Q529" s="65"/>
      <c r="R529" s="65"/>
      <c r="S529" s="65"/>
      <c r="T529" s="65"/>
      <c r="U529" s="65"/>
      <c r="V529" s="65"/>
      <c r="W529" s="65"/>
      <c r="X529" s="66"/>
      <c r="Y529" s="35"/>
      <c r="Z529" s="35"/>
      <c r="AA529" s="35"/>
      <c r="AB529" s="35"/>
      <c r="AC529" s="35"/>
      <c r="AD529" s="35"/>
      <c r="AE529" s="35"/>
      <c r="AT529" s="18" t="s">
        <v>153</v>
      </c>
      <c r="AU529" s="18" t="s">
        <v>85</v>
      </c>
    </row>
    <row r="530" spans="2:51" s="13" customFormat="1" ht="12">
      <c r="B530" s="198"/>
      <c r="C530" s="199"/>
      <c r="D530" s="191" t="s">
        <v>145</v>
      </c>
      <c r="E530" s="200" t="s">
        <v>29</v>
      </c>
      <c r="F530" s="201" t="s">
        <v>146</v>
      </c>
      <c r="G530" s="199"/>
      <c r="H530" s="200" t="s">
        <v>29</v>
      </c>
      <c r="I530" s="202"/>
      <c r="J530" s="202"/>
      <c r="K530" s="199"/>
      <c r="L530" s="199"/>
      <c r="M530" s="203"/>
      <c r="N530" s="204"/>
      <c r="O530" s="205"/>
      <c r="P530" s="205"/>
      <c r="Q530" s="205"/>
      <c r="R530" s="205"/>
      <c r="S530" s="205"/>
      <c r="T530" s="205"/>
      <c r="U530" s="205"/>
      <c r="V530" s="205"/>
      <c r="W530" s="205"/>
      <c r="X530" s="206"/>
      <c r="AT530" s="207" t="s">
        <v>145</v>
      </c>
      <c r="AU530" s="207" t="s">
        <v>85</v>
      </c>
      <c r="AV530" s="13" t="s">
        <v>83</v>
      </c>
      <c r="AW530" s="13" t="s">
        <v>5</v>
      </c>
      <c r="AX530" s="13" t="s">
        <v>75</v>
      </c>
      <c r="AY530" s="207" t="s">
        <v>131</v>
      </c>
    </row>
    <row r="531" spans="2:51" s="14" customFormat="1" ht="12">
      <c r="B531" s="208"/>
      <c r="C531" s="209"/>
      <c r="D531" s="191" t="s">
        <v>145</v>
      </c>
      <c r="E531" s="210" t="s">
        <v>29</v>
      </c>
      <c r="F531" s="211" t="s">
        <v>83</v>
      </c>
      <c r="G531" s="209"/>
      <c r="H531" s="212">
        <v>1</v>
      </c>
      <c r="I531" s="213"/>
      <c r="J531" s="213"/>
      <c r="K531" s="209"/>
      <c r="L531" s="209"/>
      <c r="M531" s="214"/>
      <c r="N531" s="215"/>
      <c r="O531" s="216"/>
      <c r="P531" s="216"/>
      <c r="Q531" s="216"/>
      <c r="R531" s="216"/>
      <c r="S531" s="216"/>
      <c r="T531" s="216"/>
      <c r="U531" s="216"/>
      <c r="V531" s="216"/>
      <c r="W531" s="216"/>
      <c r="X531" s="217"/>
      <c r="AT531" s="218" t="s">
        <v>145</v>
      </c>
      <c r="AU531" s="218" t="s">
        <v>85</v>
      </c>
      <c r="AV531" s="14" t="s">
        <v>85</v>
      </c>
      <c r="AW531" s="14" t="s">
        <v>5</v>
      </c>
      <c r="AX531" s="14" t="s">
        <v>75</v>
      </c>
      <c r="AY531" s="218" t="s">
        <v>131</v>
      </c>
    </row>
    <row r="532" spans="2:51" s="15" customFormat="1" ht="12">
      <c r="B532" s="219"/>
      <c r="C532" s="220"/>
      <c r="D532" s="191" t="s">
        <v>145</v>
      </c>
      <c r="E532" s="221" t="s">
        <v>29</v>
      </c>
      <c r="F532" s="222" t="s">
        <v>147</v>
      </c>
      <c r="G532" s="220"/>
      <c r="H532" s="223">
        <v>1</v>
      </c>
      <c r="I532" s="224"/>
      <c r="J532" s="224"/>
      <c r="K532" s="220"/>
      <c r="L532" s="220"/>
      <c r="M532" s="225"/>
      <c r="N532" s="226"/>
      <c r="O532" s="227"/>
      <c r="P532" s="227"/>
      <c r="Q532" s="227"/>
      <c r="R532" s="227"/>
      <c r="S532" s="227"/>
      <c r="T532" s="227"/>
      <c r="U532" s="227"/>
      <c r="V532" s="227"/>
      <c r="W532" s="227"/>
      <c r="X532" s="228"/>
      <c r="AT532" s="229" t="s">
        <v>145</v>
      </c>
      <c r="AU532" s="229" t="s">
        <v>85</v>
      </c>
      <c r="AV532" s="15" t="s">
        <v>139</v>
      </c>
      <c r="AW532" s="15" t="s">
        <v>5</v>
      </c>
      <c r="AX532" s="15" t="s">
        <v>83</v>
      </c>
      <c r="AY532" s="229" t="s">
        <v>131</v>
      </c>
    </row>
    <row r="533" spans="1:65" s="2" customFormat="1" ht="24.2" customHeight="1">
      <c r="A533" s="35"/>
      <c r="B533" s="36"/>
      <c r="C533" s="230" t="s">
        <v>500</v>
      </c>
      <c r="D533" s="230" t="s">
        <v>148</v>
      </c>
      <c r="E533" s="231" t="s">
        <v>501</v>
      </c>
      <c r="F533" s="232" t="s">
        <v>502</v>
      </c>
      <c r="G533" s="233" t="s">
        <v>137</v>
      </c>
      <c r="H533" s="234">
        <v>2</v>
      </c>
      <c r="I533" s="235"/>
      <c r="J533" s="236"/>
      <c r="K533" s="237">
        <f>ROUND(P533*H533,2)</f>
        <v>0</v>
      </c>
      <c r="L533" s="232" t="s">
        <v>29</v>
      </c>
      <c r="M533" s="238"/>
      <c r="N533" s="239" t="s">
        <v>29</v>
      </c>
      <c r="O533" s="185" t="s">
        <v>44</v>
      </c>
      <c r="P533" s="186">
        <f>I533+J533</f>
        <v>0</v>
      </c>
      <c r="Q533" s="186">
        <f>ROUND(I533*H533,2)</f>
        <v>0</v>
      </c>
      <c r="R533" s="186">
        <f>ROUND(J533*H533,2)</f>
        <v>0</v>
      </c>
      <c r="S533" s="65"/>
      <c r="T533" s="187">
        <f>S533*H533</f>
        <v>0</v>
      </c>
      <c r="U533" s="187">
        <v>0</v>
      </c>
      <c r="V533" s="187">
        <f>U533*H533</f>
        <v>0</v>
      </c>
      <c r="W533" s="187">
        <v>0</v>
      </c>
      <c r="X533" s="188">
        <f>W533*H533</f>
        <v>0</v>
      </c>
      <c r="Y533" s="35"/>
      <c r="Z533" s="35"/>
      <c r="AA533" s="35"/>
      <c r="AB533" s="35"/>
      <c r="AC533" s="35"/>
      <c r="AD533" s="35"/>
      <c r="AE533" s="35"/>
      <c r="AR533" s="189" t="s">
        <v>151</v>
      </c>
      <c r="AT533" s="189" t="s">
        <v>148</v>
      </c>
      <c r="AU533" s="189" t="s">
        <v>85</v>
      </c>
      <c r="AY533" s="18" t="s">
        <v>131</v>
      </c>
      <c r="BE533" s="190">
        <f>IF(O533="základní",K533,0)</f>
        <v>0</v>
      </c>
      <c r="BF533" s="190">
        <f>IF(O533="snížená",K533,0)</f>
        <v>0</v>
      </c>
      <c r="BG533" s="190">
        <f>IF(O533="zákl. přenesená",K533,0)</f>
        <v>0</v>
      </c>
      <c r="BH533" s="190">
        <f>IF(O533="sníž. přenesená",K533,0)</f>
        <v>0</v>
      </c>
      <c r="BI533" s="190">
        <f>IF(O533="nulová",K533,0)</f>
        <v>0</v>
      </c>
      <c r="BJ533" s="18" t="s">
        <v>83</v>
      </c>
      <c r="BK533" s="190">
        <f>ROUND(P533*H533,2)</f>
        <v>0</v>
      </c>
      <c r="BL533" s="18" t="s">
        <v>139</v>
      </c>
      <c r="BM533" s="189" t="s">
        <v>503</v>
      </c>
    </row>
    <row r="534" spans="1:47" s="2" customFormat="1" ht="12">
      <c r="A534" s="35"/>
      <c r="B534" s="36"/>
      <c r="C534" s="37"/>
      <c r="D534" s="191" t="s">
        <v>141</v>
      </c>
      <c r="E534" s="37"/>
      <c r="F534" s="192" t="s">
        <v>502</v>
      </c>
      <c r="G534" s="37"/>
      <c r="H534" s="37"/>
      <c r="I534" s="193"/>
      <c r="J534" s="193"/>
      <c r="K534" s="37"/>
      <c r="L534" s="37"/>
      <c r="M534" s="40"/>
      <c r="N534" s="194"/>
      <c r="O534" s="195"/>
      <c r="P534" s="65"/>
      <c r="Q534" s="65"/>
      <c r="R534" s="65"/>
      <c r="S534" s="65"/>
      <c r="T534" s="65"/>
      <c r="U534" s="65"/>
      <c r="V534" s="65"/>
      <c r="W534" s="65"/>
      <c r="X534" s="66"/>
      <c r="Y534" s="35"/>
      <c r="Z534" s="35"/>
      <c r="AA534" s="35"/>
      <c r="AB534" s="35"/>
      <c r="AC534" s="35"/>
      <c r="AD534" s="35"/>
      <c r="AE534" s="35"/>
      <c r="AT534" s="18" t="s">
        <v>141</v>
      </c>
      <c r="AU534" s="18" t="s">
        <v>85</v>
      </c>
    </row>
    <row r="535" spans="1:47" s="2" customFormat="1" ht="19.5">
      <c r="A535" s="35"/>
      <c r="B535" s="36"/>
      <c r="C535" s="37"/>
      <c r="D535" s="191" t="s">
        <v>153</v>
      </c>
      <c r="E535" s="37"/>
      <c r="F535" s="240" t="s">
        <v>275</v>
      </c>
      <c r="G535" s="37"/>
      <c r="H535" s="37"/>
      <c r="I535" s="193"/>
      <c r="J535" s="193"/>
      <c r="K535" s="37"/>
      <c r="L535" s="37"/>
      <c r="M535" s="40"/>
      <c r="N535" s="194"/>
      <c r="O535" s="195"/>
      <c r="P535" s="65"/>
      <c r="Q535" s="65"/>
      <c r="R535" s="65"/>
      <c r="S535" s="65"/>
      <c r="T535" s="65"/>
      <c r="U535" s="65"/>
      <c r="V535" s="65"/>
      <c r="W535" s="65"/>
      <c r="X535" s="66"/>
      <c r="Y535" s="35"/>
      <c r="Z535" s="35"/>
      <c r="AA535" s="35"/>
      <c r="AB535" s="35"/>
      <c r="AC535" s="35"/>
      <c r="AD535" s="35"/>
      <c r="AE535" s="35"/>
      <c r="AT535" s="18" t="s">
        <v>153</v>
      </c>
      <c r="AU535" s="18" t="s">
        <v>85</v>
      </c>
    </row>
    <row r="536" spans="2:51" s="13" customFormat="1" ht="12">
      <c r="B536" s="198"/>
      <c r="C536" s="199"/>
      <c r="D536" s="191" t="s">
        <v>145</v>
      </c>
      <c r="E536" s="200" t="s">
        <v>29</v>
      </c>
      <c r="F536" s="201" t="s">
        <v>146</v>
      </c>
      <c r="G536" s="199"/>
      <c r="H536" s="200" t="s">
        <v>29</v>
      </c>
      <c r="I536" s="202"/>
      <c r="J536" s="202"/>
      <c r="K536" s="199"/>
      <c r="L536" s="199"/>
      <c r="M536" s="203"/>
      <c r="N536" s="204"/>
      <c r="O536" s="205"/>
      <c r="P536" s="205"/>
      <c r="Q536" s="205"/>
      <c r="R536" s="205"/>
      <c r="S536" s="205"/>
      <c r="T536" s="205"/>
      <c r="U536" s="205"/>
      <c r="V536" s="205"/>
      <c r="W536" s="205"/>
      <c r="X536" s="206"/>
      <c r="AT536" s="207" t="s">
        <v>145</v>
      </c>
      <c r="AU536" s="207" t="s">
        <v>85</v>
      </c>
      <c r="AV536" s="13" t="s">
        <v>83</v>
      </c>
      <c r="AW536" s="13" t="s">
        <v>5</v>
      </c>
      <c r="AX536" s="13" t="s">
        <v>75</v>
      </c>
      <c r="AY536" s="207" t="s">
        <v>131</v>
      </c>
    </row>
    <row r="537" spans="2:51" s="14" customFormat="1" ht="12">
      <c r="B537" s="208"/>
      <c r="C537" s="209"/>
      <c r="D537" s="191" t="s">
        <v>145</v>
      </c>
      <c r="E537" s="210" t="s">
        <v>29</v>
      </c>
      <c r="F537" s="211" t="s">
        <v>85</v>
      </c>
      <c r="G537" s="209"/>
      <c r="H537" s="212">
        <v>2</v>
      </c>
      <c r="I537" s="213"/>
      <c r="J537" s="213"/>
      <c r="K537" s="209"/>
      <c r="L537" s="209"/>
      <c r="M537" s="214"/>
      <c r="N537" s="215"/>
      <c r="O537" s="216"/>
      <c r="P537" s="216"/>
      <c r="Q537" s="216"/>
      <c r="R537" s="216"/>
      <c r="S537" s="216"/>
      <c r="T537" s="216"/>
      <c r="U537" s="216"/>
      <c r="V537" s="216"/>
      <c r="W537" s="216"/>
      <c r="X537" s="217"/>
      <c r="AT537" s="218" t="s">
        <v>145</v>
      </c>
      <c r="AU537" s="218" t="s">
        <v>85</v>
      </c>
      <c r="AV537" s="14" t="s">
        <v>85</v>
      </c>
      <c r="AW537" s="14" t="s">
        <v>5</v>
      </c>
      <c r="AX537" s="14" t="s">
        <v>75</v>
      </c>
      <c r="AY537" s="218" t="s">
        <v>131</v>
      </c>
    </row>
    <row r="538" spans="2:51" s="15" customFormat="1" ht="12">
      <c r="B538" s="219"/>
      <c r="C538" s="220"/>
      <c r="D538" s="191" t="s">
        <v>145</v>
      </c>
      <c r="E538" s="221" t="s">
        <v>29</v>
      </c>
      <c r="F538" s="222" t="s">
        <v>147</v>
      </c>
      <c r="G538" s="220"/>
      <c r="H538" s="223">
        <v>2</v>
      </c>
      <c r="I538" s="224"/>
      <c r="J538" s="224"/>
      <c r="K538" s="220"/>
      <c r="L538" s="220"/>
      <c r="M538" s="225"/>
      <c r="N538" s="226"/>
      <c r="O538" s="227"/>
      <c r="P538" s="227"/>
      <c r="Q538" s="227"/>
      <c r="R538" s="227"/>
      <c r="S538" s="227"/>
      <c r="T538" s="227"/>
      <c r="U538" s="227"/>
      <c r="V538" s="227"/>
      <c r="W538" s="227"/>
      <c r="X538" s="228"/>
      <c r="AT538" s="229" t="s">
        <v>145</v>
      </c>
      <c r="AU538" s="229" t="s">
        <v>85</v>
      </c>
      <c r="AV538" s="15" t="s">
        <v>139</v>
      </c>
      <c r="AW538" s="15" t="s">
        <v>5</v>
      </c>
      <c r="AX538" s="15" t="s">
        <v>83</v>
      </c>
      <c r="AY538" s="229" t="s">
        <v>131</v>
      </c>
    </row>
    <row r="539" spans="1:65" s="2" customFormat="1" ht="24.2" customHeight="1">
      <c r="A539" s="35"/>
      <c r="B539" s="36"/>
      <c r="C539" s="177" t="s">
        <v>206</v>
      </c>
      <c r="D539" s="177" t="s">
        <v>134</v>
      </c>
      <c r="E539" s="178" t="s">
        <v>504</v>
      </c>
      <c r="F539" s="179" t="s">
        <v>505</v>
      </c>
      <c r="G539" s="180" t="s">
        <v>137</v>
      </c>
      <c r="H539" s="181">
        <v>190</v>
      </c>
      <c r="I539" s="182"/>
      <c r="J539" s="182"/>
      <c r="K539" s="183">
        <f>ROUND(P539*H539,2)</f>
        <v>0</v>
      </c>
      <c r="L539" s="179" t="s">
        <v>138</v>
      </c>
      <c r="M539" s="40"/>
      <c r="N539" s="184" t="s">
        <v>29</v>
      </c>
      <c r="O539" s="185" t="s">
        <v>44</v>
      </c>
      <c r="P539" s="186">
        <f>I539+J539</f>
        <v>0</v>
      </c>
      <c r="Q539" s="186">
        <f>ROUND(I539*H539,2)</f>
        <v>0</v>
      </c>
      <c r="R539" s="186">
        <f>ROUND(J539*H539,2)</f>
        <v>0</v>
      </c>
      <c r="S539" s="65"/>
      <c r="T539" s="187">
        <f>S539*H539</f>
        <v>0</v>
      </c>
      <c r="U539" s="187">
        <v>0</v>
      </c>
      <c r="V539" s="187">
        <f>U539*H539</f>
        <v>0</v>
      </c>
      <c r="W539" s="187">
        <v>0</v>
      </c>
      <c r="X539" s="188">
        <f>W539*H539</f>
        <v>0</v>
      </c>
      <c r="Y539" s="35"/>
      <c r="Z539" s="35"/>
      <c r="AA539" s="35"/>
      <c r="AB539" s="35"/>
      <c r="AC539" s="35"/>
      <c r="AD539" s="35"/>
      <c r="AE539" s="35"/>
      <c r="AR539" s="189" t="s">
        <v>139</v>
      </c>
      <c r="AT539" s="189" t="s">
        <v>134</v>
      </c>
      <c r="AU539" s="189" t="s">
        <v>85</v>
      </c>
      <c r="AY539" s="18" t="s">
        <v>131</v>
      </c>
      <c r="BE539" s="190">
        <f>IF(O539="základní",K539,0)</f>
        <v>0</v>
      </c>
      <c r="BF539" s="190">
        <f>IF(O539="snížená",K539,0)</f>
        <v>0</v>
      </c>
      <c r="BG539" s="190">
        <f>IF(O539="zákl. přenesená",K539,0)</f>
        <v>0</v>
      </c>
      <c r="BH539" s="190">
        <f>IF(O539="sníž. přenesená",K539,0)</f>
        <v>0</v>
      </c>
      <c r="BI539" s="190">
        <f>IF(O539="nulová",K539,0)</f>
        <v>0</v>
      </c>
      <c r="BJ539" s="18" t="s">
        <v>83</v>
      </c>
      <c r="BK539" s="190">
        <f>ROUND(P539*H539,2)</f>
        <v>0</v>
      </c>
      <c r="BL539" s="18" t="s">
        <v>139</v>
      </c>
      <c r="BM539" s="189" t="s">
        <v>506</v>
      </c>
    </row>
    <row r="540" spans="1:47" s="2" customFormat="1" ht="19.5">
      <c r="A540" s="35"/>
      <c r="B540" s="36"/>
      <c r="C540" s="37"/>
      <c r="D540" s="191" t="s">
        <v>141</v>
      </c>
      <c r="E540" s="37"/>
      <c r="F540" s="192" t="s">
        <v>507</v>
      </c>
      <c r="G540" s="37"/>
      <c r="H540" s="37"/>
      <c r="I540" s="193"/>
      <c r="J540" s="193"/>
      <c r="K540" s="37"/>
      <c r="L540" s="37"/>
      <c r="M540" s="40"/>
      <c r="N540" s="194"/>
      <c r="O540" s="195"/>
      <c r="P540" s="65"/>
      <c r="Q540" s="65"/>
      <c r="R540" s="65"/>
      <c r="S540" s="65"/>
      <c r="T540" s="65"/>
      <c r="U540" s="65"/>
      <c r="V540" s="65"/>
      <c r="W540" s="65"/>
      <c r="X540" s="66"/>
      <c r="Y540" s="35"/>
      <c r="Z540" s="35"/>
      <c r="AA540" s="35"/>
      <c r="AB540" s="35"/>
      <c r="AC540" s="35"/>
      <c r="AD540" s="35"/>
      <c r="AE540" s="35"/>
      <c r="AT540" s="18" t="s">
        <v>141</v>
      </c>
      <c r="AU540" s="18" t="s">
        <v>85</v>
      </c>
    </row>
    <row r="541" spans="1:47" s="2" customFormat="1" ht="12">
      <c r="A541" s="35"/>
      <c r="B541" s="36"/>
      <c r="C541" s="37"/>
      <c r="D541" s="196" t="s">
        <v>143</v>
      </c>
      <c r="E541" s="37"/>
      <c r="F541" s="197" t="s">
        <v>508</v>
      </c>
      <c r="G541" s="37"/>
      <c r="H541" s="37"/>
      <c r="I541" s="193"/>
      <c r="J541" s="193"/>
      <c r="K541" s="37"/>
      <c r="L541" s="37"/>
      <c r="M541" s="40"/>
      <c r="N541" s="194"/>
      <c r="O541" s="195"/>
      <c r="P541" s="65"/>
      <c r="Q541" s="65"/>
      <c r="R541" s="65"/>
      <c r="S541" s="65"/>
      <c r="T541" s="65"/>
      <c r="U541" s="65"/>
      <c r="V541" s="65"/>
      <c r="W541" s="65"/>
      <c r="X541" s="66"/>
      <c r="Y541" s="35"/>
      <c r="Z541" s="35"/>
      <c r="AA541" s="35"/>
      <c r="AB541" s="35"/>
      <c r="AC541" s="35"/>
      <c r="AD541" s="35"/>
      <c r="AE541" s="35"/>
      <c r="AT541" s="18" t="s">
        <v>143</v>
      </c>
      <c r="AU541" s="18" t="s">
        <v>85</v>
      </c>
    </row>
    <row r="542" spans="2:51" s="13" customFormat="1" ht="12">
      <c r="B542" s="198"/>
      <c r="C542" s="199"/>
      <c r="D542" s="191" t="s">
        <v>145</v>
      </c>
      <c r="E542" s="200" t="s">
        <v>29</v>
      </c>
      <c r="F542" s="201" t="s">
        <v>146</v>
      </c>
      <c r="G542" s="199"/>
      <c r="H542" s="200" t="s">
        <v>29</v>
      </c>
      <c r="I542" s="202"/>
      <c r="J542" s="202"/>
      <c r="K542" s="199"/>
      <c r="L542" s="199"/>
      <c r="M542" s="203"/>
      <c r="N542" s="204"/>
      <c r="O542" s="205"/>
      <c r="P542" s="205"/>
      <c r="Q542" s="205"/>
      <c r="R542" s="205"/>
      <c r="S542" s="205"/>
      <c r="T542" s="205"/>
      <c r="U542" s="205"/>
      <c r="V542" s="205"/>
      <c r="W542" s="205"/>
      <c r="X542" s="206"/>
      <c r="AT542" s="207" t="s">
        <v>145</v>
      </c>
      <c r="AU542" s="207" t="s">
        <v>85</v>
      </c>
      <c r="AV542" s="13" t="s">
        <v>83</v>
      </c>
      <c r="AW542" s="13" t="s">
        <v>5</v>
      </c>
      <c r="AX542" s="13" t="s">
        <v>75</v>
      </c>
      <c r="AY542" s="207" t="s">
        <v>131</v>
      </c>
    </row>
    <row r="543" spans="2:51" s="14" customFormat="1" ht="12">
      <c r="B543" s="208"/>
      <c r="C543" s="209"/>
      <c r="D543" s="191" t="s">
        <v>145</v>
      </c>
      <c r="E543" s="210" t="s">
        <v>29</v>
      </c>
      <c r="F543" s="211" t="s">
        <v>509</v>
      </c>
      <c r="G543" s="209"/>
      <c r="H543" s="212">
        <v>190</v>
      </c>
      <c r="I543" s="213"/>
      <c r="J543" s="213"/>
      <c r="K543" s="209"/>
      <c r="L543" s="209"/>
      <c r="M543" s="214"/>
      <c r="N543" s="215"/>
      <c r="O543" s="216"/>
      <c r="P543" s="216"/>
      <c r="Q543" s="216"/>
      <c r="R543" s="216"/>
      <c r="S543" s="216"/>
      <c r="T543" s="216"/>
      <c r="U543" s="216"/>
      <c r="V543" s="216"/>
      <c r="W543" s="216"/>
      <c r="X543" s="217"/>
      <c r="AT543" s="218" t="s">
        <v>145</v>
      </c>
      <c r="AU543" s="218" t="s">
        <v>85</v>
      </c>
      <c r="AV543" s="14" t="s">
        <v>85</v>
      </c>
      <c r="AW543" s="14" t="s">
        <v>5</v>
      </c>
      <c r="AX543" s="14" t="s">
        <v>75</v>
      </c>
      <c r="AY543" s="218" t="s">
        <v>131</v>
      </c>
    </row>
    <row r="544" spans="2:51" s="15" customFormat="1" ht="12">
      <c r="B544" s="219"/>
      <c r="C544" s="220"/>
      <c r="D544" s="191" t="s">
        <v>145</v>
      </c>
      <c r="E544" s="221" t="s">
        <v>29</v>
      </c>
      <c r="F544" s="222" t="s">
        <v>147</v>
      </c>
      <c r="G544" s="220"/>
      <c r="H544" s="223">
        <v>190</v>
      </c>
      <c r="I544" s="224"/>
      <c r="J544" s="224"/>
      <c r="K544" s="220"/>
      <c r="L544" s="220"/>
      <c r="M544" s="225"/>
      <c r="N544" s="226"/>
      <c r="O544" s="227"/>
      <c r="P544" s="227"/>
      <c r="Q544" s="227"/>
      <c r="R544" s="227"/>
      <c r="S544" s="227"/>
      <c r="T544" s="227"/>
      <c r="U544" s="227"/>
      <c r="V544" s="227"/>
      <c r="W544" s="227"/>
      <c r="X544" s="228"/>
      <c r="AT544" s="229" t="s">
        <v>145</v>
      </c>
      <c r="AU544" s="229" t="s">
        <v>85</v>
      </c>
      <c r="AV544" s="15" t="s">
        <v>139</v>
      </c>
      <c r="AW544" s="15" t="s">
        <v>5</v>
      </c>
      <c r="AX544" s="15" t="s">
        <v>83</v>
      </c>
      <c r="AY544" s="229" t="s">
        <v>131</v>
      </c>
    </row>
    <row r="545" spans="1:65" s="2" customFormat="1" ht="16.5" customHeight="1">
      <c r="A545" s="35"/>
      <c r="B545" s="36"/>
      <c r="C545" s="230" t="s">
        <v>510</v>
      </c>
      <c r="D545" s="230" t="s">
        <v>148</v>
      </c>
      <c r="E545" s="231" t="s">
        <v>511</v>
      </c>
      <c r="F545" s="232" t="s">
        <v>512</v>
      </c>
      <c r="G545" s="233" t="s">
        <v>137</v>
      </c>
      <c r="H545" s="234">
        <v>119</v>
      </c>
      <c r="I545" s="235"/>
      <c r="J545" s="236"/>
      <c r="K545" s="237">
        <f>ROUND(P545*H545,2)</f>
        <v>0</v>
      </c>
      <c r="L545" s="232" t="s">
        <v>29</v>
      </c>
      <c r="M545" s="238"/>
      <c r="N545" s="239" t="s">
        <v>29</v>
      </c>
      <c r="O545" s="185" t="s">
        <v>44</v>
      </c>
      <c r="P545" s="186">
        <f>I545+J545</f>
        <v>0</v>
      </c>
      <c r="Q545" s="186">
        <f>ROUND(I545*H545,2)</f>
        <v>0</v>
      </c>
      <c r="R545" s="186">
        <f>ROUND(J545*H545,2)</f>
        <v>0</v>
      </c>
      <c r="S545" s="65"/>
      <c r="T545" s="187">
        <f>S545*H545</f>
        <v>0</v>
      </c>
      <c r="U545" s="187">
        <v>0</v>
      </c>
      <c r="V545" s="187">
        <f>U545*H545</f>
        <v>0</v>
      </c>
      <c r="W545" s="187">
        <v>0</v>
      </c>
      <c r="X545" s="188">
        <f>W545*H545</f>
        <v>0</v>
      </c>
      <c r="Y545" s="35"/>
      <c r="Z545" s="35"/>
      <c r="AA545" s="35"/>
      <c r="AB545" s="35"/>
      <c r="AC545" s="35"/>
      <c r="AD545" s="35"/>
      <c r="AE545" s="35"/>
      <c r="AR545" s="189" t="s">
        <v>151</v>
      </c>
      <c r="AT545" s="189" t="s">
        <v>148</v>
      </c>
      <c r="AU545" s="189" t="s">
        <v>85</v>
      </c>
      <c r="AY545" s="18" t="s">
        <v>131</v>
      </c>
      <c r="BE545" s="190">
        <f>IF(O545="základní",K545,0)</f>
        <v>0</v>
      </c>
      <c r="BF545" s="190">
        <f>IF(O545="snížená",K545,0)</f>
        <v>0</v>
      </c>
      <c r="BG545" s="190">
        <f>IF(O545="zákl. přenesená",K545,0)</f>
        <v>0</v>
      </c>
      <c r="BH545" s="190">
        <f>IF(O545="sníž. přenesená",K545,0)</f>
        <v>0</v>
      </c>
      <c r="BI545" s="190">
        <f>IF(O545="nulová",K545,0)</f>
        <v>0</v>
      </c>
      <c r="BJ545" s="18" t="s">
        <v>83</v>
      </c>
      <c r="BK545" s="190">
        <f>ROUND(P545*H545,2)</f>
        <v>0</v>
      </c>
      <c r="BL545" s="18" t="s">
        <v>139</v>
      </c>
      <c r="BM545" s="189" t="s">
        <v>513</v>
      </c>
    </row>
    <row r="546" spans="1:47" s="2" customFormat="1" ht="12">
      <c r="A546" s="35"/>
      <c r="B546" s="36"/>
      <c r="C546" s="37"/>
      <c r="D546" s="191" t="s">
        <v>141</v>
      </c>
      <c r="E546" s="37"/>
      <c r="F546" s="192" t="s">
        <v>512</v>
      </c>
      <c r="G546" s="37"/>
      <c r="H546" s="37"/>
      <c r="I546" s="193"/>
      <c r="J546" s="193"/>
      <c r="K546" s="37"/>
      <c r="L546" s="37"/>
      <c r="M546" s="40"/>
      <c r="N546" s="194"/>
      <c r="O546" s="195"/>
      <c r="P546" s="65"/>
      <c r="Q546" s="65"/>
      <c r="R546" s="65"/>
      <c r="S546" s="65"/>
      <c r="T546" s="65"/>
      <c r="U546" s="65"/>
      <c r="V546" s="65"/>
      <c r="W546" s="65"/>
      <c r="X546" s="66"/>
      <c r="Y546" s="35"/>
      <c r="Z546" s="35"/>
      <c r="AA546" s="35"/>
      <c r="AB546" s="35"/>
      <c r="AC546" s="35"/>
      <c r="AD546" s="35"/>
      <c r="AE546" s="35"/>
      <c r="AT546" s="18" t="s">
        <v>141</v>
      </c>
      <c r="AU546" s="18" t="s">
        <v>85</v>
      </c>
    </row>
    <row r="547" spans="1:47" s="2" customFormat="1" ht="19.5">
      <c r="A547" s="35"/>
      <c r="B547" s="36"/>
      <c r="C547" s="37"/>
      <c r="D547" s="191" t="s">
        <v>153</v>
      </c>
      <c r="E547" s="37"/>
      <c r="F547" s="240" t="s">
        <v>275</v>
      </c>
      <c r="G547" s="37"/>
      <c r="H547" s="37"/>
      <c r="I547" s="193"/>
      <c r="J547" s="193"/>
      <c r="K547" s="37"/>
      <c r="L547" s="37"/>
      <c r="M547" s="40"/>
      <c r="N547" s="194"/>
      <c r="O547" s="195"/>
      <c r="P547" s="65"/>
      <c r="Q547" s="65"/>
      <c r="R547" s="65"/>
      <c r="S547" s="65"/>
      <c r="T547" s="65"/>
      <c r="U547" s="65"/>
      <c r="V547" s="65"/>
      <c r="W547" s="65"/>
      <c r="X547" s="66"/>
      <c r="Y547" s="35"/>
      <c r="Z547" s="35"/>
      <c r="AA547" s="35"/>
      <c r="AB547" s="35"/>
      <c r="AC547" s="35"/>
      <c r="AD547" s="35"/>
      <c r="AE547" s="35"/>
      <c r="AT547" s="18" t="s">
        <v>153</v>
      </c>
      <c r="AU547" s="18" t="s">
        <v>85</v>
      </c>
    </row>
    <row r="548" spans="2:51" s="13" customFormat="1" ht="12">
      <c r="B548" s="198"/>
      <c r="C548" s="199"/>
      <c r="D548" s="191" t="s">
        <v>145</v>
      </c>
      <c r="E548" s="200" t="s">
        <v>29</v>
      </c>
      <c r="F548" s="201" t="s">
        <v>146</v>
      </c>
      <c r="G548" s="199"/>
      <c r="H548" s="200" t="s">
        <v>29</v>
      </c>
      <c r="I548" s="202"/>
      <c r="J548" s="202"/>
      <c r="K548" s="199"/>
      <c r="L548" s="199"/>
      <c r="M548" s="203"/>
      <c r="N548" s="204"/>
      <c r="O548" s="205"/>
      <c r="P548" s="205"/>
      <c r="Q548" s="205"/>
      <c r="R548" s="205"/>
      <c r="S548" s="205"/>
      <c r="T548" s="205"/>
      <c r="U548" s="205"/>
      <c r="V548" s="205"/>
      <c r="W548" s="205"/>
      <c r="X548" s="206"/>
      <c r="AT548" s="207" t="s">
        <v>145</v>
      </c>
      <c r="AU548" s="207" t="s">
        <v>85</v>
      </c>
      <c r="AV548" s="13" t="s">
        <v>83</v>
      </c>
      <c r="AW548" s="13" t="s">
        <v>5</v>
      </c>
      <c r="AX548" s="13" t="s">
        <v>75</v>
      </c>
      <c r="AY548" s="207" t="s">
        <v>131</v>
      </c>
    </row>
    <row r="549" spans="2:51" s="14" customFormat="1" ht="12">
      <c r="B549" s="208"/>
      <c r="C549" s="209"/>
      <c r="D549" s="191" t="s">
        <v>145</v>
      </c>
      <c r="E549" s="210" t="s">
        <v>29</v>
      </c>
      <c r="F549" s="211" t="s">
        <v>514</v>
      </c>
      <c r="G549" s="209"/>
      <c r="H549" s="212">
        <v>119</v>
      </c>
      <c r="I549" s="213"/>
      <c r="J549" s="213"/>
      <c r="K549" s="209"/>
      <c r="L549" s="209"/>
      <c r="M549" s="214"/>
      <c r="N549" s="215"/>
      <c r="O549" s="216"/>
      <c r="P549" s="216"/>
      <c r="Q549" s="216"/>
      <c r="R549" s="216"/>
      <c r="S549" s="216"/>
      <c r="T549" s="216"/>
      <c r="U549" s="216"/>
      <c r="V549" s="216"/>
      <c r="W549" s="216"/>
      <c r="X549" s="217"/>
      <c r="AT549" s="218" t="s">
        <v>145</v>
      </c>
      <c r="AU549" s="218" t="s">
        <v>85</v>
      </c>
      <c r="AV549" s="14" t="s">
        <v>85</v>
      </c>
      <c r="AW549" s="14" t="s">
        <v>5</v>
      </c>
      <c r="AX549" s="14" t="s">
        <v>75</v>
      </c>
      <c r="AY549" s="218" t="s">
        <v>131</v>
      </c>
    </row>
    <row r="550" spans="2:51" s="15" customFormat="1" ht="12">
      <c r="B550" s="219"/>
      <c r="C550" s="220"/>
      <c r="D550" s="191" t="s">
        <v>145</v>
      </c>
      <c r="E550" s="221" t="s">
        <v>29</v>
      </c>
      <c r="F550" s="222" t="s">
        <v>147</v>
      </c>
      <c r="G550" s="220"/>
      <c r="H550" s="223">
        <v>119</v>
      </c>
      <c r="I550" s="224"/>
      <c r="J550" s="224"/>
      <c r="K550" s="220"/>
      <c r="L550" s="220"/>
      <c r="M550" s="225"/>
      <c r="N550" s="226"/>
      <c r="O550" s="227"/>
      <c r="P550" s="227"/>
      <c r="Q550" s="227"/>
      <c r="R550" s="227"/>
      <c r="S550" s="227"/>
      <c r="T550" s="227"/>
      <c r="U550" s="227"/>
      <c r="V550" s="227"/>
      <c r="W550" s="227"/>
      <c r="X550" s="228"/>
      <c r="AT550" s="229" t="s">
        <v>145</v>
      </c>
      <c r="AU550" s="229" t="s">
        <v>85</v>
      </c>
      <c r="AV550" s="15" t="s">
        <v>139</v>
      </c>
      <c r="AW550" s="15" t="s">
        <v>5</v>
      </c>
      <c r="AX550" s="15" t="s">
        <v>83</v>
      </c>
      <c r="AY550" s="229" t="s">
        <v>131</v>
      </c>
    </row>
    <row r="551" spans="1:65" s="2" customFormat="1" ht="16.5" customHeight="1">
      <c r="A551" s="35"/>
      <c r="B551" s="36"/>
      <c r="C551" s="230" t="s">
        <v>515</v>
      </c>
      <c r="D551" s="230" t="s">
        <v>148</v>
      </c>
      <c r="E551" s="231" t="s">
        <v>516</v>
      </c>
      <c r="F551" s="232" t="s">
        <v>517</v>
      </c>
      <c r="G551" s="233" t="s">
        <v>137</v>
      </c>
      <c r="H551" s="234">
        <v>71</v>
      </c>
      <c r="I551" s="235"/>
      <c r="J551" s="236"/>
      <c r="K551" s="237">
        <f>ROUND(P551*H551,2)</f>
        <v>0</v>
      </c>
      <c r="L551" s="232" t="s">
        <v>29</v>
      </c>
      <c r="M551" s="238"/>
      <c r="N551" s="239" t="s">
        <v>29</v>
      </c>
      <c r="O551" s="185" t="s">
        <v>44</v>
      </c>
      <c r="P551" s="186">
        <f>I551+J551</f>
        <v>0</v>
      </c>
      <c r="Q551" s="186">
        <f>ROUND(I551*H551,2)</f>
        <v>0</v>
      </c>
      <c r="R551" s="186">
        <f>ROUND(J551*H551,2)</f>
        <v>0</v>
      </c>
      <c r="S551" s="65"/>
      <c r="T551" s="187">
        <f>S551*H551</f>
        <v>0</v>
      </c>
      <c r="U551" s="187">
        <v>0</v>
      </c>
      <c r="V551" s="187">
        <f>U551*H551</f>
        <v>0</v>
      </c>
      <c r="W551" s="187">
        <v>0</v>
      </c>
      <c r="X551" s="188">
        <f>W551*H551</f>
        <v>0</v>
      </c>
      <c r="Y551" s="35"/>
      <c r="Z551" s="35"/>
      <c r="AA551" s="35"/>
      <c r="AB551" s="35"/>
      <c r="AC551" s="35"/>
      <c r="AD551" s="35"/>
      <c r="AE551" s="35"/>
      <c r="AR551" s="189" t="s">
        <v>151</v>
      </c>
      <c r="AT551" s="189" t="s">
        <v>148</v>
      </c>
      <c r="AU551" s="189" t="s">
        <v>85</v>
      </c>
      <c r="AY551" s="18" t="s">
        <v>131</v>
      </c>
      <c r="BE551" s="190">
        <f>IF(O551="základní",K551,0)</f>
        <v>0</v>
      </c>
      <c r="BF551" s="190">
        <f>IF(O551="snížená",K551,0)</f>
        <v>0</v>
      </c>
      <c r="BG551" s="190">
        <f>IF(O551="zákl. přenesená",K551,0)</f>
        <v>0</v>
      </c>
      <c r="BH551" s="190">
        <f>IF(O551="sníž. přenesená",K551,0)</f>
        <v>0</v>
      </c>
      <c r="BI551" s="190">
        <f>IF(O551="nulová",K551,0)</f>
        <v>0</v>
      </c>
      <c r="BJ551" s="18" t="s">
        <v>83</v>
      </c>
      <c r="BK551" s="190">
        <f>ROUND(P551*H551,2)</f>
        <v>0</v>
      </c>
      <c r="BL551" s="18" t="s">
        <v>139</v>
      </c>
      <c r="BM551" s="189" t="s">
        <v>518</v>
      </c>
    </row>
    <row r="552" spans="1:47" s="2" customFormat="1" ht="12">
      <c r="A552" s="35"/>
      <c r="B552" s="36"/>
      <c r="C552" s="37"/>
      <c r="D552" s="191" t="s">
        <v>141</v>
      </c>
      <c r="E552" s="37"/>
      <c r="F552" s="192" t="s">
        <v>517</v>
      </c>
      <c r="G552" s="37"/>
      <c r="H552" s="37"/>
      <c r="I552" s="193"/>
      <c r="J552" s="193"/>
      <c r="K552" s="37"/>
      <c r="L552" s="37"/>
      <c r="M552" s="40"/>
      <c r="N552" s="194"/>
      <c r="O552" s="195"/>
      <c r="P552" s="65"/>
      <c r="Q552" s="65"/>
      <c r="R552" s="65"/>
      <c r="S552" s="65"/>
      <c r="T552" s="65"/>
      <c r="U552" s="65"/>
      <c r="V552" s="65"/>
      <c r="W552" s="65"/>
      <c r="X552" s="66"/>
      <c r="Y552" s="35"/>
      <c r="Z552" s="35"/>
      <c r="AA552" s="35"/>
      <c r="AB552" s="35"/>
      <c r="AC552" s="35"/>
      <c r="AD552" s="35"/>
      <c r="AE552" s="35"/>
      <c r="AT552" s="18" t="s">
        <v>141</v>
      </c>
      <c r="AU552" s="18" t="s">
        <v>85</v>
      </c>
    </row>
    <row r="553" spans="1:47" s="2" customFormat="1" ht="19.5">
      <c r="A553" s="35"/>
      <c r="B553" s="36"/>
      <c r="C553" s="37"/>
      <c r="D553" s="191" t="s">
        <v>153</v>
      </c>
      <c r="E553" s="37"/>
      <c r="F553" s="240" t="s">
        <v>275</v>
      </c>
      <c r="G553" s="37"/>
      <c r="H553" s="37"/>
      <c r="I553" s="193"/>
      <c r="J553" s="193"/>
      <c r="K553" s="37"/>
      <c r="L553" s="37"/>
      <c r="M553" s="40"/>
      <c r="N553" s="194"/>
      <c r="O553" s="195"/>
      <c r="P553" s="65"/>
      <c r="Q553" s="65"/>
      <c r="R553" s="65"/>
      <c r="S553" s="65"/>
      <c r="T553" s="65"/>
      <c r="U553" s="65"/>
      <c r="V553" s="65"/>
      <c r="W553" s="65"/>
      <c r="X553" s="66"/>
      <c r="Y553" s="35"/>
      <c r="Z553" s="35"/>
      <c r="AA553" s="35"/>
      <c r="AB553" s="35"/>
      <c r="AC553" s="35"/>
      <c r="AD553" s="35"/>
      <c r="AE553" s="35"/>
      <c r="AT553" s="18" t="s">
        <v>153</v>
      </c>
      <c r="AU553" s="18" t="s">
        <v>85</v>
      </c>
    </row>
    <row r="554" spans="2:51" s="13" customFormat="1" ht="12">
      <c r="B554" s="198"/>
      <c r="C554" s="199"/>
      <c r="D554" s="191" t="s">
        <v>145</v>
      </c>
      <c r="E554" s="200" t="s">
        <v>29</v>
      </c>
      <c r="F554" s="201" t="s">
        <v>146</v>
      </c>
      <c r="G554" s="199"/>
      <c r="H554" s="200" t="s">
        <v>29</v>
      </c>
      <c r="I554" s="202"/>
      <c r="J554" s="202"/>
      <c r="K554" s="199"/>
      <c r="L554" s="199"/>
      <c r="M554" s="203"/>
      <c r="N554" s="204"/>
      <c r="O554" s="205"/>
      <c r="P554" s="205"/>
      <c r="Q554" s="205"/>
      <c r="R554" s="205"/>
      <c r="S554" s="205"/>
      <c r="T554" s="205"/>
      <c r="U554" s="205"/>
      <c r="V554" s="205"/>
      <c r="W554" s="205"/>
      <c r="X554" s="206"/>
      <c r="AT554" s="207" t="s">
        <v>145</v>
      </c>
      <c r="AU554" s="207" t="s">
        <v>85</v>
      </c>
      <c r="AV554" s="13" t="s">
        <v>83</v>
      </c>
      <c r="AW554" s="13" t="s">
        <v>5</v>
      </c>
      <c r="AX554" s="13" t="s">
        <v>75</v>
      </c>
      <c r="AY554" s="207" t="s">
        <v>131</v>
      </c>
    </row>
    <row r="555" spans="2:51" s="14" customFormat="1" ht="12">
      <c r="B555" s="208"/>
      <c r="C555" s="209"/>
      <c r="D555" s="191" t="s">
        <v>145</v>
      </c>
      <c r="E555" s="210" t="s">
        <v>29</v>
      </c>
      <c r="F555" s="211" t="s">
        <v>483</v>
      </c>
      <c r="G555" s="209"/>
      <c r="H555" s="212">
        <v>71</v>
      </c>
      <c r="I555" s="213"/>
      <c r="J555" s="213"/>
      <c r="K555" s="209"/>
      <c r="L555" s="209"/>
      <c r="M555" s="214"/>
      <c r="N555" s="215"/>
      <c r="O555" s="216"/>
      <c r="P555" s="216"/>
      <c r="Q555" s="216"/>
      <c r="R555" s="216"/>
      <c r="S555" s="216"/>
      <c r="T555" s="216"/>
      <c r="U555" s="216"/>
      <c r="V555" s="216"/>
      <c r="W555" s="216"/>
      <c r="X555" s="217"/>
      <c r="AT555" s="218" t="s">
        <v>145</v>
      </c>
      <c r="AU555" s="218" t="s">
        <v>85</v>
      </c>
      <c r="AV555" s="14" t="s">
        <v>85</v>
      </c>
      <c r="AW555" s="14" t="s">
        <v>5</v>
      </c>
      <c r="AX555" s="14" t="s">
        <v>75</v>
      </c>
      <c r="AY555" s="218" t="s">
        <v>131</v>
      </c>
    </row>
    <row r="556" spans="2:51" s="15" customFormat="1" ht="12">
      <c r="B556" s="219"/>
      <c r="C556" s="220"/>
      <c r="D556" s="191" t="s">
        <v>145</v>
      </c>
      <c r="E556" s="221" t="s">
        <v>29</v>
      </c>
      <c r="F556" s="222" t="s">
        <v>147</v>
      </c>
      <c r="G556" s="220"/>
      <c r="H556" s="223">
        <v>71</v>
      </c>
      <c r="I556" s="224"/>
      <c r="J556" s="224"/>
      <c r="K556" s="220"/>
      <c r="L556" s="220"/>
      <c r="M556" s="225"/>
      <c r="N556" s="226"/>
      <c r="O556" s="227"/>
      <c r="P556" s="227"/>
      <c r="Q556" s="227"/>
      <c r="R556" s="227"/>
      <c r="S556" s="227"/>
      <c r="T556" s="227"/>
      <c r="U556" s="227"/>
      <c r="V556" s="227"/>
      <c r="W556" s="227"/>
      <c r="X556" s="228"/>
      <c r="AT556" s="229" t="s">
        <v>145</v>
      </c>
      <c r="AU556" s="229" t="s">
        <v>85</v>
      </c>
      <c r="AV556" s="15" t="s">
        <v>139</v>
      </c>
      <c r="AW556" s="15" t="s">
        <v>5</v>
      </c>
      <c r="AX556" s="15" t="s">
        <v>83</v>
      </c>
      <c r="AY556" s="229" t="s">
        <v>131</v>
      </c>
    </row>
    <row r="557" spans="1:65" s="2" customFormat="1" ht="24.2" customHeight="1">
      <c r="A557" s="35"/>
      <c r="B557" s="36"/>
      <c r="C557" s="177" t="s">
        <v>519</v>
      </c>
      <c r="D557" s="177" t="s">
        <v>134</v>
      </c>
      <c r="E557" s="178" t="s">
        <v>520</v>
      </c>
      <c r="F557" s="179" t="s">
        <v>521</v>
      </c>
      <c r="G557" s="180" t="s">
        <v>137</v>
      </c>
      <c r="H557" s="181">
        <v>55</v>
      </c>
      <c r="I557" s="182"/>
      <c r="J557" s="182"/>
      <c r="K557" s="183">
        <f>ROUND(P557*H557,2)</f>
        <v>0</v>
      </c>
      <c r="L557" s="179" t="s">
        <v>138</v>
      </c>
      <c r="M557" s="40"/>
      <c r="N557" s="184" t="s">
        <v>29</v>
      </c>
      <c r="O557" s="185" t="s">
        <v>44</v>
      </c>
      <c r="P557" s="186">
        <f>I557+J557</f>
        <v>0</v>
      </c>
      <c r="Q557" s="186">
        <f>ROUND(I557*H557,2)</f>
        <v>0</v>
      </c>
      <c r="R557" s="186">
        <f>ROUND(J557*H557,2)</f>
        <v>0</v>
      </c>
      <c r="S557" s="65"/>
      <c r="T557" s="187">
        <f>S557*H557</f>
        <v>0</v>
      </c>
      <c r="U557" s="187">
        <v>0</v>
      </c>
      <c r="V557" s="187">
        <f>U557*H557</f>
        <v>0</v>
      </c>
      <c r="W557" s="187">
        <v>0</v>
      </c>
      <c r="X557" s="188">
        <f>W557*H557</f>
        <v>0</v>
      </c>
      <c r="Y557" s="35"/>
      <c r="Z557" s="35"/>
      <c r="AA557" s="35"/>
      <c r="AB557" s="35"/>
      <c r="AC557" s="35"/>
      <c r="AD557" s="35"/>
      <c r="AE557" s="35"/>
      <c r="AR557" s="189" t="s">
        <v>139</v>
      </c>
      <c r="AT557" s="189" t="s">
        <v>134</v>
      </c>
      <c r="AU557" s="189" t="s">
        <v>85</v>
      </c>
      <c r="AY557" s="18" t="s">
        <v>131</v>
      </c>
      <c r="BE557" s="190">
        <f>IF(O557="základní",K557,0)</f>
        <v>0</v>
      </c>
      <c r="BF557" s="190">
        <f>IF(O557="snížená",K557,0)</f>
        <v>0</v>
      </c>
      <c r="BG557" s="190">
        <f>IF(O557="zákl. přenesená",K557,0)</f>
        <v>0</v>
      </c>
      <c r="BH557" s="190">
        <f>IF(O557="sníž. přenesená",K557,0)</f>
        <v>0</v>
      </c>
      <c r="BI557" s="190">
        <f>IF(O557="nulová",K557,0)</f>
        <v>0</v>
      </c>
      <c r="BJ557" s="18" t="s">
        <v>83</v>
      </c>
      <c r="BK557" s="190">
        <f>ROUND(P557*H557,2)</f>
        <v>0</v>
      </c>
      <c r="BL557" s="18" t="s">
        <v>139</v>
      </c>
      <c r="BM557" s="189" t="s">
        <v>522</v>
      </c>
    </row>
    <row r="558" spans="1:47" s="2" customFormat="1" ht="19.5">
      <c r="A558" s="35"/>
      <c r="B558" s="36"/>
      <c r="C558" s="37"/>
      <c r="D558" s="191" t="s">
        <v>141</v>
      </c>
      <c r="E558" s="37"/>
      <c r="F558" s="192" t="s">
        <v>523</v>
      </c>
      <c r="G558" s="37"/>
      <c r="H558" s="37"/>
      <c r="I558" s="193"/>
      <c r="J558" s="193"/>
      <c r="K558" s="37"/>
      <c r="L558" s="37"/>
      <c r="M558" s="40"/>
      <c r="N558" s="194"/>
      <c r="O558" s="195"/>
      <c r="P558" s="65"/>
      <c r="Q558" s="65"/>
      <c r="R558" s="65"/>
      <c r="S558" s="65"/>
      <c r="T558" s="65"/>
      <c r="U558" s="65"/>
      <c r="V558" s="65"/>
      <c r="W558" s="65"/>
      <c r="X558" s="66"/>
      <c r="Y558" s="35"/>
      <c r="Z558" s="35"/>
      <c r="AA558" s="35"/>
      <c r="AB558" s="35"/>
      <c r="AC558" s="35"/>
      <c r="AD558" s="35"/>
      <c r="AE558" s="35"/>
      <c r="AT558" s="18" t="s">
        <v>141</v>
      </c>
      <c r="AU558" s="18" t="s">
        <v>85</v>
      </c>
    </row>
    <row r="559" spans="1:47" s="2" customFormat="1" ht="12">
      <c r="A559" s="35"/>
      <c r="B559" s="36"/>
      <c r="C559" s="37"/>
      <c r="D559" s="196" t="s">
        <v>143</v>
      </c>
      <c r="E559" s="37"/>
      <c r="F559" s="197" t="s">
        <v>524</v>
      </c>
      <c r="G559" s="37"/>
      <c r="H559" s="37"/>
      <c r="I559" s="193"/>
      <c r="J559" s="193"/>
      <c r="K559" s="37"/>
      <c r="L559" s="37"/>
      <c r="M559" s="40"/>
      <c r="N559" s="194"/>
      <c r="O559" s="195"/>
      <c r="P559" s="65"/>
      <c r="Q559" s="65"/>
      <c r="R559" s="65"/>
      <c r="S559" s="65"/>
      <c r="T559" s="65"/>
      <c r="U559" s="65"/>
      <c r="V559" s="65"/>
      <c r="W559" s="65"/>
      <c r="X559" s="66"/>
      <c r="Y559" s="35"/>
      <c r="Z559" s="35"/>
      <c r="AA559" s="35"/>
      <c r="AB559" s="35"/>
      <c r="AC559" s="35"/>
      <c r="AD559" s="35"/>
      <c r="AE559" s="35"/>
      <c r="AT559" s="18" t="s">
        <v>143</v>
      </c>
      <c r="AU559" s="18" t="s">
        <v>85</v>
      </c>
    </row>
    <row r="560" spans="2:51" s="13" customFormat="1" ht="12">
      <c r="B560" s="198"/>
      <c r="C560" s="199"/>
      <c r="D560" s="191" t="s">
        <v>145</v>
      </c>
      <c r="E560" s="200" t="s">
        <v>29</v>
      </c>
      <c r="F560" s="201" t="s">
        <v>146</v>
      </c>
      <c r="G560" s="199"/>
      <c r="H560" s="200" t="s">
        <v>29</v>
      </c>
      <c r="I560" s="202"/>
      <c r="J560" s="202"/>
      <c r="K560" s="199"/>
      <c r="L560" s="199"/>
      <c r="M560" s="203"/>
      <c r="N560" s="204"/>
      <c r="O560" s="205"/>
      <c r="P560" s="205"/>
      <c r="Q560" s="205"/>
      <c r="R560" s="205"/>
      <c r="S560" s="205"/>
      <c r="T560" s="205"/>
      <c r="U560" s="205"/>
      <c r="V560" s="205"/>
      <c r="W560" s="205"/>
      <c r="X560" s="206"/>
      <c r="AT560" s="207" t="s">
        <v>145</v>
      </c>
      <c r="AU560" s="207" t="s">
        <v>85</v>
      </c>
      <c r="AV560" s="13" t="s">
        <v>83</v>
      </c>
      <c r="AW560" s="13" t="s">
        <v>5</v>
      </c>
      <c r="AX560" s="13" t="s">
        <v>75</v>
      </c>
      <c r="AY560" s="207" t="s">
        <v>131</v>
      </c>
    </row>
    <row r="561" spans="2:51" s="14" customFormat="1" ht="12">
      <c r="B561" s="208"/>
      <c r="C561" s="209"/>
      <c r="D561" s="191" t="s">
        <v>145</v>
      </c>
      <c r="E561" s="210" t="s">
        <v>29</v>
      </c>
      <c r="F561" s="211" t="s">
        <v>414</v>
      </c>
      <c r="G561" s="209"/>
      <c r="H561" s="212">
        <v>55</v>
      </c>
      <c r="I561" s="213"/>
      <c r="J561" s="213"/>
      <c r="K561" s="209"/>
      <c r="L561" s="209"/>
      <c r="M561" s="214"/>
      <c r="N561" s="215"/>
      <c r="O561" s="216"/>
      <c r="P561" s="216"/>
      <c r="Q561" s="216"/>
      <c r="R561" s="216"/>
      <c r="S561" s="216"/>
      <c r="T561" s="216"/>
      <c r="U561" s="216"/>
      <c r="V561" s="216"/>
      <c r="W561" s="216"/>
      <c r="X561" s="217"/>
      <c r="AT561" s="218" t="s">
        <v>145</v>
      </c>
      <c r="AU561" s="218" t="s">
        <v>85</v>
      </c>
      <c r="AV561" s="14" t="s">
        <v>85</v>
      </c>
      <c r="AW561" s="14" t="s">
        <v>5</v>
      </c>
      <c r="AX561" s="14" t="s">
        <v>75</v>
      </c>
      <c r="AY561" s="218" t="s">
        <v>131</v>
      </c>
    </row>
    <row r="562" spans="2:51" s="15" customFormat="1" ht="12">
      <c r="B562" s="219"/>
      <c r="C562" s="220"/>
      <c r="D562" s="191" t="s">
        <v>145</v>
      </c>
      <c r="E562" s="221" t="s">
        <v>29</v>
      </c>
      <c r="F562" s="222" t="s">
        <v>147</v>
      </c>
      <c r="G562" s="220"/>
      <c r="H562" s="223">
        <v>55</v>
      </c>
      <c r="I562" s="224"/>
      <c r="J562" s="224"/>
      <c r="K562" s="220"/>
      <c r="L562" s="220"/>
      <c r="M562" s="225"/>
      <c r="N562" s="226"/>
      <c r="O562" s="227"/>
      <c r="P562" s="227"/>
      <c r="Q562" s="227"/>
      <c r="R562" s="227"/>
      <c r="S562" s="227"/>
      <c r="T562" s="227"/>
      <c r="U562" s="227"/>
      <c r="V562" s="227"/>
      <c r="W562" s="227"/>
      <c r="X562" s="228"/>
      <c r="AT562" s="229" t="s">
        <v>145</v>
      </c>
      <c r="AU562" s="229" t="s">
        <v>85</v>
      </c>
      <c r="AV562" s="15" t="s">
        <v>139</v>
      </c>
      <c r="AW562" s="15" t="s">
        <v>5</v>
      </c>
      <c r="AX562" s="15" t="s">
        <v>83</v>
      </c>
      <c r="AY562" s="229" t="s">
        <v>131</v>
      </c>
    </row>
    <row r="563" spans="1:65" s="2" customFormat="1" ht="16.5" customHeight="1">
      <c r="A563" s="35"/>
      <c r="B563" s="36"/>
      <c r="C563" s="230" t="s">
        <v>525</v>
      </c>
      <c r="D563" s="230" t="s">
        <v>148</v>
      </c>
      <c r="E563" s="231" t="s">
        <v>526</v>
      </c>
      <c r="F563" s="232" t="s">
        <v>527</v>
      </c>
      <c r="G563" s="233" t="s">
        <v>137</v>
      </c>
      <c r="H563" s="234">
        <v>55</v>
      </c>
      <c r="I563" s="235"/>
      <c r="J563" s="236"/>
      <c r="K563" s="237">
        <f>ROUND(P563*H563,2)</f>
        <v>0</v>
      </c>
      <c r="L563" s="232" t="s">
        <v>29</v>
      </c>
      <c r="M563" s="238"/>
      <c r="N563" s="239" t="s">
        <v>29</v>
      </c>
      <c r="O563" s="185" t="s">
        <v>44</v>
      </c>
      <c r="P563" s="186">
        <f>I563+J563</f>
        <v>0</v>
      </c>
      <c r="Q563" s="186">
        <f>ROUND(I563*H563,2)</f>
        <v>0</v>
      </c>
      <c r="R563" s="186">
        <f>ROUND(J563*H563,2)</f>
        <v>0</v>
      </c>
      <c r="S563" s="65"/>
      <c r="T563" s="187">
        <f>S563*H563</f>
        <v>0</v>
      </c>
      <c r="U563" s="187">
        <v>0</v>
      </c>
      <c r="V563" s="187">
        <f>U563*H563</f>
        <v>0</v>
      </c>
      <c r="W563" s="187">
        <v>0</v>
      </c>
      <c r="X563" s="188">
        <f>W563*H563</f>
        <v>0</v>
      </c>
      <c r="Y563" s="35"/>
      <c r="Z563" s="35"/>
      <c r="AA563" s="35"/>
      <c r="AB563" s="35"/>
      <c r="AC563" s="35"/>
      <c r="AD563" s="35"/>
      <c r="AE563" s="35"/>
      <c r="AR563" s="189" t="s">
        <v>151</v>
      </c>
      <c r="AT563" s="189" t="s">
        <v>148</v>
      </c>
      <c r="AU563" s="189" t="s">
        <v>85</v>
      </c>
      <c r="AY563" s="18" t="s">
        <v>131</v>
      </c>
      <c r="BE563" s="190">
        <f>IF(O563="základní",K563,0)</f>
        <v>0</v>
      </c>
      <c r="BF563" s="190">
        <f>IF(O563="snížená",K563,0)</f>
        <v>0</v>
      </c>
      <c r="BG563" s="190">
        <f>IF(O563="zákl. přenesená",K563,0)</f>
        <v>0</v>
      </c>
      <c r="BH563" s="190">
        <f>IF(O563="sníž. přenesená",K563,0)</f>
        <v>0</v>
      </c>
      <c r="BI563" s="190">
        <f>IF(O563="nulová",K563,0)</f>
        <v>0</v>
      </c>
      <c r="BJ563" s="18" t="s">
        <v>83</v>
      </c>
      <c r="BK563" s="190">
        <f>ROUND(P563*H563,2)</f>
        <v>0</v>
      </c>
      <c r="BL563" s="18" t="s">
        <v>139</v>
      </c>
      <c r="BM563" s="189" t="s">
        <v>528</v>
      </c>
    </row>
    <row r="564" spans="1:47" s="2" customFormat="1" ht="12">
      <c r="A564" s="35"/>
      <c r="B564" s="36"/>
      <c r="C564" s="37"/>
      <c r="D564" s="191" t="s">
        <v>141</v>
      </c>
      <c r="E564" s="37"/>
      <c r="F564" s="192" t="s">
        <v>527</v>
      </c>
      <c r="G564" s="37"/>
      <c r="H564" s="37"/>
      <c r="I564" s="193"/>
      <c r="J564" s="193"/>
      <c r="K564" s="37"/>
      <c r="L564" s="37"/>
      <c r="M564" s="40"/>
      <c r="N564" s="194"/>
      <c r="O564" s="195"/>
      <c r="P564" s="65"/>
      <c r="Q564" s="65"/>
      <c r="R564" s="65"/>
      <c r="S564" s="65"/>
      <c r="T564" s="65"/>
      <c r="U564" s="65"/>
      <c r="V564" s="65"/>
      <c r="W564" s="65"/>
      <c r="X564" s="66"/>
      <c r="Y564" s="35"/>
      <c r="Z564" s="35"/>
      <c r="AA564" s="35"/>
      <c r="AB564" s="35"/>
      <c r="AC564" s="35"/>
      <c r="AD564" s="35"/>
      <c r="AE564" s="35"/>
      <c r="AT564" s="18" t="s">
        <v>141</v>
      </c>
      <c r="AU564" s="18" t="s">
        <v>85</v>
      </c>
    </row>
    <row r="565" spans="1:47" s="2" customFormat="1" ht="19.5">
      <c r="A565" s="35"/>
      <c r="B565" s="36"/>
      <c r="C565" s="37"/>
      <c r="D565" s="191" t="s">
        <v>153</v>
      </c>
      <c r="E565" s="37"/>
      <c r="F565" s="240" t="s">
        <v>275</v>
      </c>
      <c r="G565" s="37"/>
      <c r="H565" s="37"/>
      <c r="I565" s="193"/>
      <c r="J565" s="193"/>
      <c r="K565" s="37"/>
      <c r="L565" s="37"/>
      <c r="M565" s="40"/>
      <c r="N565" s="194"/>
      <c r="O565" s="195"/>
      <c r="P565" s="65"/>
      <c r="Q565" s="65"/>
      <c r="R565" s="65"/>
      <c r="S565" s="65"/>
      <c r="T565" s="65"/>
      <c r="U565" s="65"/>
      <c r="V565" s="65"/>
      <c r="W565" s="65"/>
      <c r="X565" s="66"/>
      <c r="Y565" s="35"/>
      <c r="Z565" s="35"/>
      <c r="AA565" s="35"/>
      <c r="AB565" s="35"/>
      <c r="AC565" s="35"/>
      <c r="AD565" s="35"/>
      <c r="AE565" s="35"/>
      <c r="AT565" s="18" t="s">
        <v>153</v>
      </c>
      <c r="AU565" s="18" t="s">
        <v>85</v>
      </c>
    </row>
    <row r="566" spans="2:51" s="13" customFormat="1" ht="12">
      <c r="B566" s="198"/>
      <c r="C566" s="199"/>
      <c r="D566" s="191" t="s">
        <v>145</v>
      </c>
      <c r="E566" s="200" t="s">
        <v>29</v>
      </c>
      <c r="F566" s="201" t="s">
        <v>146</v>
      </c>
      <c r="G566" s="199"/>
      <c r="H566" s="200" t="s">
        <v>29</v>
      </c>
      <c r="I566" s="202"/>
      <c r="J566" s="202"/>
      <c r="K566" s="199"/>
      <c r="L566" s="199"/>
      <c r="M566" s="203"/>
      <c r="N566" s="204"/>
      <c r="O566" s="205"/>
      <c r="P566" s="205"/>
      <c r="Q566" s="205"/>
      <c r="R566" s="205"/>
      <c r="S566" s="205"/>
      <c r="T566" s="205"/>
      <c r="U566" s="205"/>
      <c r="V566" s="205"/>
      <c r="W566" s="205"/>
      <c r="X566" s="206"/>
      <c r="AT566" s="207" t="s">
        <v>145</v>
      </c>
      <c r="AU566" s="207" t="s">
        <v>85</v>
      </c>
      <c r="AV566" s="13" t="s">
        <v>83</v>
      </c>
      <c r="AW566" s="13" t="s">
        <v>5</v>
      </c>
      <c r="AX566" s="13" t="s">
        <v>75</v>
      </c>
      <c r="AY566" s="207" t="s">
        <v>131</v>
      </c>
    </row>
    <row r="567" spans="2:51" s="14" customFormat="1" ht="12">
      <c r="B567" s="208"/>
      <c r="C567" s="209"/>
      <c r="D567" s="191" t="s">
        <v>145</v>
      </c>
      <c r="E567" s="210" t="s">
        <v>29</v>
      </c>
      <c r="F567" s="211" t="s">
        <v>414</v>
      </c>
      <c r="G567" s="209"/>
      <c r="H567" s="212">
        <v>55</v>
      </c>
      <c r="I567" s="213"/>
      <c r="J567" s="213"/>
      <c r="K567" s="209"/>
      <c r="L567" s="209"/>
      <c r="M567" s="214"/>
      <c r="N567" s="215"/>
      <c r="O567" s="216"/>
      <c r="P567" s="216"/>
      <c r="Q567" s="216"/>
      <c r="R567" s="216"/>
      <c r="S567" s="216"/>
      <c r="T567" s="216"/>
      <c r="U567" s="216"/>
      <c r="V567" s="216"/>
      <c r="W567" s="216"/>
      <c r="X567" s="217"/>
      <c r="AT567" s="218" t="s">
        <v>145</v>
      </c>
      <c r="AU567" s="218" t="s">
        <v>85</v>
      </c>
      <c r="AV567" s="14" t="s">
        <v>85</v>
      </c>
      <c r="AW567" s="14" t="s">
        <v>5</v>
      </c>
      <c r="AX567" s="14" t="s">
        <v>75</v>
      </c>
      <c r="AY567" s="218" t="s">
        <v>131</v>
      </c>
    </row>
    <row r="568" spans="2:51" s="15" customFormat="1" ht="12">
      <c r="B568" s="219"/>
      <c r="C568" s="220"/>
      <c r="D568" s="191" t="s">
        <v>145</v>
      </c>
      <c r="E568" s="221" t="s">
        <v>29</v>
      </c>
      <c r="F568" s="222" t="s">
        <v>147</v>
      </c>
      <c r="G568" s="220"/>
      <c r="H568" s="223">
        <v>55</v>
      </c>
      <c r="I568" s="224"/>
      <c r="J568" s="224"/>
      <c r="K568" s="220"/>
      <c r="L568" s="220"/>
      <c r="M568" s="225"/>
      <c r="N568" s="226"/>
      <c r="O568" s="227"/>
      <c r="P568" s="227"/>
      <c r="Q568" s="227"/>
      <c r="R568" s="227"/>
      <c r="S568" s="227"/>
      <c r="T568" s="227"/>
      <c r="U568" s="227"/>
      <c r="V568" s="227"/>
      <c r="W568" s="227"/>
      <c r="X568" s="228"/>
      <c r="AT568" s="229" t="s">
        <v>145</v>
      </c>
      <c r="AU568" s="229" t="s">
        <v>85</v>
      </c>
      <c r="AV568" s="15" t="s">
        <v>139</v>
      </c>
      <c r="AW568" s="15" t="s">
        <v>5</v>
      </c>
      <c r="AX568" s="15" t="s">
        <v>83</v>
      </c>
      <c r="AY568" s="229" t="s">
        <v>131</v>
      </c>
    </row>
    <row r="569" spans="1:65" s="2" customFormat="1" ht="16.5" customHeight="1">
      <c r="A569" s="35"/>
      <c r="B569" s="36"/>
      <c r="C569" s="230" t="s">
        <v>529</v>
      </c>
      <c r="D569" s="230" t="s">
        <v>148</v>
      </c>
      <c r="E569" s="231" t="s">
        <v>530</v>
      </c>
      <c r="F569" s="232" t="s">
        <v>531</v>
      </c>
      <c r="G569" s="233" t="s">
        <v>532</v>
      </c>
      <c r="H569" s="234">
        <v>1</v>
      </c>
      <c r="I569" s="235"/>
      <c r="J569" s="236"/>
      <c r="K569" s="237">
        <f>ROUND(P569*H569,2)</f>
        <v>0</v>
      </c>
      <c r="L569" s="232" t="s">
        <v>29</v>
      </c>
      <c r="M569" s="238"/>
      <c r="N569" s="239" t="s">
        <v>29</v>
      </c>
      <c r="O569" s="185" t="s">
        <v>44</v>
      </c>
      <c r="P569" s="186">
        <f>I569+J569</f>
        <v>0</v>
      </c>
      <c r="Q569" s="186">
        <f>ROUND(I569*H569,2)</f>
        <v>0</v>
      </c>
      <c r="R569" s="186">
        <f>ROUND(J569*H569,2)</f>
        <v>0</v>
      </c>
      <c r="S569" s="65"/>
      <c r="T569" s="187">
        <f>S569*H569</f>
        <v>0</v>
      </c>
      <c r="U569" s="187">
        <v>0</v>
      </c>
      <c r="V569" s="187">
        <f>U569*H569</f>
        <v>0</v>
      </c>
      <c r="W569" s="187">
        <v>0</v>
      </c>
      <c r="X569" s="188">
        <f>W569*H569</f>
        <v>0</v>
      </c>
      <c r="Y569" s="35"/>
      <c r="Z569" s="35"/>
      <c r="AA569" s="35"/>
      <c r="AB569" s="35"/>
      <c r="AC569" s="35"/>
      <c r="AD569" s="35"/>
      <c r="AE569" s="35"/>
      <c r="AR569" s="189" t="s">
        <v>151</v>
      </c>
      <c r="AT569" s="189" t="s">
        <v>148</v>
      </c>
      <c r="AU569" s="189" t="s">
        <v>85</v>
      </c>
      <c r="AY569" s="18" t="s">
        <v>131</v>
      </c>
      <c r="BE569" s="190">
        <f>IF(O569="základní",K569,0)</f>
        <v>0</v>
      </c>
      <c r="BF569" s="190">
        <f>IF(O569="snížená",K569,0)</f>
        <v>0</v>
      </c>
      <c r="BG569" s="190">
        <f>IF(O569="zákl. přenesená",K569,0)</f>
        <v>0</v>
      </c>
      <c r="BH569" s="190">
        <f>IF(O569="sníž. přenesená",K569,0)</f>
        <v>0</v>
      </c>
      <c r="BI569" s="190">
        <f>IF(O569="nulová",K569,0)</f>
        <v>0</v>
      </c>
      <c r="BJ569" s="18" t="s">
        <v>83</v>
      </c>
      <c r="BK569" s="190">
        <f>ROUND(P569*H569,2)</f>
        <v>0</v>
      </c>
      <c r="BL569" s="18" t="s">
        <v>139</v>
      </c>
      <c r="BM569" s="189" t="s">
        <v>533</v>
      </c>
    </row>
    <row r="570" spans="1:47" s="2" customFormat="1" ht="12">
      <c r="A570" s="35"/>
      <c r="B570" s="36"/>
      <c r="C570" s="37"/>
      <c r="D570" s="191" t="s">
        <v>141</v>
      </c>
      <c r="E570" s="37"/>
      <c r="F570" s="192" t="s">
        <v>531</v>
      </c>
      <c r="G570" s="37"/>
      <c r="H570" s="37"/>
      <c r="I570" s="193"/>
      <c r="J570" s="193"/>
      <c r="K570" s="37"/>
      <c r="L570" s="37"/>
      <c r="M570" s="40"/>
      <c r="N570" s="194"/>
      <c r="O570" s="195"/>
      <c r="P570" s="65"/>
      <c r="Q570" s="65"/>
      <c r="R570" s="65"/>
      <c r="S570" s="65"/>
      <c r="T570" s="65"/>
      <c r="U570" s="65"/>
      <c r="V570" s="65"/>
      <c r="W570" s="65"/>
      <c r="X570" s="66"/>
      <c r="Y570" s="35"/>
      <c r="Z570" s="35"/>
      <c r="AA570" s="35"/>
      <c r="AB570" s="35"/>
      <c r="AC570" s="35"/>
      <c r="AD570" s="35"/>
      <c r="AE570" s="35"/>
      <c r="AT570" s="18" t="s">
        <v>141</v>
      </c>
      <c r="AU570" s="18" t="s">
        <v>85</v>
      </c>
    </row>
    <row r="571" spans="1:47" s="2" customFormat="1" ht="19.5">
      <c r="A571" s="35"/>
      <c r="B571" s="36"/>
      <c r="C571" s="37"/>
      <c r="D571" s="191" t="s">
        <v>153</v>
      </c>
      <c r="E571" s="37"/>
      <c r="F571" s="240" t="s">
        <v>275</v>
      </c>
      <c r="G571" s="37"/>
      <c r="H571" s="37"/>
      <c r="I571" s="193"/>
      <c r="J571" s="193"/>
      <c r="K571" s="37"/>
      <c r="L571" s="37"/>
      <c r="M571" s="40"/>
      <c r="N571" s="194"/>
      <c r="O571" s="195"/>
      <c r="P571" s="65"/>
      <c r="Q571" s="65"/>
      <c r="R571" s="65"/>
      <c r="S571" s="65"/>
      <c r="T571" s="65"/>
      <c r="U571" s="65"/>
      <c r="V571" s="65"/>
      <c r="W571" s="65"/>
      <c r="X571" s="66"/>
      <c r="Y571" s="35"/>
      <c r="Z571" s="35"/>
      <c r="AA571" s="35"/>
      <c r="AB571" s="35"/>
      <c r="AC571" s="35"/>
      <c r="AD571" s="35"/>
      <c r="AE571" s="35"/>
      <c r="AT571" s="18" t="s">
        <v>153</v>
      </c>
      <c r="AU571" s="18" t="s">
        <v>85</v>
      </c>
    </row>
    <row r="572" spans="2:51" s="13" customFormat="1" ht="12">
      <c r="B572" s="198"/>
      <c r="C572" s="199"/>
      <c r="D572" s="191" t="s">
        <v>145</v>
      </c>
      <c r="E572" s="200" t="s">
        <v>29</v>
      </c>
      <c r="F572" s="201" t="s">
        <v>146</v>
      </c>
      <c r="G572" s="199"/>
      <c r="H572" s="200" t="s">
        <v>29</v>
      </c>
      <c r="I572" s="202"/>
      <c r="J572" s="202"/>
      <c r="K572" s="199"/>
      <c r="L572" s="199"/>
      <c r="M572" s="203"/>
      <c r="N572" s="204"/>
      <c r="O572" s="205"/>
      <c r="P572" s="205"/>
      <c r="Q572" s="205"/>
      <c r="R572" s="205"/>
      <c r="S572" s="205"/>
      <c r="T572" s="205"/>
      <c r="U572" s="205"/>
      <c r="V572" s="205"/>
      <c r="W572" s="205"/>
      <c r="X572" s="206"/>
      <c r="AT572" s="207" t="s">
        <v>145</v>
      </c>
      <c r="AU572" s="207" t="s">
        <v>85</v>
      </c>
      <c r="AV572" s="13" t="s">
        <v>83</v>
      </c>
      <c r="AW572" s="13" t="s">
        <v>5</v>
      </c>
      <c r="AX572" s="13" t="s">
        <v>75</v>
      </c>
      <c r="AY572" s="207" t="s">
        <v>131</v>
      </c>
    </row>
    <row r="573" spans="2:51" s="14" customFormat="1" ht="12">
      <c r="B573" s="208"/>
      <c r="C573" s="209"/>
      <c r="D573" s="191" t="s">
        <v>145</v>
      </c>
      <c r="E573" s="210" t="s">
        <v>29</v>
      </c>
      <c r="F573" s="211" t="s">
        <v>83</v>
      </c>
      <c r="G573" s="209"/>
      <c r="H573" s="212">
        <v>1</v>
      </c>
      <c r="I573" s="213"/>
      <c r="J573" s="213"/>
      <c r="K573" s="209"/>
      <c r="L573" s="209"/>
      <c r="M573" s="214"/>
      <c r="N573" s="215"/>
      <c r="O573" s="216"/>
      <c r="P573" s="216"/>
      <c r="Q573" s="216"/>
      <c r="R573" s="216"/>
      <c r="S573" s="216"/>
      <c r="T573" s="216"/>
      <c r="U573" s="216"/>
      <c r="V573" s="216"/>
      <c r="W573" s="216"/>
      <c r="X573" s="217"/>
      <c r="AT573" s="218" t="s">
        <v>145</v>
      </c>
      <c r="AU573" s="218" t="s">
        <v>85</v>
      </c>
      <c r="AV573" s="14" t="s">
        <v>85</v>
      </c>
      <c r="AW573" s="14" t="s">
        <v>5</v>
      </c>
      <c r="AX573" s="14" t="s">
        <v>75</v>
      </c>
      <c r="AY573" s="218" t="s">
        <v>131</v>
      </c>
    </row>
    <row r="574" spans="2:51" s="15" customFormat="1" ht="12">
      <c r="B574" s="219"/>
      <c r="C574" s="220"/>
      <c r="D574" s="191" t="s">
        <v>145</v>
      </c>
      <c r="E574" s="221" t="s">
        <v>29</v>
      </c>
      <c r="F574" s="222" t="s">
        <v>147</v>
      </c>
      <c r="G574" s="220"/>
      <c r="H574" s="223">
        <v>1</v>
      </c>
      <c r="I574" s="224"/>
      <c r="J574" s="224"/>
      <c r="K574" s="220"/>
      <c r="L574" s="220"/>
      <c r="M574" s="225"/>
      <c r="N574" s="226"/>
      <c r="O574" s="227"/>
      <c r="P574" s="227"/>
      <c r="Q574" s="227"/>
      <c r="R574" s="227"/>
      <c r="S574" s="227"/>
      <c r="T574" s="227"/>
      <c r="U574" s="227"/>
      <c r="V574" s="227"/>
      <c r="W574" s="227"/>
      <c r="X574" s="228"/>
      <c r="AT574" s="229" t="s">
        <v>145</v>
      </c>
      <c r="AU574" s="229" t="s">
        <v>85</v>
      </c>
      <c r="AV574" s="15" t="s">
        <v>139</v>
      </c>
      <c r="AW574" s="15" t="s">
        <v>5</v>
      </c>
      <c r="AX574" s="15" t="s">
        <v>83</v>
      </c>
      <c r="AY574" s="229" t="s">
        <v>131</v>
      </c>
    </row>
    <row r="575" spans="1:65" s="2" customFormat="1" ht="24.2" customHeight="1">
      <c r="A575" s="35"/>
      <c r="B575" s="36"/>
      <c r="C575" s="177" t="s">
        <v>534</v>
      </c>
      <c r="D575" s="177" t="s">
        <v>134</v>
      </c>
      <c r="E575" s="178" t="s">
        <v>535</v>
      </c>
      <c r="F575" s="179" t="s">
        <v>536</v>
      </c>
      <c r="G575" s="180" t="s">
        <v>537</v>
      </c>
      <c r="H575" s="181">
        <v>24</v>
      </c>
      <c r="I575" s="182"/>
      <c r="J575" s="182"/>
      <c r="K575" s="183">
        <f>ROUND(P575*H575,2)</f>
        <v>0</v>
      </c>
      <c r="L575" s="179" t="s">
        <v>138</v>
      </c>
      <c r="M575" s="40"/>
      <c r="N575" s="184" t="s">
        <v>29</v>
      </c>
      <c r="O575" s="185" t="s">
        <v>44</v>
      </c>
      <c r="P575" s="186">
        <f>I575+J575</f>
        <v>0</v>
      </c>
      <c r="Q575" s="186">
        <f>ROUND(I575*H575,2)</f>
        <v>0</v>
      </c>
      <c r="R575" s="186">
        <f>ROUND(J575*H575,2)</f>
        <v>0</v>
      </c>
      <c r="S575" s="65"/>
      <c r="T575" s="187">
        <f>S575*H575</f>
        <v>0</v>
      </c>
      <c r="U575" s="187">
        <v>0</v>
      </c>
      <c r="V575" s="187">
        <f>U575*H575</f>
        <v>0</v>
      </c>
      <c r="W575" s="187">
        <v>0</v>
      </c>
      <c r="X575" s="188">
        <f>W575*H575</f>
        <v>0</v>
      </c>
      <c r="Y575" s="35"/>
      <c r="Z575" s="35"/>
      <c r="AA575" s="35"/>
      <c r="AB575" s="35"/>
      <c r="AC575" s="35"/>
      <c r="AD575" s="35"/>
      <c r="AE575" s="35"/>
      <c r="AR575" s="189" t="s">
        <v>139</v>
      </c>
      <c r="AT575" s="189" t="s">
        <v>134</v>
      </c>
      <c r="AU575" s="189" t="s">
        <v>85</v>
      </c>
      <c r="AY575" s="18" t="s">
        <v>131</v>
      </c>
      <c r="BE575" s="190">
        <f>IF(O575="základní",K575,0)</f>
        <v>0</v>
      </c>
      <c r="BF575" s="190">
        <f>IF(O575="snížená",K575,0)</f>
        <v>0</v>
      </c>
      <c r="BG575" s="190">
        <f>IF(O575="zákl. přenesená",K575,0)</f>
        <v>0</v>
      </c>
      <c r="BH575" s="190">
        <f>IF(O575="sníž. přenesená",K575,0)</f>
        <v>0</v>
      </c>
      <c r="BI575" s="190">
        <f>IF(O575="nulová",K575,0)</f>
        <v>0</v>
      </c>
      <c r="BJ575" s="18" t="s">
        <v>83</v>
      </c>
      <c r="BK575" s="190">
        <f>ROUND(P575*H575,2)</f>
        <v>0</v>
      </c>
      <c r="BL575" s="18" t="s">
        <v>139</v>
      </c>
      <c r="BM575" s="189" t="s">
        <v>538</v>
      </c>
    </row>
    <row r="576" spans="1:47" s="2" customFormat="1" ht="12">
      <c r="A576" s="35"/>
      <c r="B576" s="36"/>
      <c r="C576" s="37"/>
      <c r="D576" s="191" t="s">
        <v>141</v>
      </c>
      <c r="E576" s="37"/>
      <c r="F576" s="192" t="s">
        <v>539</v>
      </c>
      <c r="G576" s="37"/>
      <c r="H576" s="37"/>
      <c r="I576" s="193"/>
      <c r="J576" s="193"/>
      <c r="K576" s="37"/>
      <c r="L576" s="37"/>
      <c r="M576" s="40"/>
      <c r="N576" s="194"/>
      <c r="O576" s="195"/>
      <c r="P576" s="65"/>
      <c r="Q576" s="65"/>
      <c r="R576" s="65"/>
      <c r="S576" s="65"/>
      <c r="T576" s="65"/>
      <c r="U576" s="65"/>
      <c r="V576" s="65"/>
      <c r="W576" s="65"/>
      <c r="X576" s="66"/>
      <c r="Y576" s="35"/>
      <c r="Z576" s="35"/>
      <c r="AA576" s="35"/>
      <c r="AB576" s="35"/>
      <c r="AC576" s="35"/>
      <c r="AD576" s="35"/>
      <c r="AE576" s="35"/>
      <c r="AT576" s="18" t="s">
        <v>141</v>
      </c>
      <c r="AU576" s="18" t="s">
        <v>85</v>
      </c>
    </row>
    <row r="577" spans="1:47" s="2" customFormat="1" ht="12">
      <c r="A577" s="35"/>
      <c r="B577" s="36"/>
      <c r="C577" s="37"/>
      <c r="D577" s="196" t="s">
        <v>143</v>
      </c>
      <c r="E577" s="37"/>
      <c r="F577" s="197" t="s">
        <v>540</v>
      </c>
      <c r="G577" s="37"/>
      <c r="H577" s="37"/>
      <c r="I577" s="193"/>
      <c r="J577" s="193"/>
      <c r="K577" s="37"/>
      <c r="L577" s="37"/>
      <c r="M577" s="40"/>
      <c r="N577" s="194"/>
      <c r="O577" s="195"/>
      <c r="P577" s="65"/>
      <c r="Q577" s="65"/>
      <c r="R577" s="65"/>
      <c r="S577" s="65"/>
      <c r="T577" s="65"/>
      <c r="U577" s="65"/>
      <c r="V577" s="65"/>
      <c r="W577" s="65"/>
      <c r="X577" s="66"/>
      <c r="Y577" s="35"/>
      <c r="Z577" s="35"/>
      <c r="AA577" s="35"/>
      <c r="AB577" s="35"/>
      <c r="AC577" s="35"/>
      <c r="AD577" s="35"/>
      <c r="AE577" s="35"/>
      <c r="AT577" s="18" t="s">
        <v>143</v>
      </c>
      <c r="AU577" s="18" t="s">
        <v>85</v>
      </c>
    </row>
    <row r="578" spans="1:65" s="2" customFormat="1" ht="16.5" customHeight="1">
      <c r="A578" s="35"/>
      <c r="B578" s="36"/>
      <c r="C578" s="177" t="s">
        <v>541</v>
      </c>
      <c r="D578" s="177" t="s">
        <v>134</v>
      </c>
      <c r="E578" s="178" t="s">
        <v>542</v>
      </c>
      <c r="F578" s="179" t="s">
        <v>543</v>
      </c>
      <c r="G578" s="180" t="s">
        <v>537</v>
      </c>
      <c r="H578" s="181">
        <v>120</v>
      </c>
      <c r="I578" s="182"/>
      <c r="J578" s="182"/>
      <c r="K578" s="183">
        <f>ROUND(P578*H578,2)</f>
        <v>0</v>
      </c>
      <c r="L578" s="179" t="s">
        <v>29</v>
      </c>
      <c r="M578" s="40"/>
      <c r="N578" s="184" t="s">
        <v>29</v>
      </c>
      <c r="O578" s="185" t="s">
        <v>44</v>
      </c>
      <c r="P578" s="186">
        <f>I578+J578</f>
        <v>0</v>
      </c>
      <c r="Q578" s="186">
        <f>ROUND(I578*H578,2)</f>
        <v>0</v>
      </c>
      <c r="R578" s="186">
        <f>ROUND(J578*H578,2)</f>
        <v>0</v>
      </c>
      <c r="S578" s="65"/>
      <c r="T578" s="187">
        <f>S578*H578</f>
        <v>0</v>
      </c>
      <c r="U578" s="187">
        <v>0</v>
      </c>
      <c r="V578" s="187">
        <f>U578*H578</f>
        <v>0</v>
      </c>
      <c r="W578" s="187">
        <v>0</v>
      </c>
      <c r="X578" s="188">
        <f>W578*H578</f>
        <v>0</v>
      </c>
      <c r="Y578" s="35"/>
      <c r="Z578" s="35"/>
      <c r="AA578" s="35"/>
      <c r="AB578" s="35"/>
      <c r="AC578" s="35"/>
      <c r="AD578" s="35"/>
      <c r="AE578" s="35"/>
      <c r="AR578" s="189" t="s">
        <v>139</v>
      </c>
      <c r="AT578" s="189" t="s">
        <v>134</v>
      </c>
      <c r="AU578" s="189" t="s">
        <v>85</v>
      </c>
      <c r="AY578" s="18" t="s">
        <v>131</v>
      </c>
      <c r="BE578" s="190">
        <f>IF(O578="základní",K578,0)</f>
        <v>0</v>
      </c>
      <c r="BF578" s="190">
        <f>IF(O578="snížená",K578,0)</f>
        <v>0</v>
      </c>
      <c r="BG578" s="190">
        <f>IF(O578="zákl. přenesená",K578,0)</f>
        <v>0</v>
      </c>
      <c r="BH578" s="190">
        <f>IF(O578="sníž. přenesená",K578,0)</f>
        <v>0</v>
      </c>
      <c r="BI578" s="190">
        <f>IF(O578="nulová",K578,0)</f>
        <v>0</v>
      </c>
      <c r="BJ578" s="18" t="s">
        <v>83</v>
      </c>
      <c r="BK578" s="190">
        <f>ROUND(P578*H578,2)</f>
        <v>0</v>
      </c>
      <c r="BL578" s="18" t="s">
        <v>139</v>
      </c>
      <c r="BM578" s="189" t="s">
        <v>544</v>
      </c>
    </row>
    <row r="579" spans="1:47" s="2" customFormat="1" ht="12">
      <c r="A579" s="35"/>
      <c r="B579" s="36"/>
      <c r="C579" s="37"/>
      <c r="D579" s="191" t="s">
        <v>141</v>
      </c>
      <c r="E579" s="37"/>
      <c r="F579" s="192" t="s">
        <v>543</v>
      </c>
      <c r="G579" s="37"/>
      <c r="H579" s="37"/>
      <c r="I579" s="193"/>
      <c r="J579" s="193"/>
      <c r="K579" s="37"/>
      <c r="L579" s="37"/>
      <c r="M579" s="40"/>
      <c r="N579" s="194"/>
      <c r="O579" s="195"/>
      <c r="P579" s="65"/>
      <c r="Q579" s="65"/>
      <c r="R579" s="65"/>
      <c r="S579" s="65"/>
      <c r="T579" s="65"/>
      <c r="U579" s="65"/>
      <c r="V579" s="65"/>
      <c r="W579" s="65"/>
      <c r="X579" s="66"/>
      <c r="Y579" s="35"/>
      <c r="Z579" s="35"/>
      <c r="AA579" s="35"/>
      <c r="AB579" s="35"/>
      <c r="AC579" s="35"/>
      <c r="AD579" s="35"/>
      <c r="AE579" s="35"/>
      <c r="AT579" s="18" t="s">
        <v>141</v>
      </c>
      <c r="AU579" s="18" t="s">
        <v>85</v>
      </c>
    </row>
    <row r="580" spans="1:65" s="2" customFormat="1" ht="16.5" customHeight="1">
      <c r="A580" s="35"/>
      <c r="B580" s="36"/>
      <c r="C580" s="230" t="s">
        <v>545</v>
      </c>
      <c r="D580" s="230" t="s">
        <v>148</v>
      </c>
      <c r="E580" s="231" t="s">
        <v>546</v>
      </c>
      <c r="F580" s="232" t="s">
        <v>547</v>
      </c>
      <c r="G580" s="233" t="s">
        <v>532</v>
      </c>
      <c r="H580" s="234">
        <v>1</v>
      </c>
      <c r="I580" s="235"/>
      <c r="J580" s="236"/>
      <c r="K580" s="237">
        <f>ROUND(P580*H580,2)</f>
        <v>0</v>
      </c>
      <c r="L580" s="232" t="s">
        <v>29</v>
      </c>
      <c r="M580" s="238"/>
      <c r="N580" s="239" t="s">
        <v>29</v>
      </c>
      <c r="O580" s="185" t="s">
        <v>44</v>
      </c>
      <c r="P580" s="186">
        <f>I580+J580</f>
        <v>0</v>
      </c>
      <c r="Q580" s="186">
        <f>ROUND(I580*H580,2)</f>
        <v>0</v>
      </c>
      <c r="R580" s="186">
        <f>ROUND(J580*H580,2)</f>
        <v>0</v>
      </c>
      <c r="S580" s="65"/>
      <c r="T580" s="187">
        <f>S580*H580</f>
        <v>0</v>
      </c>
      <c r="U580" s="187">
        <v>0</v>
      </c>
      <c r="V580" s="187">
        <f>U580*H580</f>
        <v>0</v>
      </c>
      <c r="W580" s="187">
        <v>0</v>
      </c>
      <c r="X580" s="188">
        <f>W580*H580</f>
        <v>0</v>
      </c>
      <c r="Y580" s="35"/>
      <c r="Z580" s="35"/>
      <c r="AA580" s="35"/>
      <c r="AB580" s="35"/>
      <c r="AC580" s="35"/>
      <c r="AD580" s="35"/>
      <c r="AE580" s="35"/>
      <c r="AR580" s="189" t="s">
        <v>151</v>
      </c>
      <c r="AT580" s="189" t="s">
        <v>148</v>
      </c>
      <c r="AU580" s="189" t="s">
        <v>85</v>
      </c>
      <c r="AY580" s="18" t="s">
        <v>131</v>
      </c>
      <c r="BE580" s="190">
        <f>IF(O580="základní",K580,0)</f>
        <v>0</v>
      </c>
      <c r="BF580" s="190">
        <f>IF(O580="snížená",K580,0)</f>
        <v>0</v>
      </c>
      <c r="BG580" s="190">
        <f>IF(O580="zákl. přenesená",K580,0)</f>
        <v>0</v>
      </c>
      <c r="BH580" s="190">
        <f>IF(O580="sníž. přenesená",K580,0)</f>
        <v>0</v>
      </c>
      <c r="BI580" s="190">
        <f>IF(O580="nulová",K580,0)</f>
        <v>0</v>
      </c>
      <c r="BJ580" s="18" t="s">
        <v>83</v>
      </c>
      <c r="BK580" s="190">
        <f>ROUND(P580*H580,2)</f>
        <v>0</v>
      </c>
      <c r="BL580" s="18" t="s">
        <v>139</v>
      </c>
      <c r="BM580" s="189" t="s">
        <v>548</v>
      </c>
    </row>
    <row r="581" spans="1:47" s="2" customFormat="1" ht="12">
      <c r="A581" s="35"/>
      <c r="B581" s="36"/>
      <c r="C581" s="37"/>
      <c r="D581" s="191" t="s">
        <v>141</v>
      </c>
      <c r="E581" s="37"/>
      <c r="F581" s="192" t="s">
        <v>547</v>
      </c>
      <c r="G581" s="37"/>
      <c r="H581" s="37"/>
      <c r="I581" s="193"/>
      <c r="J581" s="193"/>
      <c r="K581" s="37"/>
      <c r="L581" s="37"/>
      <c r="M581" s="40"/>
      <c r="N581" s="194"/>
      <c r="O581" s="195"/>
      <c r="P581" s="65"/>
      <c r="Q581" s="65"/>
      <c r="R581" s="65"/>
      <c r="S581" s="65"/>
      <c r="T581" s="65"/>
      <c r="U581" s="65"/>
      <c r="V581" s="65"/>
      <c r="W581" s="65"/>
      <c r="X581" s="66"/>
      <c r="Y581" s="35"/>
      <c r="Z581" s="35"/>
      <c r="AA581" s="35"/>
      <c r="AB581" s="35"/>
      <c r="AC581" s="35"/>
      <c r="AD581" s="35"/>
      <c r="AE581" s="35"/>
      <c r="AT581" s="18" t="s">
        <v>141</v>
      </c>
      <c r="AU581" s="18" t="s">
        <v>85</v>
      </c>
    </row>
    <row r="582" spans="2:63" s="12" customFormat="1" ht="22.9" customHeight="1">
      <c r="B582" s="160"/>
      <c r="C582" s="161"/>
      <c r="D582" s="162" t="s">
        <v>74</v>
      </c>
      <c r="E582" s="175" t="s">
        <v>549</v>
      </c>
      <c r="F582" s="175" t="s">
        <v>550</v>
      </c>
      <c r="G582" s="161"/>
      <c r="H582" s="161"/>
      <c r="I582" s="164"/>
      <c r="J582" s="164"/>
      <c r="K582" s="176">
        <f>BK582</f>
        <v>0</v>
      </c>
      <c r="L582" s="161"/>
      <c r="M582" s="166"/>
      <c r="N582" s="167"/>
      <c r="O582" s="168"/>
      <c r="P582" s="168"/>
      <c r="Q582" s="169">
        <f>SUM(Q583:Q710)</f>
        <v>0</v>
      </c>
      <c r="R582" s="169">
        <f>SUM(R583:R710)</f>
        <v>0</v>
      </c>
      <c r="S582" s="168"/>
      <c r="T582" s="170">
        <f>SUM(T583:T710)</f>
        <v>0</v>
      </c>
      <c r="U582" s="168"/>
      <c r="V582" s="170">
        <f>SUM(V583:V710)</f>
        <v>0</v>
      </c>
      <c r="W582" s="168"/>
      <c r="X582" s="171">
        <f>SUM(X583:X710)</f>
        <v>0.00056</v>
      </c>
      <c r="AR582" s="172" t="s">
        <v>83</v>
      </c>
      <c r="AT582" s="173" t="s">
        <v>74</v>
      </c>
      <c r="AU582" s="173" t="s">
        <v>83</v>
      </c>
      <c r="AY582" s="172" t="s">
        <v>131</v>
      </c>
      <c r="BK582" s="174">
        <f>SUM(BK583:BK710)</f>
        <v>0</v>
      </c>
    </row>
    <row r="583" spans="1:65" s="2" customFormat="1" ht="24.2" customHeight="1">
      <c r="A583" s="35"/>
      <c r="B583" s="36"/>
      <c r="C583" s="177" t="s">
        <v>551</v>
      </c>
      <c r="D583" s="177" t="s">
        <v>134</v>
      </c>
      <c r="E583" s="178" t="s">
        <v>552</v>
      </c>
      <c r="F583" s="179" t="s">
        <v>553</v>
      </c>
      <c r="G583" s="180" t="s">
        <v>158</v>
      </c>
      <c r="H583" s="181">
        <v>260</v>
      </c>
      <c r="I583" s="182"/>
      <c r="J583" s="182"/>
      <c r="K583" s="183">
        <f>ROUND(P583*H583,2)</f>
        <v>0</v>
      </c>
      <c r="L583" s="179" t="s">
        <v>138</v>
      </c>
      <c r="M583" s="40"/>
      <c r="N583" s="184" t="s">
        <v>29</v>
      </c>
      <c r="O583" s="185" t="s">
        <v>44</v>
      </c>
      <c r="P583" s="186">
        <f>I583+J583</f>
        <v>0</v>
      </c>
      <c r="Q583" s="186">
        <f>ROUND(I583*H583,2)</f>
        <v>0</v>
      </c>
      <c r="R583" s="186">
        <f>ROUND(J583*H583,2)</f>
        <v>0</v>
      </c>
      <c r="S583" s="65"/>
      <c r="T583" s="187">
        <f>S583*H583</f>
        <v>0</v>
      </c>
      <c r="U583" s="187">
        <v>0</v>
      </c>
      <c r="V583" s="187">
        <f>U583*H583</f>
        <v>0</v>
      </c>
      <c r="W583" s="187">
        <v>0</v>
      </c>
      <c r="X583" s="188">
        <f>W583*H583</f>
        <v>0</v>
      </c>
      <c r="Y583" s="35"/>
      <c r="Z583" s="35"/>
      <c r="AA583" s="35"/>
      <c r="AB583" s="35"/>
      <c r="AC583" s="35"/>
      <c r="AD583" s="35"/>
      <c r="AE583" s="35"/>
      <c r="AR583" s="189" t="s">
        <v>139</v>
      </c>
      <c r="AT583" s="189" t="s">
        <v>134</v>
      </c>
      <c r="AU583" s="189" t="s">
        <v>85</v>
      </c>
      <c r="AY583" s="18" t="s">
        <v>131</v>
      </c>
      <c r="BE583" s="190">
        <f>IF(O583="základní",K583,0)</f>
        <v>0</v>
      </c>
      <c r="BF583" s="190">
        <f>IF(O583="snížená",K583,0)</f>
        <v>0</v>
      </c>
      <c r="BG583" s="190">
        <f>IF(O583="zákl. přenesená",K583,0)</f>
        <v>0</v>
      </c>
      <c r="BH583" s="190">
        <f>IF(O583="sníž. přenesená",K583,0)</f>
        <v>0</v>
      </c>
      <c r="BI583" s="190">
        <f>IF(O583="nulová",K583,0)</f>
        <v>0</v>
      </c>
      <c r="BJ583" s="18" t="s">
        <v>83</v>
      </c>
      <c r="BK583" s="190">
        <f>ROUND(P583*H583,2)</f>
        <v>0</v>
      </c>
      <c r="BL583" s="18" t="s">
        <v>139</v>
      </c>
      <c r="BM583" s="189" t="s">
        <v>554</v>
      </c>
    </row>
    <row r="584" spans="1:47" s="2" customFormat="1" ht="19.5">
      <c r="A584" s="35"/>
      <c r="B584" s="36"/>
      <c r="C584" s="37"/>
      <c r="D584" s="191" t="s">
        <v>141</v>
      </c>
      <c r="E584" s="37"/>
      <c r="F584" s="192" t="s">
        <v>555</v>
      </c>
      <c r="G584" s="37"/>
      <c r="H584" s="37"/>
      <c r="I584" s="193"/>
      <c r="J584" s="193"/>
      <c r="K584" s="37"/>
      <c r="L584" s="37"/>
      <c r="M584" s="40"/>
      <c r="N584" s="194"/>
      <c r="O584" s="195"/>
      <c r="P584" s="65"/>
      <c r="Q584" s="65"/>
      <c r="R584" s="65"/>
      <c r="S584" s="65"/>
      <c r="T584" s="65"/>
      <c r="U584" s="65"/>
      <c r="V584" s="65"/>
      <c r="W584" s="65"/>
      <c r="X584" s="66"/>
      <c r="Y584" s="35"/>
      <c r="Z584" s="35"/>
      <c r="AA584" s="35"/>
      <c r="AB584" s="35"/>
      <c r="AC584" s="35"/>
      <c r="AD584" s="35"/>
      <c r="AE584" s="35"/>
      <c r="AT584" s="18" t="s">
        <v>141</v>
      </c>
      <c r="AU584" s="18" t="s">
        <v>85</v>
      </c>
    </row>
    <row r="585" spans="1:47" s="2" customFormat="1" ht="12">
      <c r="A585" s="35"/>
      <c r="B585" s="36"/>
      <c r="C585" s="37"/>
      <c r="D585" s="196" t="s">
        <v>143</v>
      </c>
      <c r="E585" s="37"/>
      <c r="F585" s="197" t="s">
        <v>556</v>
      </c>
      <c r="G585" s="37"/>
      <c r="H585" s="37"/>
      <c r="I585" s="193"/>
      <c r="J585" s="193"/>
      <c r="K585" s="37"/>
      <c r="L585" s="37"/>
      <c r="M585" s="40"/>
      <c r="N585" s="194"/>
      <c r="O585" s="195"/>
      <c r="P585" s="65"/>
      <c r="Q585" s="65"/>
      <c r="R585" s="65"/>
      <c r="S585" s="65"/>
      <c r="T585" s="65"/>
      <c r="U585" s="65"/>
      <c r="V585" s="65"/>
      <c r="W585" s="65"/>
      <c r="X585" s="66"/>
      <c r="Y585" s="35"/>
      <c r="Z585" s="35"/>
      <c r="AA585" s="35"/>
      <c r="AB585" s="35"/>
      <c r="AC585" s="35"/>
      <c r="AD585" s="35"/>
      <c r="AE585" s="35"/>
      <c r="AT585" s="18" t="s">
        <v>143</v>
      </c>
      <c r="AU585" s="18" t="s">
        <v>85</v>
      </c>
    </row>
    <row r="586" spans="2:51" s="13" customFormat="1" ht="12">
      <c r="B586" s="198"/>
      <c r="C586" s="199"/>
      <c r="D586" s="191" t="s">
        <v>145</v>
      </c>
      <c r="E586" s="200" t="s">
        <v>29</v>
      </c>
      <c r="F586" s="201" t="s">
        <v>146</v>
      </c>
      <c r="G586" s="199"/>
      <c r="H586" s="200" t="s">
        <v>29</v>
      </c>
      <c r="I586" s="202"/>
      <c r="J586" s="202"/>
      <c r="K586" s="199"/>
      <c r="L586" s="199"/>
      <c r="M586" s="203"/>
      <c r="N586" s="204"/>
      <c r="O586" s="205"/>
      <c r="P586" s="205"/>
      <c r="Q586" s="205"/>
      <c r="R586" s="205"/>
      <c r="S586" s="205"/>
      <c r="T586" s="205"/>
      <c r="U586" s="205"/>
      <c r="V586" s="205"/>
      <c r="W586" s="205"/>
      <c r="X586" s="206"/>
      <c r="AT586" s="207" t="s">
        <v>145</v>
      </c>
      <c r="AU586" s="207" t="s">
        <v>85</v>
      </c>
      <c r="AV586" s="13" t="s">
        <v>83</v>
      </c>
      <c r="AW586" s="13" t="s">
        <v>5</v>
      </c>
      <c r="AX586" s="13" t="s">
        <v>75</v>
      </c>
      <c r="AY586" s="207" t="s">
        <v>131</v>
      </c>
    </row>
    <row r="587" spans="2:51" s="14" customFormat="1" ht="12">
      <c r="B587" s="208"/>
      <c r="C587" s="209"/>
      <c r="D587" s="191" t="s">
        <v>145</v>
      </c>
      <c r="E587" s="210" t="s">
        <v>29</v>
      </c>
      <c r="F587" s="211" t="s">
        <v>557</v>
      </c>
      <c r="G587" s="209"/>
      <c r="H587" s="212">
        <v>260</v>
      </c>
      <c r="I587" s="213"/>
      <c r="J587" s="213"/>
      <c r="K587" s="209"/>
      <c r="L587" s="209"/>
      <c r="M587" s="214"/>
      <c r="N587" s="215"/>
      <c r="O587" s="216"/>
      <c r="P587" s="216"/>
      <c r="Q587" s="216"/>
      <c r="R587" s="216"/>
      <c r="S587" s="216"/>
      <c r="T587" s="216"/>
      <c r="U587" s="216"/>
      <c r="V587" s="216"/>
      <c r="W587" s="216"/>
      <c r="X587" s="217"/>
      <c r="AT587" s="218" t="s">
        <v>145</v>
      </c>
      <c r="AU587" s="218" t="s">
        <v>85</v>
      </c>
      <c r="AV587" s="14" t="s">
        <v>85</v>
      </c>
      <c r="AW587" s="14" t="s">
        <v>5</v>
      </c>
      <c r="AX587" s="14" t="s">
        <v>75</v>
      </c>
      <c r="AY587" s="218" t="s">
        <v>131</v>
      </c>
    </row>
    <row r="588" spans="2:51" s="15" customFormat="1" ht="12">
      <c r="B588" s="219"/>
      <c r="C588" s="220"/>
      <c r="D588" s="191" t="s">
        <v>145</v>
      </c>
      <c r="E588" s="221" t="s">
        <v>29</v>
      </c>
      <c r="F588" s="222" t="s">
        <v>147</v>
      </c>
      <c r="G588" s="220"/>
      <c r="H588" s="223">
        <v>260</v>
      </c>
      <c r="I588" s="224"/>
      <c r="J588" s="224"/>
      <c r="K588" s="220"/>
      <c r="L588" s="220"/>
      <c r="M588" s="225"/>
      <c r="N588" s="226"/>
      <c r="O588" s="227"/>
      <c r="P588" s="227"/>
      <c r="Q588" s="227"/>
      <c r="R588" s="227"/>
      <c r="S588" s="227"/>
      <c r="T588" s="227"/>
      <c r="U588" s="227"/>
      <c r="V588" s="227"/>
      <c r="W588" s="227"/>
      <c r="X588" s="228"/>
      <c r="AT588" s="229" t="s">
        <v>145</v>
      </c>
      <c r="AU588" s="229" t="s">
        <v>85</v>
      </c>
      <c r="AV588" s="15" t="s">
        <v>139</v>
      </c>
      <c r="AW588" s="15" t="s">
        <v>5</v>
      </c>
      <c r="AX588" s="15" t="s">
        <v>83</v>
      </c>
      <c r="AY588" s="229" t="s">
        <v>131</v>
      </c>
    </row>
    <row r="589" spans="1:65" s="2" customFormat="1" ht="21.75" customHeight="1">
      <c r="A589" s="35"/>
      <c r="B589" s="36"/>
      <c r="C589" s="230" t="s">
        <v>558</v>
      </c>
      <c r="D589" s="230" t="s">
        <v>148</v>
      </c>
      <c r="E589" s="231" t="s">
        <v>559</v>
      </c>
      <c r="F589" s="232" t="s">
        <v>560</v>
      </c>
      <c r="G589" s="233" t="s">
        <v>158</v>
      </c>
      <c r="H589" s="234">
        <v>142</v>
      </c>
      <c r="I589" s="235"/>
      <c r="J589" s="236"/>
      <c r="K589" s="237">
        <f>ROUND(P589*H589,2)</f>
        <v>0</v>
      </c>
      <c r="L589" s="232" t="s">
        <v>29</v>
      </c>
      <c r="M589" s="238"/>
      <c r="N589" s="239" t="s">
        <v>29</v>
      </c>
      <c r="O589" s="185" t="s">
        <v>44</v>
      </c>
      <c r="P589" s="186">
        <f>I589+J589</f>
        <v>0</v>
      </c>
      <c r="Q589" s="186">
        <f>ROUND(I589*H589,2)</f>
        <v>0</v>
      </c>
      <c r="R589" s="186">
        <f>ROUND(J589*H589,2)</f>
        <v>0</v>
      </c>
      <c r="S589" s="65"/>
      <c r="T589" s="187">
        <f>S589*H589</f>
        <v>0</v>
      </c>
      <c r="U589" s="187">
        <v>0</v>
      </c>
      <c r="V589" s="187">
        <f>U589*H589</f>
        <v>0</v>
      </c>
      <c r="W589" s="187">
        <v>0</v>
      </c>
      <c r="X589" s="188">
        <f>W589*H589</f>
        <v>0</v>
      </c>
      <c r="Y589" s="35"/>
      <c r="Z589" s="35"/>
      <c r="AA589" s="35"/>
      <c r="AB589" s="35"/>
      <c r="AC589" s="35"/>
      <c r="AD589" s="35"/>
      <c r="AE589" s="35"/>
      <c r="AR589" s="189" t="s">
        <v>151</v>
      </c>
      <c r="AT589" s="189" t="s">
        <v>148</v>
      </c>
      <c r="AU589" s="189" t="s">
        <v>85</v>
      </c>
      <c r="AY589" s="18" t="s">
        <v>131</v>
      </c>
      <c r="BE589" s="190">
        <f>IF(O589="základní",K589,0)</f>
        <v>0</v>
      </c>
      <c r="BF589" s="190">
        <f>IF(O589="snížená",K589,0)</f>
        <v>0</v>
      </c>
      <c r="BG589" s="190">
        <f>IF(O589="zákl. přenesená",K589,0)</f>
        <v>0</v>
      </c>
      <c r="BH589" s="190">
        <f>IF(O589="sníž. přenesená",K589,0)</f>
        <v>0</v>
      </c>
      <c r="BI589" s="190">
        <f>IF(O589="nulová",K589,0)</f>
        <v>0</v>
      </c>
      <c r="BJ589" s="18" t="s">
        <v>83</v>
      </c>
      <c r="BK589" s="190">
        <f>ROUND(P589*H589,2)</f>
        <v>0</v>
      </c>
      <c r="BL589" s="18" t="s">
        <v>139</v>
      </c>
      <c r="BM589" s="189" t="s">
        <v>561</v>
      </c>
    </row>
    <row r="590" spans="1:47" s="2" customFormat="1" ht="12">
      <c r="A590" s="35"/>
      <c r="B590" s="36"/>
      <c r="C590" s="37"/>
      <c r="D590" s="191" t="s">
        <v>141</v>
      </c>
      <c r="E590" s="37"/>
      <c r="F590" s="192" t="s">
        <v>560</v>
      </c>
      <c r="G590" s="37"/>
      <c r="H590" s="37"/>
      <c r="I590" s="193"/>
      <c r="J590" s="193"/>
      <c r="K590" s="37"/>
      <c r="L590" s="37"/>
      <c r="M590" s="40"/>
      <c r="N590" s="194"/>
      <c r="O590" s="195"/>
      <c r="P590" s="65"/>
      <c r="Q590" s="65"/>
      <c r="R590" s="65"/>
      <c r="S590" s="65"/>
      <c r="T590" s="65"/>
      <c r="U590" s="65"/>
      <c r="V590" s="65"/>
      <c r="W590" s="65"/>
      <c r="X590" s="66"/>
      <c r="Y590" s="35"/>
      <c r="Z590" s="35"/>
      <c r="AA590" s="35"/>
      <c r="AB590" s="35"/>
      <c r="AC590" s="35"/>
      <c r="AD590" s="35"/>
      <c r="AE590" s="35"/>
      <c r="AT590" s="18" t="s">
        <v>141</v>
      </c>
      <c r="AU590" s="18" t="s">
        <v>85</v>
      </c>
    </row>
    <row r="591" spans="1:47" s="2" customFormat="1" ht="19.5">
      <c r="A591" s="35"/>
      <c r="B591" s="36"/>
      <c r="C591" s="37"/>
      <c r="D591" s="191" t="s">
        <v>153</v>
      </c>
      <c r="E591" s="37"/>
      <c r="F591" s="240" t="s">
        <v>165</v>
      </c>
      <c r="G591" s="37"/>
      <c r="H591" s="37"/>
      <c r="I591" s="193"/>
      <c r="J591" s="193"/>
      <c r="K591" s="37"/>
      <c r="L591" s="37"/>
      <c r="M591" s="40"/>
      <c r="N591" s="194"/>
      <c r="O591" s="195"/>
      <c r="P591" s="65"/>
      <c r="Q591" s="65"/>
      <c r="R591" s="65"/>
      <c r="S591" s="65"/>
      <c r="T591" s="65"/>
      <c r="U591" s="65"/>
      <c r="V591" s="65"/>
      <c r="W591" s="65"/>
      <c r="X591" s="66"/>
      <c r="Y591" s="35"/>
      <c r="Z591" s="35"/>
      <c r="AA591" s="35"/>
      <c r="AB591" s="35"/>
      <c r="AC591" s="35"/>
      <c r="AD591" s="35"/>
      <c r="AE591" s="35"/>
      <c r="AT591" s="18" t="s">
        <v>153</v>
      </c>
      <c r="AU591" s="18" t="s">
        <v>85</v>
      </c>
    </row>
    <row r="592" spans="2:51" s="13" customFormat="1" ht="12">
      <c r="B592" s="198"/>
      <c r="C592" s="199"/>
      <c r="D592" s="191" t="s">
        <v>145</v>
      </c>
      <c r="E592" s="200" t="s">
        <v>29</v>
      </c>
      <c r="F592" s="201" t="s">
        <v>146</v>
      </c>
      <c r="G592" s="199"/>
      <c r="H592" s="200" t="s">
        <v>29</v>
      </c>
      <c r="I592" s="202"/>
      <c r="J592" s="202"/>
      <c r="K592" s="199"/>
      <c r="L592" s="199"/>
      <c r="M592" s="203"/>
      <c r="N592" s="204"/>
      <c r="O592" s="205"/>
      <c r="P592" s="205"/>
      <c r="Q592" s="205"/>
      <c r="R592" s="205"/>
      <c r="S592" s="205"/>
      <c r="T592" s="205"/>
      <c r="U592" s="205"/>
      <c r="V592" s="205"/>
      <c r="W592" s="205"/>
      <c r="X592" s="206"/>
      <c r="AT592" s="207" t="s">
        <v>145</v>
      </c>
      <c r="AU592" s="207" t="s">
        <v>85</v>
      </c>
      <c r="AV592" s="13" t="s">
        <v>83</v>
      </c>
      <c r="AW592" s="13" t="s">
        <v>5</v>
      </c>
      <c r="AX592" s="13" t="s">
        <v>75</v>
      </c>
      <c r="AY592" s="207" t="s">
        <v>131</v>
      </c>
    </row>
    <row r="593" spans="2:51" s="14" customFormat="1" ht="12">
      <c r="B593" s="208"/>
      <c r="C593" s="209"/>
      <c r="D593" s="191" t="s">
        <v>145</v>
      </c>
      <c r="E593" s="210" t="s">
        <v>29</v>
      </c>
      <c r="F593" s="211" t="s">
        <v>562</v>
      </c>
      <c r="G593" s="209"/>
      <c r="H593" s="212">
        <v>142</v>
      </c>
      <c r="I593" s="213"/>
      <c r="J593" s="213"/>
      <c r="K593" s="209"/>
      <c r="L593" s="209"/>
      <c r="M593" s="214"/>
      <c r="N593" s="215"/>
      <c r="O593" s="216"/>
      <c r="P593" s="216"/>
      <c r="Q593" s="216"/>
      <c r="R593" s="216"/>
      <c r="S593" s="216"/>
      <c r="T593" s="216"/>
      <c r="U593" s="216"/>
      <c r="V593" s="216"/>
      <c r="W593" s="216"/>
      <c r="X593" s="217"/>
      <c r="AT593" s="218" t="s">
        <v>145</v>
      </c>
      <c r="AU593" s="218" t="s">
        <v>85</v>
      </c>
      <c r="AV593" s="14" t="s">
        <v>85</v>
      </c>
      <c r="AW593" s="14" t="s">
        <v>5</v>
      </c>
      <c r="AX593" s="14" t="s">
        <v>75</v>
      </c>
      <c r="AY593" s="218" t="s">
        <v>131</v>
      </c>
    </row>
    <row r="594" spans="2:51" s="15" customFormat="1" ht="12">
      <c r="B594" s="219"/>
      <c r="C594" s="220"/>
      <c r="D594" s="191" t="s">
        <v>145</v>
      </c>
      <c r="E594" s="221" t="s">
        <v>29</v>
      </c>
      <c r="F594" s="222" t="s">
        <v>147</v>
      </c>
      <c r="G594" s="220"/>
      <c r="H594" s="223">
        <v>142</v>
      </c>
      <c r="I594" s="224"/>
      <c r="J594" s="224"/>
      <c r="K594" s="220"/>
      <c r="L594" s="220"/>
      <c r="M594" s="225"/>
      <c r="N594" s="226"/>
      <c r="O594" s="227"/>
      <c r="P594" s="227"/>
      <c r="Q594" s="227"/>
      <c r="R594" s="227"/>
      <c r="S594" s="227"/>
      <c r="T594" s="227"/>
      <c r="U594" s="227"/>
      <c r="V594" s="227"/>
      <c r="W594" s="227"/>
      <c r="X594" s="228"/>
      <c r="AT594" s="229" t="s">
        <v>145</v>
      </c>
      <c r="AU594" s="229" t="s">
        <v>85</v>
      </c>
      <c r="AV594" s="15" t="s">
        <v>139</v>
      </c>
      <c r="AW594" s="15" t="s">
        <v>5</v>
      </c>
      <c r="AX594" s="15" t="s">
        <v>83</v>
      </c>
      <c r="AY594" s="229" t="s">
        <v>131</v>
      </c>
    </row>
    <row r="595" spans="1:65" s="2" customFormat="1" ht="21.75" customHeight="1">
      <c r="A595" s="35"/>
      <c r="B595" s="36"/>
      <c r="C595" s="230" t="s">
        <v>563</v>
      </c>
      <c r="D595" s="230" t="s">
        <v>148</v>
      </c>
      <c r="E595" s="231" t="s">
        <v>564</v>
      </c>
      <c r="F595" s="232" t="s">
        <v>565</v>
      </c>
      <c r="G595" s="233" t="s">
        <v>158</v>
      </c>
      <c r="H595" s="234">
        <v>118</v>
      </c>
      <c r="I595" s="235"/>
      <c r="J595" s="236"/>
      <c r="K595" s="237">
        <f>ROUND(P595*H595,2)</f>
        <v>0</v>
      </c>
      <c r="L595" s="232" t="s">
        <v>29</v>
      </c>
      <c r="M595" s="238"/>
      <c r="N595" s="239" t="s">
        <v>29</v>
      </c>
      <c r="O595" s="185" t="s">
        <v>44</v>
      </c>
      <c r="P595" s="186">
        <f>I595+J595</f>
        <v>0</v>
      </c>
      <c r="Q595" s="186">
        <f>ROUND(I595*H595,2)</f>
        <v>0</v>
      </c>
      <c r="R595" s="186">
        <f>ROUND(J595*H595,2)</f>
        <v>0</v>
      </c>
      <c r="S595" s="65"/>
      <c r="T595" s="187">
        <f>S595*H595</f>
        <v>0</v>
      </c>
      <c r="U595" s="187">
        <v>0</v>
      </c>
      <c r="V595" s="187">
        <f>U595*H595</f>
        <v>0</v>
      </c>
      <c r="W595" s="187">
        <v>0</v>
      </c>
      <c r="X595" s="188">
        <f>W595*H595</f>
        <v>0</v>
      </c>
      <c r="Y595" s="35"/>
      <c r="Z595" s="35"/>
      <c r="AA595" s="35"/>
      <c r="AB595" s="35"/>
      <c r="AC595" s="35"/>
      <c r="AD595" s="35"/>
      <c r="AE595" s="35"/>
      <c r="AR595" s="189" t="s">
        <v>151</v>
      </c>
      <c r="AT595" s="189" t="s">
        <v>148</v>
      </c>
      <c r="AU595" s="189" t="s">
        <v>85</v>
      </c>
      <c r="AY595" s="18" t="s">
        <v>131</v>
      </c>
      <c r="BE595" s="190">
        <f>IF(O595="základní",K595,0)</f>
        <v>0</v>
      </c>
      <c r="BF595" s="190">
        <f>IF(O595="snížená",K595,0)</f>
        <v>0</v>
      </c>
      <c r="BG595" s="190">
        <f>IF(O595="zákl. přenesená",K595,0)</f>
        <v>0</v>
      </c>
      <c r="BH595" s="190">
        <f>IF(O595="sníž. přenesená",K595,0)</f>
        <v>0</v>
      </c>
      <c r="BI595" s="190">
        <f>IF(O595="nulová",K595,0)</f>
        <v>0</v>
      </c>
      <c r="BJ595" s="18" t="s">
        <v>83</v>
      </c>
      <c r="BK595" s="190">
        <f>ROUND(P595*H595,2)</f>
        <v>0</v>
      </c>
      <c r="BL595" s="18" t="s">
        <v>139</v>
      </c>
      <c r="BM595" s="189" t="s">
        <v>566</v>
      </c>
    </row>
    <row r="596" spans="1:47" s="2" customFormat="1" ht="12">
      <c r="A596" s="35"/>
      <c r="B596" s="36"/>
      <c r="C596" s="37"/>
      <c r="D596" s="191" t="s">
        <v>141</v>
      </c>
      <c r="E596" s="37"/>
      <c r="F596" s="192" t="s">
        <v>565</v>
      </c>
      <c r="G596" s="37"/>
      <c r="H596" s="37"/>
      <c r="I596" s="193"/>
      <c r="J596" s="193"/>
      <c r="K596" s="37"/>
      <c r="L596" s="37"/>
      <c r="M596" s="40"/>
      <c r="N596" s="194"/>
      <c r="O596" s="195"/>
      <c r="P596" s="65"/>
      <c r="Q596" s="65"/>
      <c r="R596" s="65"/>
      <c r="S596" s="65"/>
      <c r="T596" s="65"/>
      <c r="U596" s="65"/>
      <c r="V596" s="65"/>
      <c r="W596" s="65"/>
      <c r="X596" s="66"/>
      <c r="Y596" s="35"/>
      <c r="Z596" s="35"/>
      <c r="AA596" s="35"/>
      <c r="AB596" s="35"/>
      <c r="AC596" s="35"/>
      <c r="AD596" s="35"/>
      <c r="AE596" s="35"/>
      <c r="AT596" s="18" t="s">
        <v>141</v>
      </c>
      <c r="AU596" s="18" t="s">
        <v>85</v>
      </c>
    </row>
    <row r="597" spans="1:47" s="2" customFormat="1" ht="19.5">
      <c r="A597" s="35"/>
      <c r="B597" s="36"/>
      <c r="C597" s="37"/>
      <c r="D597" s="191" t="s">
        <v>153</v>
      </c>
      <c r="E597" s="37"/>
      <c r="F597" s="240" t="s">
        <v>165</v>
      </c>
      <c r="G597" s="37"/>
      <c r="H597" s="37"/>
      <c r="I597" s="193"/>
      <c r="J597" s="193"/>
      <c r="K597" s="37"/>
      <c r="L597" s="37"/>
      <c r="M597" s="40"/>
      <c r="N597" s="194"/>
      <c r="O597" s="195"/>
      <c r="P597" s="65"/>
      <c r="Q597" s="65"/>
      <c r="R597" s="65"/>
      <c r="S597" s="65"/>
      <c r="T597" s="65"/>
      <c r="U597" s="65"/>
      <c r="V597" s="65"/>
      <c r="W597" s="65"/>
      <c r="X597" s="66"/>
      <c r="Y597" s="35"/>
      <c r="Z597" s="35"/>
      <c r="AA597" s="35"/>
      <c r="AB597" s="35"/>
      <c r="AC597" s="35"/>
      <c r="AD597" s="35"/>
      <c r="AE597" s="35"/>
      <c r="AT597" s="18" t="s">
        <v>153</v>
      </c>
      <c r="AU597" s="18" t="s">
        <v>85</v>
      </c>
    </row>
    <row r="598" spans="2:51" s="13" customFormat="1" ht="12">
      <c r="B598" s="198"/>
      <c r="C598" s="199"/>
      <c r="D598" s="191" t="s">
        <v>145</v>
      </c>
      <c r="E598" s="200" t="s">
        <v>29</v>
      </c>
      <c r="F598" s="201" t="s">
        <v>146</v>
      </c>
      <c r="G598" s="199"/>
      <c r="H598" s="200" t="s">
        <v>29</v>
      </c>
      <c r="I598" s="202"/>
      <c r="J598" s="202"/>
      <c r="K598" s="199"/>
      <c r="L598" s="199"/>
      <c r="M598" s="203"/>
      <c r="N598" s="204"/>
      <c r="O598" s="205"/>
      <c r="P598" s="205"/>
      <c r="Q598" s="205"/>
      <c r="R598" s="205"/>
      <c r="S598" s="205"/>
      <c r="T598" s="205"/>
      <c r="U598" s="205"/>
      <c r="V598" s="205"/>
      <c r="W598" s="205"/>
      <c r="X598" s="206"/>
      <c r="AT598" s="207" t="s">
        <v>145</v>
      </c>
      <c r="AU598" s="207" t="s">
        <v>85</v>
      </c>
      <c r="AV598" s="13" t="s">
        <v>83</v>
      </c>
      <c r="AW598" s="13" t="s">
        <v>5</v>
      </c>
      <c r="AX598" s="13" t="s">
        <v>75</v>
      </c>
      <c r="AY598" s="207" t="s">
        <v>131</v>
      </c>
    </row>
    <row r="599" spans="2:51" s="14" customFormat="1" ht="12">
      <c r="B599" s="208"/>
      <c r="C599" s="209"/>
      <c r="D599" s="191" t="s">
        <v>145</v>
      </c>
      <c r="E599" s="210" t="s">
        <v>29</v>
      </c>
      <c r="F599" s="211" t="s">
        <v>567</v>
      </c>
      <c r="G599" s="209"/>
      <c r="H599" s="212">
        <v>118</v>
      </c>
      <c r="I599" s="213"/>
      <c r="J599" s="213"/>
      <c r="K599" s="209"/>
      <c r="L599" s="209"/>
      <c r="M599" s="214"/>
      <c r="N599" s="215"/>
      <c r="O599" s="216"/>
      <c r="P599" s="216"/>
      <c r="Q599" s="216"/>
      <c r="R599" s="216"/>
      <c r="S599" s="216"/>
      <c r="T599" s="216"/>
      <c r="U599" s="216"/>
      <c r="V599" s="216"/>
      <c r="W599" s="216"/>
      <c r="X599" s="217"/>
      <c r="AT599" s="218" t="s">
        <v>145</v>
      </c>
      <c r="AU599" s="218" t="s">
        <v>85</v>
      </c>
      <c r="AV599" s="14" t="s">
        <v>85</v>
      </c>
      <c r="AW599" s="14" t="s">
        <v>5</v>
      </c>
      <c r="AX599" s="14" t="s">
        <v>75</v>
      </c>
      <c r="AY599" s="218" t="s">
        <v>131</v>
      </c>
    </row>
    <row r="600" spans="2:51" s="15" customFormat="1" ht="12">
      <c r="B600" s="219"/>
      <c r="C600" s="220"/>
      <c r="D600" s="191" t="s">
        <v>145</v>
      </c>
      <c r="E600" s="221" t="s">
        <v>29</v>
      </c>
      <c r="F600" s="222" t="s">
        <v>147</v>
      </c>
      <c r="G600" s="220"/>
      <c r="H600" s="223">
        <v>118</v>
      </c>
      <c r="I600" s="224"/>
      <c r="J600" s="224"/>
      <c r="K600" s="220"/>
      <c r="L600" s="220"/>
      <c r="M600" s="225"/>
      <c r="N600" s="226"/>
      <c r="O600" s="227"/>
      <c r="P600" s="227"/>
      <c r="Q600" s="227"/>
      <c r="R600" s="227"/>
      <c r="S600" s="227"/>
      <c r="T600" s="227"/>
      <c r="U600" s="227"/>
      <c r="V600" s="227"/>
      <c r="W600" s="227"/>
      <c r="X600" s="228"/>
      <c r="AT600" s="229" t="s">
        <v>145</v>
      </c>
      <c r="AU600" s="229" t="s">
        <v>85</v>
      </c>
      <c r="AV600" s="15" t="s">
        <v>139</v>
      </c>
      <c r="AW600" s="15" t="s">
        <v>5</v>
      </c>
      <c r="AX600" s="15" t="s">
        <v>83</v>
      </c>
      <c r="AY600" s="229" t="s">
        <v>131</v>
      </c>
    </row>
    <row r="601" spans="1:65" s="2" customFormat="1" ht="24.2" customHeight="1">
      <c r="A601" s="35"/>
      <c r="B601" s="36"/>
      <c r="C601" s="177" t="s">
        <v>568</v>
      </c>
      <c r="D601" s="177" t="s">
        <v>134</v>
      </c>
      <c r="E601" s="178" t="s">
        <v>569</v>
      </c>
      <c r="F601" s="179" t="s">
        <v>570</v>
      </c>
      <c r="G601" s="180" t="s">
        <v>158</v>
      </c>
      <c r="H601" s="181">
        <v>1249</v>
      </c>
      <c r="I601" s="182"/>
      <c r="J601" s="182"/>
      <c r="K601" s="183">
        <f>ROUND(P601*H601,2)</f>
        <v>0</v>
      </c>
      <c r="L601" s="179" t="s">
        <v>138</v>
      </c>
      <c r="M601" s="40"/>
      <c r="N601" s="184" t="s">
        <v>29</v>
      </c>
      <c r="O601" s="185" t="s">
        <v>44</v>
      </c>
      <c r="P601" s="186">
        <f>I601+J601</f>
        <v>0</v>
      </c>
      <c r="Q601" s="186">
        <f>ROUND(I601*H601,2)</f>
        <v>0</v>
      </c>
      <c r="R601" s="186">
        <f>ROUND(J601*H601,2)</f>
        <v>0</v>
      </c>
      <c r="S601" s="65"/>
      <c r="T601" s="187">
        <f>S601*H601</f>
        <v>0</v>
      </c>
      <c r="U601" s="187">
        <v>0</v>
      </c>
      <c r="V601" s="187">
        <f>U601*H601</f>
        <v>0</v>
      </c>
      <c r="W601" s="187">
        <v>0</v>
      </c>
      <c r="X601" s="188">
        <f>W601*H601</f>
        <v>0</v>
      </c>
      <c r="Y601" s="35"/>
      <c r="Z601" s="35"/>
      <c r="AA601" s="35"/>
      <c r="AB601" s="35"/>
      <c r="AC601" s="35"/>
      <c r="AD601" s="35"/>
      <c r="AE601" s="35"/>
      <c r="AR601" s="189" t="s">
        <v>139</v>
      </c>
      <c r="AT601" s="189" t="s">
        <v>134</v>
      </c>
      <c r="AU601" s="189" t="s">
        <v>85</v>
      </c>
      <c r="AY601" s="18" t="s">
        <v>131</v>
      </c>
      <c r="BE601" s="190">
        <f>IF(O601="základní",K601,0)</f>
        <v>0</v>
      </c>
      <c r="BF601" s="190">
        <f>IF(O601="snížená",K601,0)</f>
        <v>0</v>
      </c>
      <c r="BG601" s="190">
        <f>IF(O601="zákl. přenesená",K601,0)</f>
        <v>0</v>
      </c>
      <c r="BH601" s="190">
        <f>IF(O601="sníž. přenesená",K601,0)</f>
        <v>0</v>
      </c>
      <c r="BI601" s="190">
        <f>IF(O601="nulová",K601,0)</f>
        <v>0</v>
      </c>
      <c r="BJ601" s="18" t="s">
        <v>83</v>
      </c>
      <c r="BK601" s="190">
        <f>ROUND(P601*H601,2)</f>
        <v>0</v>
      </c>
      <c r="BL601" s="18" t="s">
        <v>139</v>
      </c>
      <c r="BM601" s="189" t="s">
        <v>571</v>
      </c>
    </row>
    <row r="602" spans="1:47" s="2" customFormat="1" ht="12">
      <c r="A602" s="35"/>
      <c r="B602" s="36"/>
      <c r="C602" s="37"/>
      <c r="D602" s="191" t="s">
        <v>141</v>
      </c>
      <c r="E602" s="37"/>
      <c r="F602" s="192" t="s">
        <v>572</v>
      </c>
      <c r="G602" s="37"/>
      <c r="H602" s="37"/>
      <c r="I602" s="193"/>
      <c r="J602" s="193"/>
      <c r="K602" s="37"/>
      <c r="L602" s="37"/>
      <c r="M602" s="40"/>
      <c r="N602" s="194"/>
      <c r="O602" s="195"/>
      <c r="P602" s="65"/>
      <c r="Q602" s="65"/>
      <c r="R602" s="65"/>
      <c r="S602" s="65"/>
      <c r="T602" s="65"/>
      <c r="U602" s="65"/>
      <c r="V602" s="65"/>
      <c r="W602" s="65"/>
      <c r="X602" s="66"/>
      <c r="Y602" s="35"/>
      <c r="Z602" s="35"/>
      <c r="AA602" s="35"/>
      <c r="AB602" s="35"/>
      <c r="AC602" s="35"/>
      <c r="AD602" s="35"/>
      <c r="AE602" s="35"/>
      <c r="AT602" s="18" t="s">
        <v>141</v>
      </c>
      <c r="AU602" s="18" t="s">
        <v>85</v>
      </c>
    </row>
    <row r="603" spans="1:47" s="2" customFormat="1" ht="12">
      <c r="A603" s="35"/>
      <c r="B603" s="36"/>
      <c r="C603" s="37"/>
      <c r="D603" s="196" t="s">
        <v>143</v>
      </c>
      <c r="E603" s="37"/>
      <c r="F603" s="197" t="s">
        <v>573</v>
      </c>
      <c r="G603" s="37"/>
      <c r="H603" s="37"/>
      <c r="I603" s="193"/>
      <c r="J603" s="193"/>
      <c r="K603" s="37"/>
      <c r="L603" s="37"/>
      <c r="M603" s="40"/>
      <c r="N603" s="194"/>
      <c r="O603" s="195"/>
      <c r="P603" s="65"/>
      <c r="Q603" s="65"/>
      <c r="R603" s="65"/>
      <c r="S603" s="65"/>
      <c r="T603" s="65"/>
      <c r="U603" s="65"/>
      <c r="V603" s="65"/>
      <c r="W603" s="65"/>
      <c r="X603" s="66"/>
      <c r="Y603" s="35"/>
      <c r="Z603" s="35"/>
      <c r="AA603" s="35"/>
      <c r="AB603" s="35"/>
      <c r="AC603" s="35"/>
      <c r="AD603" s="35"/>
      <c r="AE603" s="35"/>
      <c r="AT603" s="18" t="s">
        <v>143</v>
      </c>
      <c r="AU603" s="18" t="s">
        <v>85</v>
      </c>
    </row>
    <row r="604" spans="2:51" s="13" customFormat="1" ht="12">
      <c r="B604" s="198"/>
      <c r="C604" s="199"/>
      <c r="D604" s="191" t="s">
        <v>145</v>
      </c>
      <c r="E604" s="200" t="s">
        <v>29</v>
      </c>
      <c r="F604" s="201" t="s">
        <v>146</v>
      </c>
      <c r="G604" s="199"/>
      <c r="H604" s="200" t="s">
        <v>29</v>
      </c>
      <c r="I604" s="202"/>
      <c r="J604" s="202"/>
      <c r="K604" s="199"/>
      <c r="L604" s="199"/>
      <c r="M604" s="203"/>
      <c r="N604" s="204"/>
      <c r="O604" s="205"/>
      <c r="P604" s="205"/>
      <c r="Q604" s="205"/>
      <c r="R604" s="205"/>
      <c r="S604" s="205"/>
      <c r="T604" s="205"/>
      <c r="U604" s="205"/>
      <c r="V604" s="205"/>
      <c r="W604" s="205"/>
      <c r="X604" s="206"/>
      <c r="AT604" s="207" t="s">
        <v>145</v>
      </c>
      <c r="AU604" s="207" t="s">
        <v>85</v>
      </c>
      <c r="AV604" s="13" t="s">
        <v>83</v>
      </c>
      <c r="AW604" s="13" t="s">
        <v>5</v>
      </c>
      <c r="AX604" s="13" t="s">
        <v>75</v>
      </c>
      <c r="AY604" s="207" t="s">
        <v>131</v>
      </c>
    </row>
    <row r="605" spans="2:51" s="14" customFormat="1" ht="12">
      <c r="B605" s="208"/>
      <c r="C605" s="209"/>
      <c r="D605" s="191" t="s">
        <v>145</v>
      </c>
      <c r="E605" s="210" t="s">
        <v>29</v>
      </c>
      <c r="F605" s="211" t="s">
        <v>574</v>
      </c>
      <c r="G605" s="209"/>
      <c r="H605" s="212">
        <v>1249</v>
      </c>
      <c r="I605" s="213"/>
      <c r="J605" s="213"/>
      <c r="K605" s="209"/>
      <c r="L605" s="209"/>
      <c r="M605" s="214"/>
      <c r="N605" s="215"/>
      <c r="O605" s="216"/>
      <c r="P605" s="216"/>
      <c r="Q605" s="216"/>
      <c r="R605" s="216"/>
      <c r="S605" s="216"/>
      <c r="T605" s="216"/>
      <c r="U605" s="216"/>
      <c r="V605" s="216"/>
      <c r="W605" s="216"/>
      <c r="X605" s="217"/>
      <c r="AT605" s="218" t="s">
        <v>145</v>
      </c>
      <c r="AU605" s="218" t="s">
        <v>85</v>
      </c>
      <c r="AV605" s="14" t="s">
        <v>85</v>
      </c>
      <c r="AW605" s="14" t="s">
        <v>5</v>
      </c>
      <c r="AX605" s="14" t="s">
        <v>75</v>
      </c>
      <c r="AY605" s="218" t="s">
        <v>131</v>
      </c>
    </row>
    <row r="606" spans="2:51" s="15" customFormat="1" ht="12">
      <c r="B606" s="219"/>
      <c r="C606" s="220"/>
      <c r="D606" s="191" t="s">
        <v>145</v>
      </c>
      <c r="E606" s="221" t="s">
        <v>29</v>
      </c>
      <c r="F606" s="222" t="s">
        <v>147</v>
      </c>
      <c r="G606" s="220"/>
      <c r="H606" s="223">
        <v>1249</v>
      </c>
      <c r="I606" s="224"/>
      <c r="J606" s="224"/>
      <c r="K606" s="220"/>
      <c r="L606" s="220"/>
      <c r="M606" s="225"/>
      <c r="N606" s="226"/>
      <c r="O606" s="227"/>
      <c r="P606" s="227"/>
      <c r="Q606" s="227"/>
      <c r="R606" s="227"/>
      <c r="S606" s="227"/>
      <c r="T606" s="227"/>
      <c r="U606" s="227"/>
      <c r="V606" s="227"/>
      <c r="W606" s="227"/>
      <c r="X606" s="228"/>
      <c r="AT606" s="229" t="s">
        <v>145</v>
      </c>
      <c r="AU606" s="229" t="s">
        <v>85</v>
      </c>
      <c r="AV606" s="15" t="s">
        <v>139</v>
      </c>
      <c r="AW606" s="15" t="s">
        <v>5</v>
      </c>
      <c r="AX606" s="15" t="s">
        <v>83</v>
      </c>
      <c r="AY606" s="229" t="s">
        <v>131</v>
      </c>
    </row>
    <row r="607" spans="1:65" s="2" customFormat="1" ht="16.5" customHeight="1">
      <c r="A607" s="35"/>
      <c r="B607" s="36"/>
      <c r="C607" s="230" t="s">
        <v>575</v>
      </c>
      <c r="D607" s="230" t="s">
        <v>148</v>
      </c>
      <c r="E607" s="231" t="s">
        <v>576</v>
      </c>
      <c r="F607" s="232" t="s">
        <v>577</v>
      </c>
      <c r="G607" s="233" t="s">
        <v>158</v>
      </c>
      <c r="H607" s="234">
        <v>1148</v>
      </c>
      <c r="I607" s="235"/>
      <c r="J607" s="236"/>
      <c r="K607" s="237">
        <f>ROUND(P607*H607,2)</f>
        <v>0</v>
      </c>
      <c r="L607" s="232" t="s">
        <v>29</v>
      </c>
      <c r="M607" s="238"/>
      <c r="N607" s="239" t="s">
        <v>29</v>
      </c>
      <c r="O607" s="185" t="s">
        <v>44</v>
      </c>
      <c r="P607" s="186">
        <f>I607+J607</f>
        <v>0</v>
      </c>
      <c r="Q607" s="186">
        <f>ROUND(I607*H607,2)</f>
        <v>0</v>
      </c>
      <c r="R607" s="186">
        <f>ROUND(J607*H607,2)</f>
        <v>0</v>
      </c>
      <c r="S607" s="65"/>
      <c r="T607" s="187">
        <f>S607*H607</f>
        <v>0</v>
      </c>
      <c r="U607" s="187">
        <v>0</v>
      </c>
      <c r="V607" s="187">
        <f>U607*H607</f>
        <v>0</v>
      </c>
      <c r="W607" s="187">
        <v>0</v>
      </c>
      <c r="X607" s="188">
        <f>W607*H607</f>
        <v>0</v>
      </c>
      <c r="Y607" s="35"/>
      <c r="Z607" s="35"/>
      <c r="AA607" s="35"/>
      <c r="AB607" s="35"/>
      <c r="AC607" s="35"/>
      <c r="AD607" s="35"/>
      <c r="AE607" s="35"/>
      <c r="AR607" s="189" t="s">
        <v>151</v>
      </c>
      <c r="AT607" s="189" t="s">
        <v>148</v>
      </c>
      <c r="AU607" s="189" t="s">
        <v>85</v>
      </c>
      <c r="AY607" s="18" t="s">
        <v>131</v>
      </c>
      <c r="BE607" s="190">
        <f>IF(O607="základní",K607,0)</f>
        <v>0</v>
      </c>
      <c r="BF607" s="190">
        <f>IF(O607="snížená",K607,0)</f>
        <v>0</v>
      </c>
      <c r="BG607" s="190">
        <f>IF(O607="zákl. přenesená",K607,0)</f>
        <v>0</v>
      </c>
      <c r="BH607" s="190">
        <f>IF(O607="sníž. přenesená",K607,0)</f>
        <v>0</v>
      </c>
      <c r="BI607" s="190">
        <f>IF(O607="nulová",K607,0)</f>
        <v>0</v>
      </c>
      <c r="BJ607" s="18" t="s">
        <v>83</v>
      </c>
      <c r="BK607" s="190">
        <f>ROUND(P607*H607,2)</f>
        <v>0</v>
      </c>
      <c r="BL607" s="18" t="s">
        <v>139</v>
      </c>
      <c r="BM607" s="189" t="s">
        <v>578</v>
      </c>
    </row>
    <row r="608" spans="1:47" s="2" customFormat="1" ht="12">
      <c r="A608" s="35"/>
      <c r="B608" s="36"/>
      <c r="C608" s="37"/>
      <c r="D608" s="191" t="s">
        <v>141</v>
      </c>
      <c r="E608" s="37"/>
      <c r="F608" s="192" t="s">
        <v>577</v>
      </c>
      <c r="G608" s="37"/>
      <c r="H608" s="37"/>
      <c r="I608" s="193"/>
      <c r="J608" s="193"/>
      <c r="K608" s="37"/>
      <c r="L608" s="37"/>
      <c r="M608" s="40"/>
      <c r="N608" s="194"/>
      <c r="O608" s="195"/>
      <c r="P608" s="65"/>
      <c r="Q608" s="65"/>
      <c r="R608" s="65"/>
      <c r="S608" s="65"/>
      <c r="T608" s="65"/>
      <c r="U608" s="65"/>
      <c r="V608" s="65"/>
      <c r="W608" s="65"/>
      <c r="X608" s="66"/>
      <c r="Y608" s="35"/>
      <c r="Z608" s="35"/>
      <c r="AA608" s="35"/>
      <c r="AB608" s="35"/>
      <c r="AC608" s="35"/>
      <c r="AD608" s="35"/>
      <c r="AE608" s="35"/>
      <c r="AT608" s="18" t="s">
        <v>141</v>
      </c>
      <c r="AU608" s="18" t="s">
        <v>85</v>
      </c>
    </row>
    <row r="609" spans="1:47" s="2" customFormat="1" ht="19.5">
      <c r="A609" s="35"/>
      <c r="B609" s="36"/>
      <c r="C609" s="37"/>
      <c r="D609" s="191" t="s">
        <v>153</v>
      </c>
      <c r="E609" s="37"/>
      <c r="F609" s="240" t="s">
        <v>165</v>
      </c>
      <c r="G609" s="37"/>
      <c r="H609" s="37"/>
      <c r="I609" s="193"/>
      <c r="J609" s="193"/>
      <c r="K609" s="37"/>
      <c r="L609" s="37"/>
      <c r="M609" s="40"/>
      <c r="N609" s="194"/>
      <c r="O609" s="195"/>
      <c r="P609" s="65"/>
      <c r="Q609" s="65"/>
      <c r="R609" s="65"/>
      <c r="S609" s="65"/>
      <c r="T609" s="65"/>
      <c r="U609" s="65"/>
      <c r="V609" s="65"/>
      <c r="W609" s="65"/>
      <c r="X609" s="66"/>
      <c r="Y609" s="35"/>
      <c r="Z609" s="35"/>
      <c r="AA609" s="35"/>
      <c r="AB609" s="35"/>
      <c r="AC609" s="35"/>
      <c r="AD609" s="35"/>
      <c r="AE609" s="35"/>
      <c r="AT609" s="18" t="s">
        <v>153</v>
      </c>
      <c r="AU609" s="18" t="s">
        <v>85</v>
      </c>
    </row>
    <row r="610" spans="2:51" s="13" customFormat="1" ht="12">
      <c r="B610" s="198"/>
      <c r="C610" s="199"/>
      <c r="D610" s="191" t="s">
        <v>145</v>
      </c>
      <c r="E610" s="200" t="s">
        <v>29</v>
      </c>
      <c r="F610" s="201" t="s">
        <v>146</v>
      </c>
      <c r="G610" s="199"/>
      <c r="H610" s="200" t="s">
        <v>29</v>
      </c>
      <c r="I610" s="202"/>
      <c r="J610" s="202"/>
      <c r="K610" s="199"/>
      <c r="L610" s="199"/>
      <c r="M610" s="203"/>
      <c r="N610" s="204"/>
      <c r="O610" s="205"/>
      <c r="P610" s="205"/>
      <c r="Q610" s="205"/>
      <c r="R610" s="205"/>
      <c r="S610" s="205"/>
      <c r="T610" s="205"/>
      <c r="U610" s="205"/>
      <c r="V610" s="205"/>
      <c r="W610" s="205"/>
      <c r="X610" s="206"/>
      <c r="AT610" s="207" t="s">
        <v>145</v>
      </c>
      <c r="AU610" s="207" t="s">
        <v>85</v>
      </c>
      <c r="AV610" s="13" t="s">
        <v>83</v>
      </c>
      <c r="AW610" s="13" t="s">
        <v>5</v>
      </c>
      <c r="AX610" s="13" t="s">
        <v>75</v>
      </c>
      <c r="AY610" s="207" t="s">
        <v>131</v>
      </c>
    </row>
    <row r="611" spans="2:51" s="14" customFormat="1" ht="12">
      <c r="B611" s="208"/>
      <c r="C611" s="209"/>
      <c r="D611" s="191" t="s">
        <v>145</v>
      </c>
      <c r="E611" s="210" t="s">
        <v>29</v>
      </c>
      <c r="F611" s="211" t="s">
        <v>579</v>
      </c>
      <c r="G611" s="209"/>
      <c r="H611" s="212">
        <v>1148</v>
      </c>
      <c r="I611" s="213"/>
      <c r="J611" s="213"/>
      <c r="K611" s="209"/>
      <c r="L611" s="209"/>
      <c r="M611" s="214"/>
      <c r="N611" s="215"/>
      <c r="O611" s="216"/>
      <c r="P611" s="216"/>
      <c r="Q611" s="216"/>
      <c r="R611" s="216"/>
      <c r="S611" s="216"/>
      <c r="T611" s="216"/>
      <c r="U611" s="216"/>
      <c r="V611" s="216"/>
      <c r="W611" s="216"/>
      <c r="X611" s="217"/>
      <c r="AT611" s="218" t="s">
        <v>145</v>
      </c>
      <c r="AU611" s="218" t="s">
        <v>85</v>
      </c>
      <c r="AV611" s="14" t="s">
        <v>85</v>
      </c>
      <c r="AW611" s="14" t="s">
        <v>5</v>
      </c>
      <c r="AX611" s="14" t="s">
        <v>75</v>
      </c>
      <c r="AY611" s="218" t="s">
        <v>131</v>
      </c>
    </row>
    <row r="612" spans="2:51" s="15" customFormat="1" ht="12">
      <c r="B612" s="219"/>
      <c r="C612" s="220"/>
      <c r="D612" s="191" t="s">
        <v>145</v>
      </c>
      <c r="E612" s="221" t="s">
        <v>29</v>
      </c>
      <c r="F612" s="222" t="s">
        <v>147</v>
      </c>
      <c r="G612" s="220"/>
      <c r="H612" s="223">
        <v>1148</v>
      </c>
      <c r="I612" s="224"/>
      <c r="J612" s="224"/>
      <c r="K612" s="220"/>
      <c r="L612" s="220"/>
      <c r="M612" s="225"/>
      <c r="N612" s="226"/>
      <c r="O612" s="227"/>
      <c r="P612" s="227"/>
      <c r="Q612" s="227"/>
      <c r="R612" s="227"/>
      <c r="S612" s="227"/>
      <c r="T612" s="227"/>
      <c r="U612" s="227"/>
      <c r="V612" s="227"/>
      <c r="W612" s="227"/>
      <c r="X612" s="228"/>
      <c r="AT612" s="229" t="s">
        <v>145</v>
      </c>
      <c r="AU612" s="229" t="s">
        <v>85</v>
      </c>
      <c r="AV612" s="15" t="s">
        <v>139</v>
      </c>
      <c r="AW612" s="15" t="s">
        <v>5</v>
      </c>
      <c r="AX612" s="15" t="s">
        <v>83</v>
      </c>
      <c r="AY612" s="229" t="s">
        <v>131</v>
      </c>
    </row>
    <row r="613" spans="1:65" s="2" customFormat="1" ht="16.5" customHeight="1">
      <c r="A613" s="35"/>
      <c r="B613" s="36"/>
      <c r="C613" s="230" t="s">
        <v>580</v>
      </c>
      <c r="D613" s="230" t="s">
        <v>148</v>
      </c>
      <c r="E613" s="231" t="s">
        <v>581</v>
      </c>
      <c r="F613" s="232" t="s">
        <v>582</v>
      </c>
      <c r="G613" s="233" t="s">
        <v>158</v>
      </c>
      <c r="H613" s="234">
        <v>101</v>
      </c>
      <c r="I613" s="235"/>
      <c r="J613" s="236"/>
      <c r="K613" s="237">
        <f>ROUND(P613*H613,2)</f>
        <v>0</v>
      </c>
      <c r="L613" s="232" t="s">
        <v>29</v>
      </c>
      <c r="M613" s="238"/>
      <c r="N613" s="239" t="s">
        <v>29</v>
      </c>
      <c r="O613" s="185" t="s">
        <v>44</v>
      </c>
      <c r="P613" s="186">
        <f>I613+J613</f>
        <v>0</v>
      </c>
      <c r="Q613" s="186">
        <f>ROUND(I613*H613,2)</f>
        <v>0</v>
      </c>
      <c r="R613" s="186">
        <f>ROUND(J613*H613,2)</f>
        <v>0</v>
      </c>
      <c r="S613" s="65"/>
      <c r="T613" s="187">
        <f>S613*H613</f>
        <v>0</v>
      </c>
      <c r="U613" s="187">
        <v>0</v>
      </c>
      <c r="V613" s="187">
        <f>U613*H613</f>
        <v>0</v>
      </c>
      <c r="W613" s="187">
        <v>0</v>
      </c>
      <c r="X613" s="188">
        <f>W613*H613</f>
        <v>0</v>
      </c>
      <c r="Y613" s="35"/>
      <c r="Z613" s="35"/>
      <c r="AA613" s="35"/>
      <c r="AB613" s="35"/>
      <c r="AC613" s="35"/>
      <c r="AD613" s="35"/>
      <c r="AE613" s="35"/>
      <c r="AR613" s="189" t="s">
        <v>151</v>
      </c>
      <c r="AT613" s="189" t="s">
        <v>148</v>
      </c>
      <c r="AU613" s="189" t="s">
        <v>85</v>
      </c>
      <c r="AY613" s="18" t="s">
        <v>131</v>
      </c>
      <c r="BE613" s="190">
        <f>IF(O613="základní",K613,0)</f>
        <v>0</v>
      </c>
      <c r="BF613" s="190">
        <f>IF(O613="snížená",K613,0)</f>
        <v>0</v>
      </c>
      <c r="BG613" s="190">
        <f>IF(O613="zákl. přenesená",K613,0)</f>
        <v>0</v>
      </c>
      <c r="BH613" s="190">
        <f>IF(O613="sníž. přenesená",K613,0)</f>
        <v>0</v>
      </c>
      <c r="BI613" s="190">
        <f>IF(O613="nulová",K613,0)</f>
        <v>0</v>
      </c>
      <c r="BJ613" s="18" t="s">
        <v>83</v>
      </c>
      <c r="BK613" s="190">
        <f>ROUND(P613*H613,2)</f>
        <v>0</v>
      </c>
      <c r="BL613" s="18" t="s">
        <v>139</v>
      </c>
      <c r="BM613" s="189" t="s">
        <v>583</v>
      </c>
    </row>
    <row r="614" spans="1:47" s="2" customFormat="1" ht="12">
      <c r="A614" s="35"/>
      <c r="B614" s="36"/>
      <c r="C614" s="37"/>
      <c r="D614" s="191" t="s">
        <v>141</v>
      </c>
      <c r="E614" s="37"/>
      <c r="F614" s="192" t="s">
        <v>582</v>
      </c>
      <c r="G614" s="37"/>
      <c r="H614" s="37"/>
      <c r="I614" s="193"/>
      <c r="J614" s="193"/>
      <c r="K614" s="37"/>
      <c r="L614" s="37"/>
      <c r="M614" s="40"/>
      <c r="N614" s="194"/>
      <c r="O614" s="195"/>
      <c r="P614" s="65"/>
      <c r="Q614" s="65"/>
      <c r="R614" s="65"/>
      <c r="S614" s="65"/>
      <c r="T614" s="65"/>
      <c r="U614" s="65"/>
      <c r="V614" s="65"/>
      <c r="W614" s="65"/>
      <c r="X614" s="66"/>
      <c r="Y614" s="35"/>
      <c r="Z614" s="35"/>
      <c r="AA614" s="35"/>
      <c r="AB614" s="35"/>
      <c r="AC614" s="35"/>
      <c r="AD614" s="35"/>
      <c r="AE614" s="35"/>
      <c r="AT614" s="18" t="s">
        <v>141</v>
      </c>
      <c r="AU614" s="18" t="s">
        <v>85</v>
      </c>
    </row>
    <row r="615" spans="1:47" s="2" customFormat="1" ht="19.5">
      <c r="A615" s="35"/>
      <c r="B615" s="36"/>
      <c r="C615" s="37"/>
      <c r="D615" s="191" t="s">
        <v>153</v>
      </c>
      <c r="E615" s="37"/>
      <c r="F615" s="240" t="s">
        <v>165</v>
      </c>
      <c r="G615" s="37"/>
      <c r="H615" s="37"/>
      <c r="I615" s="193"/>
      <c r="J615" s="193"/>
      <c r="K615" s="37"/>
      <c r="L615" s="37"/>
      <c r="M615" s="40"/>
      <c r="N615" s="194"/>
      <c r="O615" s="195"/>
      <c r="P615" s="65"/>
      <c r="Q615" s="65"/>
      <c r="R615" s="65"/>
      <c r="S615" s="65"/>
      <c r="T615" s="65"/>
      <c r="U615" s="65"/>
      <c r="V615" s="65"/>
      <c r="W615" s="65"/>
      <c r="X615" s="66"/>
      <c r="Y615" s="35"/>
      <c r="Z615" s="35"/>
      <c r="AA615" s="35"/>
      <c r="AB615" s="35"/>
      <c r="AC615" s="35"/>
      <c r="AD615" s="35"/>
      <c r="AE615" s="35"/>
      <c r="AT615" s="18" t="s">
        <v>153</v>
      </c>
      <c r="AU615" s="18" t="s">
        <v>85</v>
      </c>
    </row>
    <row r="616" spans="2:51" s="13" customFormat="1" ht="12">
      <c r="B616" s="198"/>
      <c r="C616" s="199"/>
      <c r="D616" s="191" t="s">
        <v>145</v>
      </c>
      <c r="E616" s="200" t="s">
        <v>29</v>
      </c>
      <c r="F616" s="201" t="s">
        <v>146</v>
      </c>
      <c r="G616" s="199"/>
      <c r="H616" s="200" t="s">
        <v>29</v>
      </c>
      <c r="I616" s="202"/>
      <c r="J616" s="202"/>
      <c r="K616" s="199"/>
      <c r="L616" s="199"/>
      <c r="M616" s="203"/>
      <c r="N616" s="204"/>
      <c r="O616" s="205"/>
      <c r="P616" s="205"/>
      <c r="Q616" s="205"/>
      <c r="R616" s="205"/>
      <c r="S616" s="205"/>
      <c r="T616" s="205"/>
      <c r="U616" s="205"/>
      <c r="V616" s="205"/>
      <c r="W616" s="205"/>
      <c r="X616" s="206"/>
      <c r="AT616" s="207" t="s">
        <v>145</v>
      </c>
      <c r="AU616" s="207" t="s">
        <v>85</v>
      </c>
      <c r="AV616" s="13" t="s">
        <v>83</v>
      </c>
      <c r="AW616" s="13" t="s">
        <v>5</v>
      </c>
      <c r="AX616" s="13" t="s">
        <v>75</v>
      </c>
      <c r="AY616" s="207" t="s">
        <v>131</v>
      </c>
    </row>
    <row r="617" spans="2:51" s="14" customFormat="1" ht="12">
      <c r="B617" s="208"/>
      <c r="C617" s="209"/>
      <c r="D617" s="191" t="s">
        <v>145</v>
      </c>
      <c r="E617" s="210" t="s">
        <v>29</v>
      </c>
      <c r="F617" s="211" t="s">
        <v>584</v>
      </c>
      <c r="G617" s="209"/>
      <c r="H617" s="212">
        <v>101</v>
      </c>
      <c r="I617" s="213"/>
      <c r="J617" s="213"/>
      <c r="K617" s="209"/>
      <c r="L617" s="209"/>
      <c r="M617" s="214"/>
      <c r="N617" s="215"/>
      <c r="O617" s="216"/>
      <c r="P617" s="216"/>
      <c r="Q617" s="216"/>
      <c r="R617" s="216"/>
      <c r="S617" s="216"/>
      <c r="T617" s="216"/>
      <c r="U617" s="216"/>
      <c r="V617" s="216"/>
      <c r="W617" s="216"/>
      <c r="X617" s="217"/>
      <c r="AT617" s="218" t="s">
        <v>145</v>
      </c>
      <c r="AU617" s="218" t="s">
        <v>85</v>
      </c>
      <c r="AV617" s="14" t="s">
        <v>85</v>
      </c>
      <c r="AW617" s="14" t="s">
        <v>5</v>
      </c>
      <c r="AX617" s="14" t="s">
        <v>75</v>
      </c>
      <c r="AY617" s="218" t="s">
        <v>131</v>
      </c>
    </row>
    <row r="618" spans="2:51" s="15" customFormat="1" ht="12">
      <c r="B618" s="219"/>
      <c r="C618" s="220"/>
      <c r="D618" s="191" t="s">
        <v>145</v>
      </c>
      <c r="E618" s="221" t="s">
        <v>29</v>
      </c>
      <c r="F618" s="222" t="s">
        <v>147</v>
      </c>
      <c r="G618" s="220"/>
      <c r="H618" s="223">
        <v>101</v>
      </c>
      <c r="I618" s="224"/>
      <c r="J618" s="224"/>
      <c r="K618" s="220"/>
      <c r="L618" s="220"/>
      <c r="M618" s="225"/>
      <c r="N618" s="226"/>
      <c r="O618" s="227"/>
      <c r="P618" s="227"/>
      <c r="Q618" s="227"/>
      <c r="R618" s="227"/>
      <c r="S618" s="227"/>
      <c r="T618" s="227"/>
      <c r="U618" s="227"/>
      <c r="V618" s="227"/>
      <c r="W618" s="227"/>
      <c r="X618" s="228"/>
      <c r="AT618" s="229" t="s">
        <v>145</v>
      </c>
      <c r="AU618" s="229" t="s">
        <v>85</v>
      </c>
      <c r="AV618" s="15" t="s">
        <v>139</v>
      </c>
      <c r="AW618" s="15" t="s">
        <v>5</v>
      </c>
      <c r="AX618" s="15" t="s">
        <v>83</v>
      </c>
      <c r="AY618" s="229" t="s">
        <v>131</v>
      </c>
    </row>
    <row r="619" spans="1:65" s="2" customFormat="1" ht="24.2" customHeight="1">
      <c r="A619" s="35"/>
      <c r="B619" s="36"/>
      <c r="C619" s="177" t="s">
        <v>585</v>
      </c>
      <c r="D619" s="177" t="s">
        <v>134</v>
      </c>
      <c r="E619" s="178" t="s">
        <v>586</v>
      </c>
      <c r="F619" s="179" t="s">
        <v>587</v>
      </c>
      <c r="G619" s="180" t="s">
        <v>137</v>
      </c>
      <c r="H619" s="181">
        <v>17</v>
      </c>
      <c r="I619" s="182"/>
      <c r="J619" s="182"/>
      <c r="K619" s="183">
        <f>ROUND(P619*H619,2)</f>
        <v>0</v>
      </c>
      <c r="L619" s="179" t="s">
        <v>138</v>
      </c>
      <c r="M619" s="40"/>
      <c r="N619" s="184" t="s">
        <v>29</v>
      </c>
      <c r="O619" s="185" t="s">
        <v>44</v>
      </c>
      <c r="P619" s="186">
        <f>I619+J619</f>
        <v>0</v>
      </c>
      <c r="Q619" s="186">
        <f>ROUND(I619*H619,2)</f>
        <v>0</v>
      </c>
      <c r="R619" s="186">
        <f>ROUND(J619*H619,2)</f>
        <v>0</v>
      </c>
      <c r="S619" s="65"/>
      <c r="T619" s="187">
        <f>S619*H619</f>
        <v>0</v>
      </c>
      <c r="U619" s="187">
        <v>0</v>
      </c>
      <c r="V619" s="187">
        <f>U619*H619</f>
        <v>0</v>
      </c>
      <c r="W619" s="187">
        <v>0</v>
      </c>
      <c r="X619" s="188">
        <f>W619*H619</f>
        <v>0</v>
      </c>
      <c r="Y619" s="35"/>
      <c r="Z619" s="35"/>
      <c r="AA619" s="35"/>
      <c r="AB619" s="35"/>
      <c r="AC619" s="35"/>
      <c r="AD619" s="35"/>
      <c r="AE619" s="35"/>
      <c r="AR619" s="189" t="s">
        <v>139</v>
      </c>
      <c r="AT619" s="189" t="s">
        <v>134</v>
      </c>
      <c r="AU619" s="189" t="s">
        <v>85</v>
      </c>
      <c r="AY619" s="18" t="s">
        <v>131</v>
      </c>
      <c r="BE619" s="190">
        <f>IF(O619="základní",K619,0)</f>
        <v>0</v>
      </c>
      <c r="BF619" s="190">
        <f>IF(O619="snížená",K619,0)</f>
        <v>0</v>
      </c>
      <c r="BG619" s="190">
        <f>IF(O619="zákl. přenesená",K619,0)</f>
        <v>0</v>
      </c>
      <c r="BH619" s="190">
        <f>IF(O619="sníž. přenesená",K619,0)</f>
        <v>0</v>
      </c>
      <c r="BI619" s="190">
        <f>IF(O619="nulová",K619,0)</f>
        <v>0</v>
      </c>
      <c r="BJ619" s="18" t="s">
        <v>83</v>
      </c>
      <c r="BK619" s="190">
        <f>ROUND(P619*H619,2)</f>
        <v>0</v>
      </c>
      <c r="BL619" s="18" t="s">
        <v>139</v>
      </c>
      <c r="BM619" s="189" t="s">
        <v>588</v>
      </c>
    </row>
    <row r="620" spans="1:47" s="2" customFormat="1" ht="12">
      <c r="A620" s="35"/>
      <c r="B620" s="36"/>
      <c r="C620" s="37"/>
      <c r="D620" s="191" t="s">
        <v>141</v>
      </c>
      <c r="E620" s="37"/>
      <c r="F620" s="192" t="s">
        <v>589</v>
      </c>
      <c r="G620" s="37"/>
      <c r="H620" s="37"/>
      <c r="I620" s="193"/>
      <c r="J620" s="193"/>
      <c r="K620" s="37"/>
      <c r="L620" s="37"/>
      <c r="M620" s="40"/>
      <c r="N620" s="194"/>
      <c r="O620" s="195"/>
      <c r="P620" s="65"/>
      <c r="Q620" s="65"/>
      <c r="R620" s="65"/>
      <c r="S620" s="65"/>
      <c r="T620" s="65"/>
      <c r="U620" s="65"/>
      <c r="V620" s="65"/>
      <c r="W620" s="65"/>
      <c r="X620" s="66"/>
      <c r="Y620" s="35"/>
      <c r="Z620" s="35"/>
      <c r="AA620" s="35"/>
      <c r="AB620" s="35"/>
      <c r="AC620" s="35"/>
      <c r="AD620" s="35"/>
      <c r="AE620" s="35"/>
      <c r="AT620" s="18" t="s">
        <v>141</v>
      </c>
      <c r="AU620" s="18" t="s">
        <v>85</v>
      </c>
    </row>
    <row r="621" spans="1:47" s="2" customFormat="1" ht="12">
      <c r="A621" s="35"/>
      <c r="B621" s="36"/>
      <c r="C621" s="37"/>
      <c r="D621" s="196" t="s">
        <v>143</v>
      </c>
      <c r="E621" s="37"/>
      <c r="F621" s="197" t="s">
        <v>590</v>
      </c>
      <c r="G621" s="37"/>
      <c r="H621" s="37"/>
      <c r="I621" s="193"/>
      <c r="J621" s="193"/>
      <c r="K621" s="37"/>
      <c r="L621" s="37"/>
      <c r="M621" s="40"/>
      <c r="N621" s="194"/>
      <c r="O621" s="195"/>
      <c r="P621" s="65"/>
      <c r="Q621" s="65"/>
      <c r="R621" s="65"/>
      <c r="S621" s="65"/>
      <c r="T621" s="65"/>
      <c r="U621" s="65"/>
      <c r="V621" s="65"/>
      <c r="W621" s="65"/>
      <c r="X621" s="66"/>
      <c r="Y621" s="35"/>
      <c r="Z621" s="35"/>
      <c r="AA621" s="35"/>
      <c r="AB621" s="35"/>
      <c r="AC621" s="35"/>
      <c r="AD621" s="35"/>
      <c r="AE621" s="35"/>
      <c r="AT621" s="18" t="s">
        <v>143</v>
      </c>
      <c r="AU621" s="18" t="s">
        <v>85</v>
      </c>
    </row>
    <row r="622" spans="2:51" s="13" customFormat="1" ht="12">
      <c r="B622" s="198"/>
      <c r="C622" s="199"/>
      <c r="D622" s="191" t="s">
        <v>145</v>
      </c>
      <c r="E622" s="200" t="s">
        <v>29</v>
      </c>
      <c r="F622" s="201" t="s">
        <v>146</v>
      </c>
      <c r="G622" s="199"/>
      <c r="H622" s="200" t="s">
        <v>29</v>
      </c>
      <c r="I622" s="202"/>
      <c r="J622" s="202"/>
      <c r="K622" s="199"/>
      <c r="L622" s="199"/>
      <c r="M622" s="203"/>
      <c r="N622" s="204"/>
      <c r="O622" s="205"/>
      <c r="P622" s="205"/>
      <c r="Q622" s="205"/>
      <c r="R622" s="205"/>
      <c r="S622" s="205"/>
      <c r="T622" s="205"/>
      <c r="U622" s="205"/>
      <c r="V622" s="205"/>
      <c r="W622" s="205"/>
      <c r="X622" s="206"/>
      <c r="AT622" s="207" t="s">
        <v>145</v>
      </c>
      <c r="AU622" s="207" t="s">
        <v>85</v>
      </c>
      <c r="AV622" s="13" t="s">
        <v>83</v>
      </c>
      <c r="AW622" s="13" t="s">
        <v>5</v>
      </c>
      <c r="AX622" s="13" t="s">
        <v>75</v>
      </c>
      <c r="AY622" s="207" t="s">
        <v>131</v>
      </c>
    </row>
    <row r="623" spans="2:51" s="14" customFormat="1" ht="12">
      <c r="B623" s="208"/>
      <c r="C623" s="209"/>
      <c r="D623" s="191" t="s">
        <v>145</v>
      </c>
      <c r="E623" s="210" t="s">
        <v>29</v>
      </c>
      <c r="F623" s="211" t="s">
        <v>229</v>
      </c>
      <c r="G623" s="209"/>
      <c r="H623" s="212">
        <v>17</v>
      </c>
      <c r="I623" s="213"/>
      <c r="J623" s="213"/>
      <c r="K623" s="209"/>
      <c r="L623" s="209"/>
      <c r="M623" s="214"/>
      <c r="N623" s="215"/>
      <c r="O623" s="216"/>
      <c r="P623" s="216"/>
      <c r="Q623" s="216"/>
      <c r="R623" s="216"/>
      <c r="S623" s="216"/>
      <c r="T623" s="216"/>
      <c r="U623" s="216"/>
      <c r="V623" s="216"/>
      <c r="W623" s="216"/>
      <c r="X623" s="217"/>
      <c r="AT623" s="218" t="s">
        <v>145</v>
      </c>
      <c r="AU623" s="218" t="s">
        <v>85</v>
      </c>
      <c r="AV623" s="14" t="s">
        <v>85</v>
      </c>
      <c r="AW623" s="14" t="s">
        <v>5</v>
      </c>
      <c r="AX623" s="14" t="s">
        <v>75</v>
      </c>
      <c r="AY623" s="218" t="s">
        <v>131</v>
      </c>
    </row>
    <row r="624" spans="2:51" s="15" customFormat="1" ht="12">
      <c r="B624" s="219"/>
      <c r="C624" s="220"/>
      <c r="D624" s="191" t="s">
        <v>145</v>
      </c>
      <c r="E624" s="221" t="s">
        <v>29</v>
      </c>
      <c r="F624" s="222" t="s">
        <v>147</v>
      </c>
      <c r="G624" s="220"/>
      <c r="H624" s="223">
        <v>17</v>
      </c>
      <c r="I624" s="224"/>
      <c r="J624" s="224"/>
      <c r="K624" s="220"/>
      <c r="L624" s="220"/>
      <c r="M624" s="225"/>
      <c r="N624" s="226"/>
      <c r="O624" s="227"/>
      <c r="P624" s="227"/>
      <c r="Q624" s="227"/>
      <c r="R624" s="227"/>
      <c r="S624" s="227"/>
      <c r="T624" s="227"/>
      <c r="U624" s="227"/>
      <c r="V624" s="227"/>
      <c r="W624" s="227"/>
      <c r="X624" s="228"/>
      <c r="AT624" s="229" t="s">
        <v>145</v>
      </c>
      <c r="AU624" s="229" t="s">
        <v>85</v>
      </c>
      <c r="AV624" s="15" t="s">
        <v>139</v>
      </c>
      <c r="AW624" s="15" t="s">
        <v>5</v>
      </c>
      <c r="AX624" s="15" t="s">
        <v>83</v>
      </c>
      <c r="AY624" s="229" t="s">
        <v>131</v>
      </c>
    </row>
    <row r="625" spans="1:65" s="2" customFormat="1" ht="24.2" customHeight="1">
      <c r="A625" s="35"/>
      <c r="B625" s="36"/>
      <c r="C625" s="177" t="s">
        <v>591</v>
      </c>
      <c r="D625" s="177" t="s">
        <v>134</v>
      </c>
      <c r="E625" s="178" t="s">
        <v>592</v>
      </c>
      <c r="F625" s="179" t="s">
        <v>593</v>
      </c>
      <c r="G625" s="180" t="s">
        <v>137</v>
      </c>
      <c r="H625" s="181">
        <v>7</v>
      </c>
      <c r="I625" s="182"/>
      <c r="J625" s="182"/>
      <c r="K625" s="183">
        <f>ROUND(P625*H625,2)</f>
        <v>0</v>
      </c>
      <c r="L625" s="179" t="s">
        <v>138</v>
      </c>
      <c r="M625" s="40"/>
      <c r="N625" s="184" t="s">
        <v>29</v>
      </c>
      <c r="O625" s="185" t="s">
        <v>44</v>
      </c>
      <c r="P625" s="186">
        <f>I625+J625</f>
        <v>0</v>
      </c>
      <c r="Q625" s="186">
        <f>ROUND(I625*H625,2)</f>
        <v>0</v>
      </c>
      <c r="R625" s="186">
        <f>ROUND(J625*H625,2)</f>
        <v>0</v>
      </c>
      <c r="S625" s="65"/>
      <c r="T625" s="187">
        <f>S625*H625</f>
        <v>0</v>
      </c>
      <c r="U625" s="187">
        <v>0</v>
      </c>
      <c r="V625" s="187">
        <f>U625*H625</f>
        <v>0</v>
      </c>
      <c r="W625" s="187">
        <v>0</v>
      </c>
      <c r="X625" s="188">
        <f>W625*H625</f>
        <v>0</v>
      </c>
      <c r="Y625" s="35"/>
      <c r="Z625" s="35"/>
      <c r="AA625" s="35"/>
      <c r="AB625" s="35"/>
      <c r="AC625" s="35"/>
      <c r="AD625" s="35"/>
      <c r="AE625" s="35"/>
      <c r="AR625" s="189" t="s">
        <v>139</v>
      </c>
      <c r="AT625" s="189" t="s">
        <v>134</v>
      </c>
      <c r="AU625" s="189" t="s">
        <v>85</v>
      </c>
      <c r="AY625" s="18" t="s">
        <v>131</v>
      </c>
      <c r="BE625" s="190">
        <f>IF(O625="základní",K625,0)</f>
        <v>0</v>
      </c>
      <c r="BF625" s="190">
        <f>IF(O625="snížená",K625,0)</f>
        <v>0</v>
      </c>
      <c r="BG625" s="190">
        <f>IF(O625="zákl. přenesená",K625,0)</f>
        <v>0</v>
      </c>
      <c r="BH625" s="190">
        <f>IF(O625="sníž. přenesená",K625,0)</f>
        <v>0</v>
      </c>
      <c r="BI625" s="190">
        <f>IF(O625="nulová",K625,0)</f>
        <v>0</v>
      </c>
      <c r="BJ625" s="18" t="s">
        <v>83</v>
      </c>
      <c r="BK625" s="190">
        <f>ROUND(P625*H625,2)</f>
        <v>0</v>
      </c>
      <c r="BL625" s="18" t="s">
        <v>139</v>
      </c>
      <c r="BM625" s="189" t="s">
        <v>594</v>
      </c>
    </row>
    <row r="626" spans="1:47" s="2" customFormat="1" ht="12">
      <c r="A626" s="35"/>
      <c r="B626" s="36"/>
      <c r="C626" s="37"/>
      <c r="D626" s="191" t="s">
        <v>141</v>
      </c>
      <c r="E626" s="37"/>
      <c r="F626" s="192" t="s">
        <v>595</v>
      </c>
      <c r="G626" s="37"/>
      <c r="H626" s="37"/>
      <c r="I626" s="193"/>
      <c r="J626" s="193"/>
      <c r="K626" s="37"/>
      <c r="L626" s="37"/>
      <c r="M626" s="40"/>
      <c r="N626" s="194"/>
      <c r="O626" s="195"/>
      <c r="P626" s="65"/>
      <c r="Q626" s="65"/>
      <c r="R626" s="65"/>
      <c r="S626" s="65"/>
      <c r="T626" s="65"/>
      <c r="U626" s="65"/>
      <c r="V626" s="65"/>
      <c r="W626" s="65"/>
      <c r="X626" s="66"/>
      <c r="Y626" s="35"/>
      <c r="Z626" s="35"/>
      <c r="AA626" s="35"/>
      <c r="AB626" s="35"/>
      <c r="AC626" s="35"/>
      <c r="AD626" s="35"/>
      <c r="AE626" s="35"/>
      <c r="AT626" s="18" t="s">
        <v>141</v>
      </c>
      <c r="AU626" s="18" t="s">
        <v>85</v>
      </c>
    </row>
    <row r="627" spans="1:47" s="2" customFormat="1" ht="12">
      <c r="A627" s="35"/>
      <c r="B627" s="36"/>
      <c r="C627" s="37"/>
      <c r="D627" s="196" t="s">
        <v>143</v>
      </c>
      <c r="E627" s="37"/>
      <c r="F627" s="197" t="s">
        <v>596</v>
      </c>
      <c r="G627" s="37"/>
      <c r="H627" s="37"/>
      <c r="I627" s="193"/>
      <c r="J627" s="193"/>
      <c r="K627" s="37"/>
      <c r="L627" s="37"/>
      <c r="M627" s="40"/>
      <c r="N627" s="194"/>
      <c r="O627" s="195"/>
      <c r="P627" s="65"/>
      <c r="Q627" s="65"/>
      <c r="R627" s="65"/>
      <c r="S627" s="65"/>
      <c r="T627" s="65"/>
      <c r="U627" s="65"/>
      <c r="V627" s="65"/>
      <c r="W627" s="65"/>
      <c r="X627" s="66"/>
      <c r="Y627" s="35"/>
      <c r="Z627" s="35"/>
      <c r="AA627" s="35"/>
      <c r="AB627" s="35"/>
      <c r="AC627" s="35"/>
      <c r="AD627" s="35"/>
      <c r="AE627" s="35"/>
      <c r="AT627" s="18" t="s">
        <v>143</v>
      </c>
      <c r="AU627" s="18" t="s">
        <v>85</v>
      </c>
    </row>
    <row r="628" spans="2:51" s="13" customFormat="1" ht="12">
      <c r="B628" s="198"/>
      <c r="C628" s="199"/>
      <c r="D628" s="191" t="s">
        <v>145</v>
      </c>
      <c r="E628" s="200" t="s">
        <v>29</v>
      </c>
      <c r="F628" s="201" t="s">
        <v>146</v>
      </c>
      <c r="G628" s="199"/>
      <c r="H628" s="200" t="s">
        <v>29</v>
      </c>
      <c r="I628" s="202"/>
      <c r="J628" s="202"/>
      <c r="K628" s="199"/>
      <c r="L628" s="199"/>
      <c r="M628" s="203"/>
      <c r="N628" s="204"/>
      <c r="O628" s="205"/>
      <c r="P628" s="205"/>
      <c r="Q628" s="205"/>
      <c r="R628" s="205"/>
      <c r="S628" s="205"/>
      <c r="T628" s="205"/>
      <c r="U628" s="205"/>
      <c r="V628" s="205"/>
      <c r="W628" s="205"/>
      <c r="X628" s="206"/>
      <c r="AT628" s="207" t="s">
        <v>145</v>
      </c>
      <c r="AU628" s="207" t="s">
        <v>85</v>
      </c>
      <c r="AV628" s="13" t="s">
        <v>83</v>
      </c>
      <c r="AW628" s="13" t="s">
        <v>5</v>
      </c>
      <c r="AX628" s="13" t="s">
        <v>75</v>
      </c>
      <c r="AY628" s="207" t="s">
        <v>131</v>
      </c>
    </row>
    <row r="629" spans="2:51" s="14" customFormat="1" ht="12">
      <c r="B629" s="208"/>
      <c r="C629" s="209"/>
      <c r="D629" s="191" t="s">
        <v>145</v>
      </c>
      <c r="E629" s="210" t="s">
        <v>29</v>
      </c>
      <c r="F629" s="211" t="s">
        <v>178</v>
      </c>
      <c r="G629" s="209"/>
      <c r="H629" s="212">
        <v>7</v>
      </c>
      <c r="I629" s="213"/>
      <c r="J629" s="213"/>
      <c r="K629" s="209"/>
      <c r="L629" s="209"/>
      <c r="M629" s="214"/>
      <c r="N629" s="215"/>
      <c r="O629" s="216"/>
      <c r="P629" s="216"/>
      <c r="Q629" s="216"/>
      <c r="R629" s="216"/>
      <c r="S629" s="216"/>
      <c r="T629" s="216"/>
      <c r="U629" s="216"/>
      <c r="V629" s="216"/>
      <c r="W629" s="216"/>
      <c r="X629" s="217"/>
      <c r="AT629" s="218" t="s">
        <v>145</v>
      </c>
      <c r="AU629" s="218" t="s">
        <v>85</v>
      </c>
      <c r="AV629" s="14" t="s">
        <v>85</v>
      </c>
      <c r="AW629" s="14" t="s">
        <v>5</v>
      </c>
      <c r="AX629" s="14" t="s">
        <v>75</v>
      </c>
      <c r="AY629" s="218" t="s">
        <v>131</v>
      </c>
    </row>
    <row r="630" spans="2:51" s="15" customFormat="1" ht="12">
      <c r="B630" s="219"/>
      <c r="C630" s="220"/>
      <c r="D630" s="191" t="s">
        <v>145</v>
      </c>
      <c r="E630" s="221" t="s">
        <v>29</v>
      </c>
      <c r="F630" s="222" t="s">
        <v>147</v>
      </c>
      <c r="G630" s="220"/>
      <c r="H630" s="223">
        <v>7</v>
      </c>
      <c r="I630" s="224"/>
      <c r="J630" s="224"/>
      <c r="K630" s="220"/>
      <c r="L630" s="220"/>
      <c r="M630" s="225"/>
      <c r="N630" s="226"/>
      <c r="O630" s="227"/>
      <c r="P630" s="227"/>
      <c r="Q630" s="227"/>
      <c r="R630" s="227"/>
      <c r="S630" s="227"/>
      <c r="T630" s="227"/>
      <c r="U630" s="227"/>
      <c r="V630" s="227"/>
      <c r="W630" s="227"/>
      <c r="X630" s="228"/>
      <c r="AT630" s="229" t="s">
        <v>145</v>
      </c>
      <c r="AU630" s="229" t="s">
        <v>85</v>
      </c>
      <c r="AV630" s="15" t="s">
        <v>139</v>
      </c>
      <c r="AW630" s="15" t="s">
        <v>5</v>
      </c>
      <c r="AX630" s="15" t="s">
        <v>83</v>
      </c>
      <c r="AY630" s="229" t="s">
        <v>131</v>
      </c>
    </row>
    <row r="631" spans="1:65" s="2" customFormat="1" ht="16.5" customHeight="1">
      <c r="A631" s="35"/>
      <c r="B631" s="36"/>
      <c r="C631" s="230" t="s">
        <v>597</v>
      </c>
      <c r="D631" s="230" t="s">
        <v>148</v>
      </c>
      <c r="E631" s="231" t="s">
        <v>598</v>
      </c>
      <c r="F631" s="232" t="s">
        <v>599</v>
      </c>
      <c r="G631" s="233" t="s">
        <v>137</v>
      </c>
      <c r="H631" s="234">
        <v>31</v>
      </c>
      <c r="I631" s="235"/>
      <c r="J631" s="236"/>
      <c r="K631" s="237">
        <f>ROUND(P631*H631,2)</f>
        <v>0</v>
      </c>
      <c r="L631" s="232" t="s">
        <v>29</v>
      </c>
      <c r="M631" s="238"/>
      <c r="N631" s="239" t="s">
        <v>29</v>
      </c>
      <c r="O631" s="185" t="s">
        <v>44</v>
      </c>
      <c r="P631" s="186">
        <f>I631+J631</f>
        <v>0</v>
      </c>
      <c r="Q631" s="186">
        <f>ROUND(I631*H631,2)</f>
        <v>0</v>
      </c>
      <c r="R631" s="186">
        <f>ROUND(J631*H631,2)</f>
        <v>0</v>
      </c>
      <c r="S631" s="65"/>
      <c r="T631" s="187">
        <f>S631*H631</f>
        <v>0</v>
      </c>
      <c r="U631" s="187">
        <v>0</v>
      </c>
      <c r="V631" s="187">
        <f>U631*H631</f>
        <v>0</v>
      </c>
      <c r="W631" s="187">
        <v>0</v>
      </c>
      <c r="X631" s="188">
        <f>W631*H631</f>
        <v>0</v>
      </c>
      <c r="Y631" s="35"/>
      <c r="Z631" s="35"/>
      <c r="AA631" s="35"/>
      <c r="AB631" s="35"/>
      <c r="AC631" s="35"/>
      <c r="AD631" s="35"/>
      <c r="AE631" s="35"/>
      <c r="AR631" s="189" t="s">
        <v>151</v>
      </c>
      <c r="AT631" s="189" t="s">
        <v>148</v>
      </c>
      <c r="AU631" s="189" t="s">
        <v>85</v>
      </c>
      <c r="AY631" s="18" t="s">
        <v>131</v>
      </c>
      <c r="BE631" s="190">
        <f>IF(O631="základní",K631,0)</f>
        <v>0</v>
      </c>
      <c r="BF631" s="190">
        <f>IF(O631="snížená",K631,0)</f>
        <v>0</v>
      </c>
      <c r="BG631" s="190">
        <f>IF(O631="zákl. přenesená",K631,0)</f>
        <v>0</v>
      </c>
      <c r="BH631" s="190">
        <f>IF(O631="sníž. přenesená",K631,0)</f>
        <v>0</v>
      </c>
      <c r="BI631" s="190">
        <f>IF(O631="nulová",K631,0)</f>
        <v>0</v>
      </c>
      <c r="BJ631" s="18" t="s">
        <v>83</v>
      </c>
      <c r="BK631" s="190">
        <f>ROUND(P631*H631,2)</f>
        <v>0</v>
      </c>
      <c r="BL631" s="18" t="s">
        <v>139</v>
      </c>
      <c r="BM631" s="189" t="s">
        <v>600</v>
      </c>
    </row>
    <row r="632" spans="1:47" s="2" customFormat="1" ht="12">
      <c r="A632" s="35"/>
      <c r="B632" s="36"/>
      <c r="C632" s="37"/>
      <c r="D632" s="191" t="s">
        <v>141</v>
      </c>
      <c r="E632" s="37"/>
      <c r="F632" s="192" t="s">
        <v>599</v>
      </c>
      <c r="G632" s="37"/>
      <c r="H632" s="37"/>
      <c r="I632" s="193"/>
      <c r="J632" s="193"/>
      <c r="K632" s="37"/>
      <c r="L632" s="37"/>
      <c r="M632" s="40"/>
      <c r="N632" s="194"/>
      <c r="O632" s="195"/>
      <c r="P632" s="65"/>
      <c r="Q632" s="65"/>
      <c r="R632" s="65"/>
      <c r="S632" s="65"/>
      <c r="T632" s="65"/>
      <c r="U632" s="65"/>
      <c r="V632" s="65"/>
      <c r="W632" s="65"/>
      <c r="X632" s="66"/>
      <c r="Y632" s="35"/>
      <c r="Z632" s="35"/>
      <c r="AA632" s="35"/>
      <c r="AB632" s="35"/>
      <c r="AC632" s="35"/>
      <c r="AD632" s="35"/>
      <c r="AE632" s="35"/>
      <c r="AT632" s="18" t="s">
        <v>141</v>
      </c>
      <c r="AU632" s="18" t="s">
        <v>85</v>
      </c>
    </row>
    <row r="633" spans="1:47" s="2" customFormat="1" ht="19.5">
      <c r="A633" s="35"/>
      <c r="B633" s="36"/>
      <c r="C633" s="37"/>
      <c r="D633" s="191" t="s">
        <v>153</v>
      </c>
      <c r="E633" s="37"/>
      <c r="F633" s="240" t="s">
        <v>275</v>
      </c>
      <c r="G633" s="37"/>
      <c r="H633" s="37"/>
      <c r="I633" s="193"/>
      <c r="J633" s="193"/>
      <c r="K633" s="37"/>
      <c r="L633" s="37"/>
      <c r="M633" s="40"/>
      <c r="N633" s="194"/>
      <c r="O633" s="195"/>
      <c r="P633" s="65"/>
      <c r="Q633" s="65"/>
      <c r="R633" s="65"/>
      <c r="S633" s="65"/>
      <c r="T633" s="65"/>
      <c r="U633" s="65"/>
      <c r="V633" s="65"/>
      <c r="W633" s="65"/>
      <c r="X633" s="66"/>
      <c r="Y633" s="35"/>
      <c r="Z633" s="35"/>
      <c r="AA633" s="35"/>
      <c r="AB633" s="35"/>
      <c r="AC633" s="35"/>
      <c r="AD633" s="35"/>
      <c r="AE633" s="35"/>
      <c r="AT633" s="18" t="s">
        <v>153</v>
      </c>
      <c r="AU633" s="18" t="s">
        <v>85</v>
      </c>
    </row>
    <row r="634" spans="2:51" s="13" customFormat="1" ht="12">
      <c r="B634" s="198"/>
      <c r="C634" s="199"/>
      <c r="D634" s="191" t="s">
        <v>145</v>
      </c>
      <c r="E634" s="200" t="s">
        <v>29</v>
      </c>
      <c r="F634" s="201" t="s">
        <v>146</v>
      </c>
      <c r="G634" s="199"/>
      <c r="H634" s="200" t="s">
        <v>29</v>
      </c>
      <c r="I634" s="202"/>
      <c r="J634" s="202"/>
      <c r="K634" s="199"/>
      <c r="L634" s="199"/>
      <c r="M634" s="203"/>
      <c r="N634" s="204"/>
      <c r="O634" s="205"/>
      <c r="P634" s="205"/>
      <c r="Q634" s="205"/>
      <c r="R634" s="205"/>
      <c r="S634" s="205"/>
      <c r="T634" s="205"/>
      <c r="U634" s="205"/>
      <c r="V634" s="205"/>
      <c r="W634" s="205"/>
      <c r="X634" s="206"/>
      <c r="AT634" s="207" t="s">
        <v>145</v>
      </c>
      <c r="AU634" s="207" t="s">
        <v>85</v>
      </c>
      <c r="AV634" s="13" t="s">
        <v>83</v>
      </c>
      <c r="AW634" s="13" t="s">
        <v>5</v>
      </c>
      <c r="AX634" s="13" t="s">
        <v>75</v>
      </c>
      <c r="AY634" s="207" t="s">
        <v>131</v>
      </c>
    </row>
    <row r="635" spans="2:51" s="14" customFormat="1" ht="12">
      <c r="B635" s="208"/>
      <c r="C635" s="209"/>
      <c r="D635" s="191" t="s">
        <v>145</v>
      </c>
      <c r="E635" s="210" t="s">
        <v>29</v>
      </c>
      <c r="F635" s="211" t="s">
        <v>601</v>
      </c>
      <c r="G635" s="209"/>
      <c r="H635" s="212">
        <v>31</v>
      </c>
      <c r="I635" s="213"/>
      <c r="J635" s="213"/>
      <c r="K635" s="209"/>
      <c r="L635" s="209"/>
      <c r="M635" s="214"/>
      <c r="N635" s="215"/>
      <c r="O635" s="216"/>
      <c r="P635" s="216"/>
      <c r="Q635" s="216"/>
      <c r="R635" s="216"/>
      <c r="S635" s="216"/>
      <c r="T635" s="216"/>
      <c r="U635" s="216"/>
      <c r="V635" s="216"/>
      <c r="W635" s="216"/>
      <c r="X635" s="217"/>
      <c r="AT635" s="218" t="s">
        <v>145</v>
      </c>
      <c r="AU635" s="218" t="s">
        <v>85</v>
      </c>
      <c r="AV635" s="14" t="s">
        <v>85</v>
      </c>
      <c r="AW635" s="14" t="s">
        <v>5</v>
      </c>
      <c r="AX635" s="14" t="s">
        <v>75</v>
      </c>
      <c r="AY635" s="218" t="s">
        <v>131</v>
      </c>
    </row>
    <row r="636" spans="2:51" s="15" customFormat="1" ht="12">
      <c r="B636" s="219"/>
      <c r="C636" s="220"/>
      <c r="D636" s="191" t="s">
        <v>145</v>
      </c>
      <c r="E636" s="221" t="s">
        <v>29</v>
      </c>
      <c r="F636" s="222" t="s">
        <v>147</v>
      </c>
      <c r="G636" s="220"/>
      <c r="H636" s="223">
        <v>31</v>
      </c>
      <c r="I636" s="224"/>
      <c r="J636" s="224"/>
      <c r="K636" s="220"/>
      <c r="L636" s="220"/>
      <c r="M636" s="225"/>
      <c r="N636" s="226"/>
      <c r="O636" s="227"/>
      <c r="P636" s="227"/>
      <c r="Q636" s="227"/>
      <c r="R636" s="227"/>
      <c r="S636" s="227"/>
      <c r="T636" s="227"/>
      <c r="U636" s="227"/>
      <c r="V636" s="227"/>
      <c r="W636" s="227"/>
      <c r="X636" s="228"/>
      <c r="AT636" s="229" t="s">
        <v>145</v>
      </c>
      <c r="AU636" s="229" t="s">
        <v>85</v>
      </c>
      <c r="AV636" s="15" t="s">
        <v>139</v>
      </c>
      <c r="AW636" s="15" t="s">
        <v>5</v>
      </c>
      <c r="AX636" s="15" t="s">
        <v>83</v>
      </c>
      <c r="AY636" s="229" t="s">
        <v>131</v>
      </c>
    </row>
    <row r="637" spans="1:65" s="2" customFormat="1" ht="16.5" customHeight="1">
      <c r="A637" s="35"/>
      <c r="B637" s="36"/>
      <c r="C637" s="230" t="s">
        <v>602</v>
      </c>
      <c r="D637" s="230" t="s">
        <v>148</v>
      </c>
      <c r="E637" s="231" t="s">
        <v>603</v>
      </c>
      <c r="F637" s="232" t="s">
        <v>604</v>
      </c>
      <c r="G637" s="233" t="s">
        <v>137</v>
      </c>
      <c r="H637" s="234">
        <v>17</v>
      </c>
      <c r="I637" s="235"/>
      <c r="J637" s="236"/>
      <c r="K637" s="237">
        <f>ROUND(P637*H637,2)</f>
        <v>0</v>
      </c>
      <c r="L637" s="232" t="s">
        <v>29</v>
      </c>
      <c r="M637" s="238"/>
      <c r="N637" s="239" t="s">
        <v>29</v>
      </c>
      <c r="O637" s="185" t="s">
        <v>44</v>
      </c>
      <c r="P637" s="186">
        <f>I637+J637</f>
        <v>0</v>
      </c>
      <c r="Q637" s="186">
        <f>ROUND(I637*H637,2)</f>
        <v>0</v>
      </c>
      <c r="R637" s="186">
        <f>ROUND(J637*H637,2)</f>
        <v>0</v>
      </c>
      <c r="S637" s="65"/>
      <c r="T637" s="187">
        <f>S637*H637</f>
        <v>0</v>
      </c>
      <c r="U637" s="187">
        <v>0</v>
      </c>
      <c r="V637" s="187">
        <f>U637*H637</f>
        <v>0</v>
      </c>
      <c r="W637" s="187">
        <v>0</v>
      </c>
      <c r="X637" s="188">
        <f>W637*H637</f>
        <v>0</v>
      </c>
      <c r="Y637" s="35"/>
      <c r="Z637" s="35"/>
      <c r="AA637" s="35"/>
      <c r="AB637" s="35"/>
      <c r="AC637" s="35"/>
      <c r="AD637" s="35"/>
      <c r="AE637" s="35"/>
      <c r="AR637" s="189" t="s">
        <v>151</v>
      </c>
      <c r="AT637" s="189" t="s">
        <v>148</v>
      </c>
      <c r="AU637" s="189" t="s">
        <v>85</v>
      </c>
      <c r="AY637" s="18" t="s">
        <v>131</v>
      </c>
      <c r="BE637" s="190">
        <f>IF(O637="základní",K637,0)</f>
        <v>0</v>
      </c>
      <c r="BF637" s="190">
        <f>IF(O637="snížená",K637,0)</f>
        <v>0</v>
      </c>
      <c r="BG637" s="190">
        <f>IF(O637="zákl. přenesená",K637,0)</f>
        <v>0</v>
      </c>
      <c r="BH637" s="190">
        <f>IF(O637="sníž. přenesená",K637,0)</f>
        <v>0</v>
      </c>
      <c r="BI637" s="190">
        <f>IF(O637="nulová",K637,0)</f>
        <v>0</v>
      </c>
      <c r="BJ637" s="18" t="s">
        <v>83</v>
      </c>
      <c r="BK637" s="190">
        <f>ROUND(P637*H637,2)</f>
        <v>0</v>
      </c>
      <c r="BL637" s="18" t="s">
        <v>139</v>
      </c>
      <c r="BM637" s="189" t="s">
        <v>605</v>
      </c>
    </row>
    <row r="638" spans="1:47" s="2" customFormat="1" ht="12">
      <c r="A638" s="35"/>
      <c r="B638" s="36"/>
      <c r="C638" s="37"/>
      <c r="D638" s="191" t="s">
        <v>141</v>
      </c>
      <c r="E638" s="37"/>
      <c r="F638" s="192" t="s">
        <v>604</v>
      </c>
      <c r="G638" s="37"/>
      <c r="H638" s="37"/>
      <c r="I638" s="193"/>
      <c r="J638" s="193"/>
      <c r="K638" s="37"/>
      <c r="L638" s="37"/>
      <c r="M638" s="40"/>
      <c r="N638" s="194"/>
      <c r="O638" s="195"/>
      <c r="P638" s="65"/>
      <c r="Q638" s="65"/>
      <c r="R638" s="65"/>
      <c r="S638" s="65"/>
      <c r="T638" s="65"/>
      <c r="U638" s="65"/>
      <c r="V638" s="65"/>
      <c r="W638" s="65"/>
      <c r="X638" s="66"/>
      <c r="Y638" s="35"/>
      <c r="Z638" s="35"/>
      <c r="AA638" s="35"/>
      <c r="AB638" s="35"/>
      <c r="AC638" s="35"/>
      <c r="AD638" s="35"/>
      <c r="AE638" s="35"/>
      <c r="AT638" s="18" t="s">
        <v>141</v>
      </c>
      <c r="AU638" s="18" t="s">
        <v>85</v>
      </c>
    </row>
    <row r="639" spans="1:47" s="2" customFormat="1" ht="19.5">
      <c r="A639" s="35"/>
      <c r="B639" s="36"/>
      <c r="C639" s="37"/>
      <c r="D639" s="191" t="s">
        <v>153</v>
      </c>
      <c r="E639" s="37"/>
      <c r="F639" s="240" t="s">
        <v>275</v>
      </c>
      <c r="G639" s="37"/>
      <c r="H639" s="37"/>
      <c r="I639" s="193"/>
      <c r="J639" s="193"/>
      <c r="K639" s="37"/>
      <c r="L639" s="37"/>
      <c r="M639" s="40"/>
      <c r="N639" s="194"/>
      <c r="O639" s="195"/>
      <c r="P639" s="65"/>
      <c r="Q639" s="65"/>
      <c r="R639" s="65"/>
      <c r="S639" s="65"/>
      <c r="T639" s="65"/>
      <c r="U639" s="65"/>
      <c r="V639" s="65"/>
      <c r="W639" s="65"/>
      <c r="X639" s="66"/>
      <c r="Y639" s="35"/>
      <c r="Z639" s="35"/>
      <c r="AA639" s="35"/>
      <c r="AB639" s="35"/>
      <c r="AC639" s="35"/>
      <c r="AD639" s="35"/>
      <c r="AE639" s="35"/>
      <c r="AT639" s="18" t="s">
        <v>153</v>
      </c>
      <c r="AU639" s="18" t="s">
        <v>85</v>
      </c>
    </row>
    <row r="640" spans="2:51" s="13" customFormat="1" ht="12">
      <c r="B640" s="198"/>
      <c r="C640" s="199"/>
      <c r="D640" s="191" t="s">
        <v>145</v>
      </c>
      <c r="E640" s="200" t="s">
        <v>29</v>
      </c>
      <c r="F640" s="201" t="s">
        <v>146</v>
      </c>
      <c r="G640" s="199"/>
      <c r="H640" s="200" t="s">
        <v>29</v>
      </c>
      <c r="I640" s="202"/>
      <c r="J640" s="202"/>
      <c r="K640" s="199"/>
      <c r="L640" s="199"/>
      <c r="M640" s="203"/>
      <c r="N640" s="204"/>
      <c r="O640" s="205"/>
      <c r="P640" s="205"/>
      <c r="Q640" s="205"/>
      <c r="R640" s="205"/>
      <c r="S640" s="205"/>
      <c r="T640" s="205"/>
      <c r="U640" s="205"/>
      <c r="V640" s="205"/>
      <c r="W640" s="205"/>
      <c r="X640" s="206"/>
      <c r="AT640" s="207" t="s">
        <v>145</v>
      </c>
      <c r="AU640" s="207" t="s">
        <v>85</v>
      </c>
      <c r="AV640" s="13" t="s">
        <v>83</v>
      </c>
      <c r="AW640" s="13" t="s">
        <v>5</v>
      </c>
      <c r="AX640" s="13" t="s">
        <v>75</v>
      </c>
      <c r="AY640" s="207" t="s">
        <v>131</v>
      </c>
    </row>
    <row r="641" spans="2:51" s="14" customFormat="1" ht="12">
      <c r="B641" s="208"/>
      <c r="C641" s="209"/>
      <c r="D641" s="191" t="s">
        <v>145</v>
      </c>
      <c r="E641" s="210" t="s">
        <v>29</v>
      </c>
      <c r="F641" s="211" t="s">
        <v>229</v>
      </c>
      <c r="G641" s="209"/>
      <c r="H641" s="212">
        <v>17</v>
      </c>
      <c r="I641" s="213"/>
      <c r="J641" s="213"/>
      <c r="K641" s="209"/>
      <c r="L641" s="209"/>
      <c r="M641" s="214"/>
      <c r="N641" s="215"/>
      <c r="O641" s="216"/>
      <c r="P641" s="216"/>
      <c r="Q641" s="216"/>
      <c r="R641" s="216"/>
      <c r="S641" s="216"/>
      <c r="T641" s="216"/>
      <c r="U641" s="216"/>
      <c r="V641" s="216"/>
      <c r="W641" s="216"/>
      <c r="X641" s="217"/>
      <c r="AT641" s="218" t="s">
        <v>145</v>
      </c>
      <c r="AU641" s="218" t="s">
        <v>85</v>
      </c>
      <c r="AV641" s="14" t="s">
        <v>85</v>
      </c>
      <c r="AW641" s="14" t="s">
        <v>5</v>
      </c>
      <c r="AX641" s="14" t="s">
        <v>75</v>
      </c>
      <c r="AY641" s="218" t="s">
        <v>131</v>
      </c>
    </row>
    <row r="642" spans="2:51" s="15" customFormat="1" ht="12">
      <c r="B642" s="219"/>
      <c r="C642" s="220"/>
      <c r="D642" s="191" t="s">
        <v>145</v>
      </c>
      <c r="E642" s="221" t="s">
        <v>29</v>
      </c>
      <c r="F642" s="222" t="s">
        <v>147</v>
      </c>
      <c r="G642" s="220"/>
      <c r="H642" s="223">
        <v>17</v>
      </c>
      <c r="I642" s="224"/>
      <c r="J642" s="224"/>
      <c r="K642" s="220"/>
      <c r="L642" s="220"/>
      <c r="M642" s="225"/>
      <c r="N642" s="226"/>
      <c r="O642" s="227"/>
      <c r="P642" s="227"/>
      <c r="Q642" s="227"/>
      <c r="R642" s="227"/>
      <c r="S642" s="227"/>
      <c r="T642" s="227"/>
      <c r="U642" s="227"/>
      <c r="V642" s="227"/>
      <c r="W642" s="227"/>
      <c r="X642" s="228"/>
      <c r="AT642" s="229" t="s">
        <v>145</v>
      </c>
      <c r="AU642" s="229" t="s">
        <v>85</v>
      </c>
      <c r="AV642" s="15" t="s">
        <v>139</v>
      </c>
      <c r="AW642" s="15" t="s">
        <v>5</v>
      </c>
      <c r="AX642" s="15" t="s">
        <v>83</v>
      </c>
      <c r="AY642" s="229" t="s">
        <v>131</v>
      </c>
    </row>
    <row r="643" spans="1:65" s="2" customFormat="1" ht="16.5" customHeight="1">
      <c r="A643" s="35"/>
      <c r="B643" s="36"/>
      <c r="C643" s="230" t="s">
        <v>606</v>
      </c>
      <c r="D643" s="230" t="s">
        <v>148</v>
      </c>
      <c r="E643" s="231" t="s">
        <v>607</v>
      </c>
      <c r="F643" s="232" t="s">
        <v>608</v>
      </c>
      <c r="G643" s="233" t="s">
        <v>137</v>
      </c>
      <c r="H643" s="234">
        <v>7</v>
      </c>
      <c r="I643" s="235"/>
      <c r="J643" s="236"/>
      <c r="K643" s="237">
        <f>ROUND(P643*H643,2)</f>
        <v>0</v>
      </c>
      <c r="L643" s="232" t="s">
        <v>29</v>
      </c>
      <c r="M643" s="238"/>
      <c r="N643" s="239" t="s">
        <v>29</v>
      </c>
      <c r="O643" s="185" t="s">
        <v>44</v>
      </c>
      <c r="P643" s="186">
        <f>I643+J643</f>
        <v>0</v>
      </c>
      <c r="Q643" s="186">
        <f>ROUND(I643*H643,2)</f>
        <v>0</v>
      </c>
      <c r="R643" s="186">
        <f>ROUND(J643*H643,2)</f>
        <v>0</v>
      </c>
      <c r="S643" s="65"/>
      <c r="T643" s="187">
        <f>S643*H643</f>
        <v>0</v>
      </c>
      <c r="U643" s="187">
        <v>0</v>
      </c>
      <c r="V643" s="187">
        <f>U643*H643</f>
        <v>0</v>
      </c>
      <c r="W643" s="187">
        <v>0</v>
      </c>
      <c r="X643" s="188">
        <f>W643*H643</f>
        <v>0</v>
      </c>
      <c r="Y643" s="35"/>
      <c r="Z643" s="35"/>
      <c r="AA643" s="35"/>
      <c r="AB643" s="35"/>
      <c r="AC643" s="35"/>
      <c r="AD643" s="35"/>
      <c r="AE643" s="35"/>
      <c r="AR643" s="189" t="s">
        <v>151</v>
      </c>
      <c r="AT643" s="189" t="s">
        <v>148</v>
      </c>
      <c r="AU643" s="189" t="s">
        <v>85</v>
      </c>
      <c r="AY643" s="18" t="s">
        <v>131</v>
      </c>
      <c r="BE643" s="190">
        <f>IF(O643="základní",K643,0)</f>
        <v>0</v>
      </c>
      <c r="BF643" s="190">
        <f>IF(O643="snížená",K643,0)</f>
        <v>0</v>
      </c>
      <c r="BG643" s="190">
        <f>IF(O643="zákl. přenesená",K643,0)</f>
        <v>0</v>
      </c>
      <c r="BH643" s="190">
        <f>IF(O643="sníž. přenesená",K643,0)</f>
        <v>0</v>
      </c>
      <c r="BI643" s="190">
        <f>IF(O643="nulová",K643,0)</f>
        <v>0</v>
      </c>
      <c r="BJ643" s="18" t="s">
        <v>83</v>
      </c>
      <c r="BK643" s="190">
        <f>ROUND(P643*H643,2)</f>
        <v>0</v>
      </c>
      <c r="BL643" s="18" t="s">
        <v>139</v>
      </c>
      <c r="BM643" s="189" t="s">
        <v>609</v>
      </c>
    </row>
    <row r="644" spans="1:47" s="2" customFormat="1" ht="12">
      <c r="A644" s="35"/>
      <c r="B644" s="36"/>
      <c r="C644" s="37"/>
      <c r="D644" s="191" t="s">
        <v>141</v>
      </c>
      <c r="E644" s="37"/>
      <c r="F644" s="192" t="s">
        <v>608</v>
      </c>
      <c r="G644" s="37"/>
      <c r="H644" s="37"/>
      <c r="I644" s="193"/>
      <c r="J644" s="193"/>
      <c r="K644" s="37"/>
      <c r="L644" s="37"/>
      <c r="M644" s="40"/>
      <c r="N644" s="194"/>
      <c r="O644" s="195"/>
      <c r="P644" s="65"/>
      <c r="Q644" s="65"/>
      <c r="R644" s="65"/>
      <c r="S644" s="65"/>
      <c r="T644" s="65"/>
      <c r="U644" s="65"/>
      <c r="V644" s="65"/>
      <c r="W644" s="65"/>
      <c r="X644" s="66"/>
      <c r="Y644" s="35"/>
      <c r="Z644" s="35"/>
      <c r="AA644" s="35"/>
      <c r="AB644" s="35"/>
      <c r="AC644" s="35"/>
      <c r="AD644" s="35"/>
      <c r="AE644" s="35"/>
      <c r="AT644" s="18" t="s">
        <v>141</v>
      </c>
      <c r="AU644" s="18" t="s">
        <v>85</v>
      </c>
    </row>
    <row r="645" spans="1:47" s="2" customFormat="1" ht="19.5">
      <c r="A645" s="35"/>
      <c r="B645" s="36"/>
      <c r="C645" s="37"/>
      <c r="D645" s="191" t="s">
        <v>153</v>
      </c>
      <c r="E645" s="37"/>
      <c r="F645" s="240" t="s">
        <v>275</v>
      </c>
      <c r="G645" s="37"/>
      <c r="H645" s="37"/>
      <c r="I645" s="193"/>
      <c r="J645" s="193"/>
      <c r="K645" s="37"/>
      <c r="L645" s="37"/>
      <c r="M645" s="40"/>
      <c r="N645" s="194"/>
      <c r="O645" s="195"/>
      <c r="P645" s="65"/>
      <c r="Q645" s="65"/>
      <c r="R645" s="65"/>
      <c r="S645" s="65"/>
      <c r="T645" s="65"/>
      <c r="U645" s="65"/>
      <c r="V645" s="65"/>
      <c r="W645" s="65"/>
      <c r="X645" s="66"/>
      <c r="Y645" s="35"/>
      <c r="Z645" s="35"/>
      <c r="AA645" s="35"/>
      <c r="AB645" s="35"/>
      <c r="AC645" s="35"/>
      <c r="AD645" s="35"/>
      <c r="AE645" s="35"/>
      <c r="AT645" s="18" t="s">
        <v>153</v>
      </c>
      <c r="AU645" s="18" t="s">
        <v>85</v>
      </c>
    </row>
    <row r="646" spans="2:51" s="13" customFormat="1" ht="12">
      <c r="B646" s="198"/>
      <c r="C646" s="199"/>
      <c r="D646" s="191" t="s">
        <v>145</v>
      </c>
      <c r="E646" s="200" t="s">
        <v>29</v>
      </c>
      <c r="F646" s="201" t="s">
        <v>146</v>
      </c>
      <c r="G646" s="199"/>
      <c r="H646" s="200" t="s">
        <v>29</v>
      </c>
      <c r="I646" s="202"/>
      <c r="J646" s="202"/>
      <c r="K646" s="199"/>
      <c r="L646" s="199"/>
      <c r="M646" s="203"/>
      <c r="N646" s="204"/>
      <c r="O646" s="205"/>
      <c r="P646" s="205"/>
      <c r="Q646" s="205"/>
      <c r="R646" s="205"/>
      <c r="S646" s="205"/>
      <c r="T646" s="205"/>
      <c r="U646" s="205"/>
      <c r="V646" s="205"/>
      <c r="W646" s="205"/>
      <c r="X646" s="206"/>
      <c r="AT646" s="207" t="s">
        <v>145</v>
      </c>
      <c r="AU646" s="207" t="s">
        <v>85</v>
      </c>
      <c r="AV646" s="13" t="s">
        <v>83</v>
      </c>
      <c r="AW646" s="13" t="s">
        <v>5</v>
      </c>
      <c r="AX646" s="13" t="s">
        <v>75</v>
      </c>
      <c r="AY646" s="207" t="s">
        <v>131</v>
      </c>
    </row>
    <row r="647" spans="2:51" s="14" customFormat="1" ht="12">
      <c r="B647" s="208"/>
      <c r="C647" s="209"/>
      <c r="D647" s="191" t="s">
        <v>145</v>
      </c>
      <c r="E647" s="210" t="s">
        <v>29</v>
      </c>
      <c r="F647" s="211" t="s">
        <v>178</v>
      </c>
      <c r="G647" s="209"/>
      <c r="H647" s="212">
        <v>7</v>
      </c>
      <c r="I647" s="213"/>
      <c r="J647" s="213"/>
      <c r="K647" s="209"/>
      <c r="L647" s="209"/>
      <c r="M647" s="214"/>
      <c r="N647" s="215"/>
      <c r="O647" s="216"/>
      <c r="P647" s="216"/>
      <c r="Q647" s="216"/>
      <c r="R647" s="216"/>
      <c r="S647" s="216"/>
      <c r="T647" s="216"/>
      <c r="U647" s="216"/>
      <c r="V647" s="216"/>
      <c r="W647" s="216"/>
      <c r="X647" s="217"/>
      <c r="AT647" s="218" t="s">
        <v>145</v>
      </c>
      <c r="AU647" s="218" t="s">
        <v>85</v>
      </c>
      <c r="AV647" s="14" t="s">
        <v>85</v>
      </c>
      <c r="AW647" s="14" t="s">
        <v>5</v>
      </c>
      <c r="AX647" s="14" t="s">
        <v>75</v>
      </c>
      <c r="AY647" s="218" t="s">
        <v>131</v>
      </c>
    </row>
    <row r="648" spans="2:51" s="15" customFormat="1" ht="12">
      <c r="B648" s="219"/>
      <c r="C648" s="220"/>
      <c r="D648" s="191" t="s">
        <v>145</v>
      </c>
      <c r="E648" s="221" t="s">
        <v>29</v>
      </c>
      <c r="F648" s="222" t="s">
        <v>147</v>
      </c>
      <c r="G648" s="220"/>
      <c r="H648" s="223">
        <v>7</v>
      </c>
      <c r="I648" s="224"/>
      <c r="J648" s="224"/>
      <c r="K648" s="220"/>
      <c r="L648" s="220"/>
      <c r="M648" s="225"/>
      <c r="N648" s="226"/>
      <c r="O648" s="227"/>
      <c r="P648" s="227"/>
      <c r="Q648" s="227"/>
      <c r="R648" s="227"/>
      <c r="S648" s="227"/>
      <c r="T648" s="227"/>
      <c r="U648" s="227"/>
      <c r="V648" s="227"/>
      <c r="W648" s="227"/>
      <c r="X648" s="228"/>
      <c r="AT648" s="229" t="s">
        <v>145</v>
      </c>
      <c r="AU648" s="229" t="s">
        <v>85</v>
      </c>
      <c r="AV648" s="15" t="s">
        <v>139</v>
      </c>
      <c r="AW648" s="15" t="s">
        <v>5</v>
      </c>
      <c r="AX648" s="15" t="s">
        <v>83</v>
      </c>
      <c r="AY648" s="229" t="s">
        <v>131</v>
      </c>
    </row>
    <row r="649" spans="1:65" s="2" customFormat="1" ht="16.5" customHeight="1">
      <c r="A649" s="35"/>
      <c r="B649" s="36"/>
      <c r="C649" s="230" t="s">
        <v>610</v>
      </c>
      <c r="D649" s="230" t="s">
        <v>148</v>
      </c>
      <c r="E649" s="231" t="s">
        <v>611</v>
      </c>
      <c r="F649" s="232" t="s">
        <v>612</v>
      </c>
      <c r="G649" s="233" t="s">
        <v>137</v>
      </c>
      <c r="H649" s="234">
        <v>24</v>
      </c>
      <c r="I649" s="235"/>
      <c r="J649" s="236"/>
      <c r="K649" s="237">
        <f>ROUND(P649*H649,2)</f>
        <v>0</v>
      </c>
      <c r="L649" s="232" t="s">
        <v>29</v>
      </c>
      <c r="M649" s="238"/>
      <c r="N649" s="239" t="s">
        <v>29</v>
      </c>
      <c r="O649" s="185" t="s">
        <v>44</v>
      </c>
      <c r="P649" s="186">
        <f>I649+J649</f>
        <v>0</v>
      </c>
      <c r="Q649" s="186">
        <f>ROUND(I649*H649,2)</f>
        <v>0</v>
      </c>
      <c r="R649" s="186">
        <f>ROUND(J649*H649,2)</f>
        <v>0</v>
      </c>
      <c r="S649" s="65"/>
      <c r="T649" s="187">
        <f>S649*H649</f>
        <v>0</v>
      </c>
      <c r="U649" s="187">
        <v>0</v>
      </c>
      <c r="V649" s="187">
        <f>U649*H649</f>
        <v>0</v>
      </c>
      <c r="W649" s="187">
        <v>0</v>
      </c>
      <c r="X649" s="188">
        <f>W649*H649</f>
        <v>0</v>
      </c>
      <c r="Y649" s="35"/>
      <c r="Z649" s="35"/>
      <c r="AA649" s="35"/>
      <c r="AB649" s="35"/>
      <c r="AC649" s="35"/>
      <c r="AD649" s="35"/>
      <c r="AE649" s="35"/>
      <c r="AR649" s="189" t="s">
        <v>151</v>
      </c>
      <c r="AT649" s="189" t="s">
        <v>148</v>
      </c>
      <c r="AU649" s="189" t="s">
        <v>85</v>
      </c>
      <c r="AY649" s="18" t="s">
        <v>131</v>
      </c>
      <c r="BE649" s="190">
        <f>IF(O649="základní",K649,0)</f>
        <v>0</v>
      </c>
      <c r="BF649" s="190">
        <f>IF(O649="snížená",K649,0)</f>
        <v>0</v>
      </c>
      <c r="BG649" s="190">
        <f>IF(O649="zákl. přenesená",K649,0)</f>
        <v>0</v>
      </c>
      <c r="BH649" s="190">
        <f>IF(O649="sníž. přenesená",K649,0)</f>
        <v>0</v>
      </c>
      <c r="BI649" s="190">
        <f>IF(O649="nulová",K649,0)</f>
        <v>0</v>
      </c>
      <c r="BJ649" s="18" t="s">
        <v>83</v>
      </c>
      <c r="BK649" s="190">
        <f>ROUND(P649*H649,2)</f>
        <v>0</v>
      </c>
      <c r="BL649" s="18" t="s">
        <v>139</v>
      </c>
      <c r="BM649" s="189" t="s">
        <v>613</v>
      </c>
    </row>
    <row r="650" spans="1:47" s="2" customFormat="1" ht="12">
      <c r="A650" s="35"/>
      <c r="B650" s="36"/>
      <c r="C650" s="37"/>
      <c r="D650" s="191" t="s">
        <v>141</v>
      </c>
      <c r="E650" s="37"/>
      <c r="F650" s="192" t="s">
        <v>612</v>
      </c>
      <c r="G650" s="37"/>
      <c r="H650" s="37"/>
      <c r="I650" s="193"/>
      <c r="J650" s="193"/>
      <c r="K650" s="37"/>
      <c r="L650" s="37"/>
      <c r="M650" s="40"/>
      <c r="N650" s="194"/>
      <c r="O650" s="195"/>
      <c r="P650" s="65"/>
      <c r="Q650" s="65"/>
      <c r="R650" s="65"/>
      <c r="S650" s="65"/>
      <c r="T650" s="65"/>
      <c r="U650" s="65"/>
      <c r="V650" s="65"/>
      <c r="W650" s="65"/>
      <c r="X650" s="66"/>
      <c r="Y650" s="35"/>
      <c r="Z650" s="35"/>
      <c r="AA650" s="35"/>
      <c r="AB650" s="35"/>
      <c r="AC650" s="35"/>
      <c r="AD650" s="35"/>
      <c r="AE650" s="35"/>
      <c r="AT650" s="18" t="s">
        <v>141</v>
      </c>
      <c r="AU650" s="18" t="s">
        <v>85</v>
      </c>
    </row>
    <row r="651" spans="1:47" s="2" customFormat="1" ht="19.5">
      <c r="A651" s="35"/>
      <c r="B651" s="36"/>
      <c r="C651" s="37"/>
      <c r="D651" s="191" t="s">
        <v>153</v>
      </c>
      <c r="E651" s="37"/>
      <c r="F651" s="240" t="s">
        <v>275</v>
      </c>
      <c r="G651" s="37"/>
      <c r="H651" s="37"/>
      <c r="I651" s="193"/>
      <c r="J651" s="193"/>
      <c r="K651" s="37"/>
      <c r="L651" s="37"/>
      <c r="M651" s="40"/>
      <c r="N651" s="194"/>
      <c r="O651" s="195"/>
      <c r="P651" s="65"/>
      <c r="Q651" s="65"/>
      <c r="R651" s="65"/>
      <c r="S651" s="65"/>
      <c r="T651" s="65"/>
      <c r="U651" s="65"/>
      <c r="V651" s="65"/>
      <c r="W651" s="65"/>
      <c r="X651" s="66"/>
      <c r="Y651" s="35"/>
      <c r="Z651" s="35"/>
      <c r="AA651" s="35"/>
      <c r="AB651" s="35"/>
      <c r="AC651" s="35"/>
      <c r="AD651" s="35"/>
      <c r="AE651" s="35"/>
      <c r="AT651" s="18" t="s">
        <v>153</v>
      </c>
      <c r="AU651" s="18" t="s">
        <v>85</v>
      </c>
    </row>
    <row r="652" spans="2:51" s="13" customFormat="1" ht="12">
      <c r="B652" s="198"/>
      <c r="C652" s="199"/>
      <c r="D652" s="191" t="s">
        <v>145</v>
      </c>
      <c r="E652" s="200" t="s">
        <v>29</v>
      </c>
      <c r="F652" s="201" t="s">
        <v>146</v>
      </c>
      <c r="G652" s="199"/>
      <c r="H652" s="200" t="s">
        <v>29</v>
      </c>
      <c r="I652" s="202"/>
      <c r="J652" s="202"/>
      <c r="K652" s="199"/>
      <c r="L652" s="199"/>
      <c r="M652" s="203"/>
      <c r="N652" s="204"/>
      <c r="O652" s="205"/>
      <c r="P652" s="205"/>
      <c r="Q652" s="205"/>
      <c r="R652" s="205"/>
      <c r="S652" s="205"/>
      <c r="T652" s="205"/>
      <c r="U652" s="205"/>
      <c r="V652" s="205"/>
      <c r="W652" s="205"/>
      <c r="X652" s="206"/>
      <c r="AT652" s="207" t="s">
        <v>145</v>
      </c>
      <c r="AU652" s="207" t="s">
        <v>85</v>
      </c>
      <c r="AV652" s="13" t="s">
        <v>83</v>
      </c>
      <c r="AW652" s="13" t="s">
        <v>5</v>
      </c>
      <c r="AX652" s="13" t="s">
        <v>75</v>
      </c>
      <c r="AY652" s="207" t="s">
        <v>131</v>
      </c>
    </row>
    <row r="653" spans="2:51" s="14" customFormat="1" ht="12">
      <c r="B653" s="208"/>
      <c r="C653" s="209"/>
      <c r="D653" s="191" t="s">
        <v>145</v>
      </c>
      <c r="E653" s="210" t="s">
        <v>29</v>
      </c>
      <c r="F653" s="211" t="s">
        <v>614</v>
      </c>
      <c r="G653" s="209"/>
      <c r="H653" s="212">
        <v>24</v>
      </c>
      <c r="I653" s="213"/>
      <c r="J653" s="213"/>
      <c r="K653" s="209"/>
      <c r="L653" s="209"/>
      <c r="M653" s="214"/>
      <c r="N653" s="215"/>
      <c r="O653" s="216"/>
      <c r="P653" s="216"/>
      <c r="Q653" s="216"/>
      <c r="R653" s="216"/>
      <c r="S653" s="216"/>
      <c r="T653" s="216"/>
      <c r="U653" s="216"/>
      <c r="V653" s="216"/>
      <c r="W653" s="216"/>
      <c r="X653" s="217"/>
      <c r="AT653" s="218" t="s">
        <v>145</v>
      </c>
      <c r="AU653" s="218" t="s">
        <v>85</v>
      </c>
      <c r="AV653" s="14" t="s">
        <v>85</v>
      </c>
      <c r="AW653" s="14" t="s">
        <v>5</v>
      </c>
      <c r="AX653" s="14" t="s">
        <v>75</v>
      </c>
      <c r="AY653" s="218" t="s">
        <v>131</v>
      </c>
    </row>
    <row r="654" spans="2:51" s="15" customFormat="1" ht="12">
      <c r="B654" s="219"/>
      <c r="C654" s="220"/>
      <c r="D654" s="191" t="s">
        <v>145</v>
      </c>
      <c r="E654" s="221" t="s">
        <v>29</v>
      </c>
      <c r="F654" s="222" t="s">
        <v>147</v>
      </c>
      <c r="G654" s="220"/>
      <c r="H654" s="223">
        <v>24</v>
      </c>
      <c r="I654" s="224"/>
      <c r="J654" s="224"/>
      <c r="K654" s="220"/>
      <c r="L654" s="220"/>
      <c r="M654" s="225"/>
      <c r="N654" s="226"/>
      <c r="O654" s="227"/>
      <c r="P654" s="227"/>
      <c r="Q654" s="227"/>
      <c r="R654" s="227"/>
      <c r="S654" s="227"/>
      <c r="T654" s="227"/>
      <c r="U654" s="227"/>
      <c r="V654" s="227"/>
      <c r="W654" s="227"/>
      <c r="X654" s="228"/>
      <c r="AT654" s="229" t="s">
        <v>145</v>
      </c>
      <c r="AU654" s="229" t="s">
        <v>85</v>
      </c>
      <c r="AV654" s="15" t="s">
        <v>139</v>
      </c>
      <c r="AW654" s="15" t="s">
        <v>5</v>
      </c>
      <c r="AX654" s="15" t="s">
        <v>83</v>
      </c>
      <c r="AY654" s="229" t="s">
        <v>131</v>
      </c>
    </row>
    <row r="655" spans="1:65" s="2" customFormat="1" ht="21.75" customHeight="1">
      <c r="A655" s="35"/>
      <c r="B655" s="36"/>
      <c r="C655" s="230" t="s">
        <v>615</v>
      </c>
      <c r="D655" s="230" t="s">
        <v>148</v>
      </c>
      <c r="E655" s="231" t="s">
        <v>616</v>
      </c>
      <c r="F655" s="232" t="s">
        <v>617</v>
      </c>
      <c r="G655" s="233" t="s">
        <v>137</v>
      </c>
      <c r="H655" s="234">
        <v>1</v>
      </c>
      <c r="I655" s="235"/>
      <c r="J655" s="236"/>
      <c r="K655" s="237">
        <f>ROUND(P655*H655,2)</f>
        <v>0</v>
      </c>
      <c r="L655" s="232" t="s">
        <v>29</v>
      </c>
      <c r="M655" s="238"/>
      <c r="N655" s="239" t="s">
        <v>29</v>
      </c>
      <c r="O655" s="185" t="s">
        <v>44</v>
      </c>
      <c r="P655" s="186">
        <f>I655+J655</f>
        <v>0</v>
      </c>
      <c r="Q655" s="186">
        <f>ROUND(I655*H655,2)</f>
        <v>0</v>
      </c>
      <c r="R655" s="186">
        <f>ROUND(J655*H655,2)</f>
        <v>0</v>
      </c>
      <c r="S655" s="65"/>
      <c r="T655" s="187">
        <f>S655*H655</f>
        <v>0</v>
      </c>
      <c r="U655" s="187">
        <v>0</v>
      </c>
      <c r="V655" s="187">
        <f>U655*H655</f>
        <v>0</v>
      </c>
      <c r="W655" s="187">
        <v>0</v>
      </c>
      <c r="X655" s="188">
        <f>W655*H655</f>
        <v>0</v>
      </c>
      <c r="Y655" s="35"/>
      <c r="Z655" s="35"/>
      <c r="AA655" s="35"/>
      <c r="AB655" s="35"/>
      <c r="AC655" s="35"/>
      <c r="AD655" s="35"/>
      <c r="AE655" s="35"/>
      <c r="AR655" s="189" t="s">
        <v>151</v>
      </c>
      <c r="AT655" s="189" t="s">
        <v>148</v>
      </c>
      <c r="AU655" s="189" t="s">
        <v>85</v>
      </c>
      <c r="AY655" s="18" t="s">
        <v>131</v>
      </c>
      <c r="BE655" s="190">
        <f>IF(O655="základní",K655,0)</f>
        <v>0</v>
      </c>
      <c r="BF655" s="190">
        <f>IF(O655="snížená",K655,0)</f>
        <v>0</v>
      </c>
      <c r="BG655" s="190">
        <f>IF(O655="zákl. přenesená",K655,0)</f>
        <v>0</v>
      </c>
      <c r="BH655" s="190">
        <f>IF(O655="sníž. přenesená",K655,0)</f>
        <v>0</v>
      </c>
      <c r="BI655" s="190">
        <f>IF(O655="nulová",K655,0)</f>
        <v>0</v>
      </c>
      <c r="BJ655" s="18" t="s">
        <v>83</v>
      </c>
      <c r="BK655" s="190">
        <f>ROUND(P655*H655,2)</f>
        <v>0</v>
      </c>
      <c r="BL655" s="18" t="s">
        <v>139</v>
      </c>
      <c r="BM655" s="189" t="s">
        <v>618</v>
      </c>
    </row>
    <row r="656" spans="1:47" s="2" customFormat="1" ht="12">
      <c r="A656" s="35"/>
      <c r="B656" s="36"/>
      <c r="C656" s="37"/>
      <c r="D656" s="191" t="s">
        <v>141</v>
      </c>
      <c r="E656" s="37"/>
      <c r="F656" s="192" t="s">
        <v>617</v>
      </c>
      <c r="G656" s="37"/>
      <c r="H656" s="37"/>
      <c r="I656" s="193"/>
      <c r="J656" s="193"/>
      <c r="K656" s="37"/>
      <c r="L656" s="37"/>
      <c r="M656" s="40"/>
      <c r="N656" s="194"/>
      <c r="O656" s="195"/>
      <c r="P656" s="65"/>
      <c r="Q656" s="65"/>
      <c r="R656" s="65"/>
      <c r="S656" s="65"/>
      <c r="T656" s="65"/>
      <c r="U656" s="65"/>
      <c r="V656" s="65"/>
      <c r="W656" s="65"/>
      <c r="X656" s="66"/>
      <c r="Y656" s="35"/>
      <c r="Z656" s="35"/>
      <c r="AA656" s="35"/>
      <c r="AB656" s="35"/>
      <c r="AC656" s="35"/>
      <c r="AD656" s="35"/>
      <c r="AE656" s="35"/>
      <c r="AT656" s="18" t="s">
        <v>141</v>
      </c>
      <c r="AU656" s="18" t="s">
        <v>85</v>
      </c>
    </row>
    <row r="657" spans="1:47" s="2" customFormat="1" ht="19.5">
      <c r="A657" s="35"/>
      <c r="B657" s="36"/>
      <c r="C657" s="37"/>
      <c r="D657" s="191" t="s">
        <v>153</v>
      </c>
      <c r="E657" s="37"/>
      <c r="F657" s="240" t="s">
        <v>275</v>
      </c>
      <c r="G657" s="37"/>
      <c r="H657" s="37"/>
      <c r="I657" s="193"/>
      <c r="J657" s="193"/>
      <c r="K657" s="37"/>
      <c r="L657" s="37"/>
      <c r="M657" s="40"/>
      <c r="N657" s="194"/>
      <c r="O657" s="195"/>
      <c r="P657" s="65"/>
      <c r="Q657" s="65"/>
      <c r="R657" s="65"/>
      <c r="S657" s="65"/>
      <c r="T657" s="65"/>
      <c r="U657" s="65"/>
      <c r="V657" s="65"/>
      <c r="W657" s="65"/>
      <c r="X657" s="66"/>
      <c r="Y657" s="35"/>
      <c r="Z657" s="35"/>
      <c r="AA657" s="35"/>
      <c r="AB657" s="35"/>
      <c r="AC657" s="35"/>
      <c r="AD657" s="35"/>
      <c r="AE657" s="35"/>
      <c r="AT657" s="18" t="s">
        <v>153</v>
      </c>
      <c r="AU657" s="18" t="s">
        <v>85</v>
      </c>
    </row>
    <row r="658" spans="2:51" s="13" customFormat="1" ht="12">
      <c r="B658" s="198"/>
      <c r="C658" s="199"/>
      <c r="D658" s="191" t="s">
        <v>145</v>
      </c>
      <c r="E658" s="200" t="s">
        <v>29</v>
      </c>
      <c r="F658" s="201" t="s">
        <v>146</v>
      </c>
      <c r="G658" s="199"/>
      <c r="H658" s="200" t="s">
        <v>29</v>
      </c>
      <c r="I658" s="202"/>
      <c r="J658" s="202"/>
      <c r="K658" s="199"/>
      <c r="L658" s="199"/>
      <c r="M658" s="203"/>
      <c r="N658" s="204"/>
      <c r="O658" s="205"/>
      <c r="P658" s="205"/>
      <c r="Q658" s="205"/>
      <c r="R658" s="205"/>
      <c r="S658" s="205"/>
      <c r="T658" s="205"/>
      <c r="U658" s="205"/>
      <c r="V658" s="205"/>
      <c r="W658" s="205"/>
      <c r="X658" s="206"/>
      <c r="AT658" s="207" t="s">
        <v>145</v>
      </c>
      <c r="AU658" s="207" t="s">
        <v>85</v>
      </c>
      <c r="AV658" s="13" t="s">
        <v>83</v>
      </c>
      <c r="AW658" s="13" t="s">
        <v>5</v>
      </c>
      <c r="AX658" s="13" t="s">
        <v>75</v>
      </c>
      <c r="AY658" s="207" t="s">
        <v>131</v>
      </c>
    </row>
    <row r="659" spans="2:51" s="14" customFormat="1" ht="12">
      <c r="B659" s="208"/>
      <c r="C659" s="209"/>
      <c r="D659" s="191" t="s">
        <v>145</v>
      </c>
      <c r="E659" s="210" t="s">
        <v>29</v>
      </c>
      <c r="F659" s="211" t="s">
        <v>83</v>
      </c>
      <c r="G659" s="209"/>
      <c r="H659" s="212">
        <v>1</v>
      </c>
      <c r="I659" s="213"/>
      <c r="J659" s="213"/>
      <c r="K659" s="209"/>
      <c r="L659" s="209"/>
      <c r="M659" s="214"/>
      <c r="N659" s="215"/>
      <c r="O659" s="216"/>
      <c r="P659" s="216"/>
      <c r="Q659" s="216"/>
      <c r="R659" s="216"/>
      <c r="S659" s="216"/>
      <c r="T659" s="216"/>
      <c r="U659" s="216"/>
      <c r="V659" s="216"/>
      <c r="W659" s="216"/>
      <c r="X659" s="217"/>
      <c r="AT659" s="218" t="s">
        <v>145</v>
      </c>
      <c r="AU659" s="218" t="s">
        <v>85</v>
      </c>
      <c r="AV659" s="14" t="s">
        <v>85</v>
      </c>
      <c r="AW659" s="14" t="s">
        <v>5</v>
      </c>
      <c r="AX659" s="14" t="s">
        <v>75</v>
      </c>
      <c r="AY659" s="218" t="s">
        <v>131</v>
      </c>
    </row>
    <row r="660" spans="2:51" s="15" customFormat="1" ht="12">
      <c r="B660" s="219"/>
      <c r="C660" s="220"/>
      <c r="D660" s="191" t="s">
        <v>145</v>
      </c>
      <c r="E660" s="221" t="s">
        <v>29</v>
      </c>
      <c r="F660" s="222" t="s">
        <v>147</v>
      </c>
      <c r="G660" s="220"/>
      <c r="H660" s="223">
        <v>1</v>
      </c>
      <c r="I660" s="224"/>
      <c r="J660" s="224"/>
      <c r="K660" s="220"/>
      <c r="L660" s="220"/>
      <c r="M660" s="225"/>
      <c r="N660" s="226"/>
      <c r="O660" s="227"/>
      <c r="P660" s="227"/>
      <c r="Q660" s="227"/>
      <c r="R660" s="227"/>
      <c r="S660" s="227"/>
      <c r="T660" s="227"/>
      <c r="U660" s="227"/>
      <c r="V660" s="227"/>
      <c r="W660" s="227"/>
      <c r="X660" s="228"/>
      <c r="AT660" s="229" t="s">
        <v>145</v>
      </c>
      <c r="AU660" s="229" t="s">
        <v>85</v>
      </c>
      <c r="AV660" s="15" t="s">
        <v>139</v>
      </c>
      <c r="AW660" s="15" t="s">
        <v>5</v>
      </c>
      <c r="AX660" s="15" t="s">
        <v>83</v>
      </c>
      <c r="AY660" s="229" t="s">
        <v>131</v>
      </c>
    </row>
    <row r="661" spans="1:65" s="2" customFormat="1" ht="24.2" customHeight="1">
      <c r="A661" s="35"/>
      <c r="B661" s="36"/>
      <c r="C661" s="177" t="s">
        <v>619</v>
      </c>
      <c r="D661" s="177" t="s">
        <v>134</v>
      </c>
      <c r="E661" s="178" t="s">
        <v>620</v>
      </c>
      <c r="F661" s="179" t="s">
        <v>621</v>
      </c>
      <c r="G661" s="180" t="s">
        <v>137</v>
      </c>
      <c r="H661" s="181">
        <v>4</v>
      </c>
      <c r="I661" s="182"/>
      <c r="J661" s="182"/>
      <c r="K661" s="183">
        <f>ROUND(P661*H661,2)</f>
        <v>0</v>
      </c>
      <c r="L661" s="179" t="s">
        <v>138</v>
      </c>
      <c r="M661" s="40"/>
      <c r="N661" s="184" t="s">
        <v>29</v>
      </c>
      <c r="O661" s="185" t="s">
        <v>44</v>
      </c>
      <c r="P661" s="186">
        <f>I661+J661</f>
        <v>0</v>
      </c>
      <c r="Q661" s="186">
        <f>ROUND(I661*H661,2)</f>
        <v>0</v>
      </c>
      <c r="R661" s="186">
        <f>ROUND(J661*H661,2)</f>
        <v>0</v>
      </c>
      <c r="S661" s="65"/>
      <c r="T661" s="187">
        <f>S661*H661</f>
        <v>0</v>
      </c>
      <c r="U661" s="187">
        <v>0</v>
      </c>
      <c r="V661" s="187">
        <f>U661*H661</f>
        <v>0</v>
      </c>
      <c r="W661" s="187">
        <v>0.00014</v>
      </c>
      <c r="X661" s="188">
        <f>W661*H661</f>
        <v>0.00056</v>
      </c>
      <c r="Y661" s="35"/>
      <c r="Z661" s="35"/>
      <c r="AA661" s="35"/>
      <c r="AB661" s="35"/>
      <c r="AC661" s="35"/>
      <c r="AD661" s="35"/>
      <c r="AE661" s="35"/>
      <c r="AR661" s="189" t="s">
        <v>139</v>
      </c>
      <c r="AT661" s="189" t="s">
        <v>134</v>
      </c>
      <c r="AU661" s="189" t="s">
        <v>85</v>
      </c>
      <c r="AY661" s="18" t="s">
        <v>131</v>
      </c>
      <c r="BE661" s="190">
        <f>IF(O661="základní",K661,0)</f>
        <v>0</v>
      </c>
      <c r="BF661" s="190">
        <f>IF(O661="snížená",K661,0)</f>
        <v>0</v>
      </c>
      <c r="BG661" s="190">
        <f>IF(O661="zákl. přenesená",K661,0)</f>
        <v>0</v>
      </c>
      <c r="BH661" s="190">
        <f>IF(O661="sníž. přenesená",K661,0)</f>
        <v>0</v>
      </c>
      <c r="BI661" s="190">
        <f>IF(O661="nulová",K661,0)</f>
        <v>0</v>
      </c>
      <c r="BJ661" s="18" t="s">
        <v>83</v>
      </c>
      <c r="BK661" s="190">
        <f>ROUND(P661*H661,2)</f>
        <v>0</v>
      </c>
      <c r="BL661" s="18" t="s">
        <v>139</v>
      </c>
      <c r="BM661" s="189" t="s">
        <v>622</v>
      </c>
    </row>
    <row r="662" spans="1:47" s="2" customFormat="1" ht="12">
      <c r="A662" s="35"/>
      <c r="B662" s="36"/>
      <c r="C662" s="37"/>
      <c r="D662" s="191" t="s">
        <v>141</v>
      </c>
      <c r="E662" s="37"/>
      <c r="F662" s="192" t="s">
        <v>623</v>
      </c>
      <c r="G662" s="37"/>
      <c r="H662" s="37"/>
      <c r="I662" s="193"/>
      <c r="J662" s="193"/>
      <c r="K662" s="37"/>
      <c r="L662" s="37"/>
      <c r="M662" s="40"/>
      <c r="N662" s="194"/>
      <c r="O662" s="195"/>
      <c r="P662" s="65"/>
      <c r="Q662" s="65"/>
      <c r="R662" s="65"/>
      <c r="S662" s="65"/>
      <c r="T662" s="65"/>
      <c r="U662" s="65"/>
      <c r="V662" s="65"/>
      <c r="W662" s="65"/>
      <c r="X662" s="66"/>
      <c r="Y662" s="35"/>
      <c r="Z662" s="35"/>
      <c r="AA662" s="35"/>
      <c r="AB662" s="35"/>
      <c r="AC662" s="35"/>
      <c r="AD662" s="35"/>
      <c r="AE662" s="35"/>
      <c r="AT662" s="18" t="s">
        <v>141</v>
      </c>
      <c r="AU662" s="18" t="s">
        <v>85</v>
      </c>
    </row>
    <row r="663" spans="1:47" s="2" customFormat="1" ht="12">
      <c r="A663" s="35"/>
      <c r="B663" s="36"/>
      <c r="C663" s="37"/>
      <c r="D663" s="196" t="s">
        <v>143</v>
      </c>
      <c r="E663" s="37"/>
      <c r="F663" s="197" t="s">
        <v>624</v>
      </c>
      <c r="G663" s="37"/>
      <c r="H663" s="37"/>
      <c r="I663" s="193"/>
      <c r="J663" s="193"/>
      <c r="K663" s="37"/>
      <c r="L663" s="37"/>
      <c r="M663" s="40"/>
      <c r="N663" s="194"/>
      <c r="O663" s="195"/>
      <c r="P663" s="65"/>
      <c r="Q663" s="65"/>
      <c r="R663" s="65"/>
      <c r="S663" s="65"/>
      <c r="T663" s="65"/>
      <c r="U663" s="65"/>
      <c r="V663" s="65"/>
      <c r="W663" s="65"/>
      <c r="X663" s="66"/>
      <c r="Y663" s="35"/>
      <c r="Z663" s="35"/>
      <c r="AA663" s="35"/>
      <c r="AB663" s="35"/>
      <c r="AC663" s="35"/>
      <c r="AD663" s="35"/>
      <c r="AE663" s="35"/>
      <c r="AT663" s="18" t="s">
        <v>143</v>
      </c>
      <c r="AU663" s="18" t="s">
        <v>85</v>
      </c>
    </row>
    <row r="664" spans="1:47" s="2" customFormat="1" ht="19.5">
      <c r="A664" s="35"/>
      <c r="B664" s="36"/>
      <c r="C664" s="37"/>
      <c r="D664" s="191" t="s">
        <v>153</v>
      </c>
      <c r="E664" s="37"/>
      <c r="F664" s="240" t="s">
        <v>625</v>
      </c>
      <c r="G664" s="37"/>
      <c r="H664" s="37"/>
      <c r="I664" s="193"/>
      <c r="J664" s="193"/>
      <c r="K664" s="37"/>
      <c r="L664" s="37"/>
      <c r="M664" s="40"/>
      <c r="N664" s="194"/>
      <c r="O664" s="195"/>
      <c r="P664" s="65"/>
      <c r="Q664" s="65"/>
      <c r="R664" s="65"/>
      <c r="S664" s="65"/>
      <c r="T664" s="65"/>
      <c r="U664" s="65"/>
      <c r="V664" s="65"/>
      <c r="W664" s="65"/>
      <c r="X664" s="66"/>
      <c r="Y664" s="35"/>
      <c r="Z664" s="35"/>
      <c r="AA664" s="35"/>
      <c r="AB664" s="35"/>
      <c r="AC664" s="35"/>
      <c r="AD664" s="35"/>
      <c r="AE664" s="35"/>
      <c r="AT664" s="18" t="s">
        <v>153</v>
      </c>
      <c r="AU664" s="18" t="s">
        <v>85</v>
      </c>
    </row>
    <row r="665" spans="2:51" s="13" customFormat="1" ht="12">
      <c r="B665" s="198"/>
      <c r="C665" s="199"/>
      <c r="D665" s="191" t="s">
        <v>145</v>
      </c>
      <c r="E665" s="200" t="s">
        <v>29</v>
      </c>
      <c r="F665" s="201" t="s">
        <v>146</v>
      </c>
      <c r="G665" s="199"/>
      <c r="H665" s="200" t="s">
        <v>29</v>
      </c>
      <c r="I665" s="202"/>
      <c r="J665" s="202"/>
      <c r="K665" s="199"/>
      <c r="L665" s="199"/>
      <c r="M665" s="203"/>
      <c r="N665" s="204"/>
      <c r="O665" s="205"/>
      <c r="P665" s="205"/>
      <c r="Q665" s="205"/>
      <c r="R665" s="205"/>
      <c r="S665" s="205"/>
      <c r="T665" s="205"/>
      <c r="U665" s="205"/>
      <c r="V665" s="205"/>
      <c r="W665" s="205"/>
      <c r="X665" s="206"/>
      <c r="AT665" s="207" t="s">
        <v>145</v>
      </c>
      <c r="AU665" s="207" t="s">
        <v>85</v>
      </c>
      <c r="AV665" s="13" t="s">
        <v>83</v>
      </c>
      <c r="AW665" s="13" t="s">
        <v>5</v>
      </c>
      <c r="AX665" s="13" t="s">
        <v>75</v>
      </c>
      <c r="AY665" s="207" t="s">
        <v>131</v>
      </c>
    </row>
    <row r="666" spans="2:51" s="14" customFormat="1" ht="12">
      <c r="B666" s="208"/>
      <c r="C666" s="209"/>
      <c r="D666" s="191" t="s">
        <v>145</v>
      </c>
      <c r="E666" s="210" t="s">
        <v>29</v>
      </c>
      <c r="F666" s="211" t="s">
        <v>139</v>
      </c>
      <c r="G666" s="209"/>
      <c r="H666" s="212">
        <v>4</v>
      </c>
      <c r="I666" s="213"/>
      <c r="J666" s="213"/>
      <c r="K666" s="209"/>
      <c r="L666" s="209"/>
      <c r="M666" s="214"/>
      <c r="N666" s="215"/>
      <c r="O666" s="216"/>
      <c r="P666" s="216"/>
      <c r="Q666" s="216"/>
      <c r="R666" s="216"/>
      <c r="S666" s="216"/>
      <c r="T666" s="216"/>
      <c r="U666" s="216"/>
      <c r="V666" s="216"/>
      <c r="W666" s="216"/>
      <c r="X666" s="217"/>
      <c r="AT666" s="218" t="s">
        <v>145</v>
      </c>
      <c r="AU666" s="218" t="s">
        <v>85</v>
      </c>
      <c r="AV666" s="14" t="s">
        <v>85</v>
      </c>
      <c r="AW666" s="14" t="s">
        <v>5</v>
      </c>
      <c r="AX666" s="14" t="s">
        <v>75</v>
      </c>
      <c r="AY666" s="218" t="s">
        <v>131</v>
      </c>
    </row>
    <row r="667" spans="2:51" s="15" customFormat="1" ht="12">
      <c r="B667" s="219"/>
      <c r="C667" s="220"/>
      <c r="D667" s="191" t="s">
        <v>145</v>
      </c>
      <c r="E667" s="221" t="s">
        <v>29</v>
      </c>
      <c r="F667" s="222" t="s">
        <v>147</v>
      </c>
      <c r="G667" s="220"/>
      <c r="H667" s="223">
        <v>4</v>
      </c>
      <c r="I667" s="224"/>
      <c r="J667" s="224"/>
      <c r="K667" s="220"/>
      <c r="L667" s="220"/>
      <c r="M667" s="225"/>
      <c r="N667" s="226"/>
      <c r="O667" s="227"/>
      <c r="P667" s="227"/>
      <c r="Q667" s="227"/>
      <c r="R667" s="227"/>
      <c r="S667" s="227"/>
      <c r="T667" s="227"/>
      <c r="U667" s="227"/>
      <c r="V667" s="227"/>
      <c r="W667" s="227"/>
      <c r="X667" s="228"/>
      <c r="AT667" s="229" t="s">
        <v>145</v>
      </c>
      <c r="AU667" s="229" t="s">
        <v>85</v>
      </c>
      <c r="AV667" s="15" t="s">
        <v>139</v>
      </c>
      <c r="AW667" s="15" t="s">
        <v>5</v>
      </c>
      <c r="AX667" s="15" t="s">
        <v>83</v>
      </c>
      <c r="AY667" s="229" t="s">
        <v>131</v>
      </c>
    </row>
    <row r="668" spans="1:65" s="2" customFormat="1" ht="24.2" customHeight="1">
      <c r="A668" s="35"/>
      <c r="B668" s="36"/>
      <c r="C668" s="177" t="s">
        <v>626</v>
      </c>
      <c r="D668" s="177" t="s">
        <v>134</v>
      </c>
      <c r="E668" s="178" t="s">
        <v>627</v>
      </c>
      <c r="F668" s="179" t="s">
        <v>628</v>
      </c>
      <c r="G668" s="180" t="s">
        <v>137</v>
      </c>
      <c r="H668" s="181">
        <v>4</v>
      </c>
      <c r="I668" s="182"/>
      <c r="J668" s="182"/>
      <c r="K668" s="183">
        <f>ROUND(P668*H668,2)</f>
        <v>0</v>
      </c>
      <c r="L668" s="179" t="s">
        <v>138</v>
      </c>
      <c r="M668" s="40"/>
      <c r="N668" s="184" t="s">
        <v>29</v>
      </c>
      <c r="O668" s="185" t="s">
        <v>44</v>
      </c>
      <c r="P668" s="186">
        <f>I668+J668</f>
        <v>0</v>
      </c>
      <c r="Q668" s="186">
        <f>ROUND(I668*H668,2)</f>
        <v>0</v>
      </c>
      <c r="R668" s="186">
        <f>ROUND(J668*H668,2)</f>
        <v>0</v>
      </c>
      <c r="S668" s="65"/>
      <c r="T668" s="187">
        <f>S668*H668</f>
        <v>0</v>
      </c>
      <c r="U668" s="187">
        <v>0</v>
      </c>
      <c r="V668" s="187">
        <f>U668*H668</f>
        <v>0</v>
      </c>
      <c r="W668" s="187">
        <v>0</v>
      </c>
      <c r="X668" s="188">
        <f>W668*H668</f>
        <v>0</v>
      </c>
      <c r="Y668" s="35"/>
      <c r="Z668" s="35"/>
      <c r="AA668" s="35"/>
      <c r="AB668" s="35"/>
      <c r="AC668" s="35"/>
      <c r="AD668" s="35"/>
      <c r="AE668" s="35"/>
      <c r="AR668" s="189" t="s">
        <v>139</v>
      </c>
      <c r="AT668" s="189" t="s">
        <v>134</v>
      </c>
      <c r="AU668" s="189" t="s">
        <v>85</v>
      </c>
      <c r="AY668" s="18" t="s">
        <v>131</v>
      </c>
      <c r="BE668" s="190">
        <f>IF(O668="základní",K668,0)</f>
        <v>0</v>
      </c>
      <c r="BF668" s="190">
        <f>IF(O668="snížená",K668,0)</f>
        <v>0</v>
      </c>
      <c r="BG668" s="190">
        <f>IF(O668="zákl. přenesená",K668,0)</f>
        <v>0</v>
      </c>
      <c r="BH668" s="190">
        <f>IF(O668="sníž. přenesená",K668,0)</f>
        <v>0</v>
      </c>
      <c r="BI668" s="190">
        <f>IF(O668="nulová",K668,0)</f>
        <v>0</v>
      </c>
      <c r="BJ668" s="18" t="s">
        <v>83</v>
      </c>
      <c r="BK668" s="190">
        <f>ROUND(P668*H668,2)</f>
        <v>0</v>
      </c>
      <c r="BL668" s="18" t="s">
        <v>139</v>
      </c>
      <c r="BM668" s="189" t="s">
        <v>629</v>
      </c>
    </row>
    <row r="669" spans="1:47" s="2" customFormat="1" ht="12">
      <c r="A669" s="35"/>
      <c r="B669" s="36"/>
      <c r="C669" s="37"/>
      <c r="D669" s="191" t="s">
        <v>141</v>
      </c>
      <c r="E669" s="37"/>
      <c r="F669" s="192" t="s">
        <v>630</v>
      </c>
      <c r="G669" s="37"/>
      <c r="H669" s="37"/>
      <c r="I669" s="193"/>
      <c r="J669" s="193"/>
      <c r="K669" s="37"/>
      <c r="L669" s="37"/>
      <c r="M669" s="40"/>
      <c r="N669" s="194"/>
      <c r="O669" s="195"/>
      <c r="P669" s="65"/>
      <c r="Q669" s="65"/>
      <c r="R669" s="65"/>
      <c r="S669" s="65"/>
      <c r="T669" s="65"/>
      <c r="U669" s="65"/>
      <c r="V669" s="65"/>
      <c r="W669" s="65"/>
      <c r="X669" s="66"/>
      <c r="Y669" s="35"/>
      <c r="Z669" s="35"/>
      <c r="AA669" s="35"/>
      <c r="AB669" s="35"/>
      <c r="AC669" s="35"/>
      <c r="AD669" s="35"/>
      <c r="AE669" s="35"/>
      <c r="AT669" s="18" t="s">
        <v>141</v>
      </c>
      <c r="AU669" s="18" t="s">
        <v>85</v>
      </c>
    </row>
    <row r="670" spans="1:47" s="2" customFormat="1" ht="12">
      <c r="A670" s="35"/>
      <c r="B670" s="36"/>
      <c r="C670" s="37"/>
      <c r="D670" s="196" t="s">
        <v>143</v>
      </c>
      <c r="E670" s="37"/>
      <c r="F670" s="197" t="s">
        <v>631</v>
      </c>
      <c r="G670" s="37"/>
      <c r="H670" s="37"/>
      <c r="I670" s="193"/>
      <c r="J670" s="193"/>
      <c r="K670" s="37"/>
      <c r="L670" s="37"/>
      <c r="M670" s="40"/>
      <c r="N670" s="194"/>
      <c r="O670" s="195"/>
      <c r="P670" s="65"/>
      <c r="Q670" s="65"/>
      <c r="R670" s="65"/>
      <c r="S670" s="65"/>
      <c r="T670" s="65"/>
      <c r="U670" s="65"/>
      <c r="V670" s="65"/>
      <c r="W670" s="65"/>
      <c r="X670" s="66"/>
      <c r="Y670" s="35"/>
      <c r="Z670" s="35"/>
      <c r="AA670" s="35"/>
      <c r="AB670" s="35"/>
      <c r="AC670" s="35"/>
      <c r="AD670" s="35"/>
      <c r="AE670" s="35"/>
      <c r="AT670" s="18" t="s">
        <v>143</v>
      </c>
      <c r="AU670" s="18" t="s">
        <v>85</v>
      </c>
    </row>
    <row r="671" spans="1:47" s="2" customFormat="1" ht="19.5">
      <c r="A671" s="35"/>
      <c r="B671" s="36"/>
      <c r="C671" s="37"/>
      <c r="D671" s="191" t="s">
        <v>153</v>
      </c>
      <c r="E671" s="37"/>
      <c r="F671" s="240" t="s">
        <v>632</v>
      </c>
      <c r="G671" s="37"/>
      <c r="H671" s="37"/>
      <c r="I671" s="193"/>
      <c r="J671" s="193"/>
      <c r="K671" s="37"/>
      <c r="L671" s="37"/>
      <c r="M671" s="40"/>
      <c r="N671" s="194"/>
      <c r="O671" s="195"/>
      <c r="P671" s="65"/>
      <c r="Q671" s="65"/>
      <c r="R671" s="65"/>
      <c r="S671" s="65"/>
      <c r="T671" s="65"/>
      <c r="U671" s="65"/>
      <c r="V671" s="65"/>
      <c r="W671" s="65"/>
      <c r="X671" s="66"/>
      <c r="Y671" s="35"/>
      <c r="Z671" s="35"/>
      <c r="AA671" s="35"/>
      <c r="AB671" s="35"/>
      <c r="AC671" s="35"/>
      <c r="AD671" s="35"/>
      <c r="AE671" s="35"/>
      <c r="AT671" s="18" t="s">
        <v>153</v>
      </c>
      <c r="AU671" s="18" t="s">
        <v>85</v>
      </c>
    </row>
    <row r="672" spans="2:51" s="13" customFormat="1" ht="12">
      <c r="B672" s="198"/>
      <c r="C672" s="199"/>
      <c r="D672" s="191" t="s">
        <v>145</v>
      </c>
      <c r="E672" s="200" t="s">
        <v>29</v>
      </c>
      <c r="F672" s="201" t="s">
        <v>146</v>
      </c>
      <c r="G672" s="199"/>
      <c r="H672" s="200" t="s">
        <v>29</v>
      </c>
      <c r="I672" s="202"/>
      <c r="J672" s="202"/>
      <c r="K672" s="199"/>
      <c r="L672" s="199"/>
      <c r="M672" s="203"/>
      <c r="N672" s="204"/>
      <c r="O672" s="205"/>
      <c r="P672" s="205"/>
      <c r="Q672" s="205"/>
      <c r="R672" s="205"/>
      <c r="S672" s="205"/>
      <c r="T672" s="205"/>
      <c r="U672" s="205"/>
      <c r="V672" s="205"/>
      <c r="W672" s="205"/>
      <c r="X672" s="206"/>
      <c r="AT672" s="207" t="s">
        <v>145</v>
      </c>
      <c r="AU672" s="207" t="s">
        <v>85</v>
      </c>
      <c r="AV672" s="13" t="s">
        <v>83</v>
      </c>
      <c r="AW672" s="13" t="s">
        <v>5</v>
      </c>
      <c r="AX672" s="13" t="s">
        <v>75</v>
      </c>
      <c r="AY672" s="207" t="s">
        <v>131</v>
      </c>
    </row>
    <row r="673" spans="2:51" s="14" customFormat="1" ht="12">
      <c r="B673" s="208"/>
      <c r="C673" s="209"/>
      <c r="D673" s="191" t="s">
        <v>145</v>
      </c>
      <c r="E673" s="210" t="s">
        <v>29</v>
      </c>
      <c r="F673" s="211" t="s">
        <v>139</v>
      </c>
      <c r="G673" s="209"/>
      <c r="H673" s="212">
        <v>4</v>
      </c>
      <c r="I673" s="213"/>
      <c r="J673" s="213"/>
      <c r="K673" s="209"/>
      <c r="L673" s="209"/>
      <c r="M673" s="214"/>
      <c r="N673" s="215"/>
      <c r="O673" s="216"/>
      <c r="P673" s="216"/>
      <c r="Q673" s="216"/>
      <c r="R673" s="216"/>
      <c r="S673" s="216"/>
      <c r="T673" s="216"/>
      <c r="U673" s="216"/>
      <c r="V673" s="216"/>
      <c r="W673" s="216"/>
      <c r="X673" s="217"/>
      <c r="AT673" s="218" t="s">
        <v>145</v>
      </c>
      <c r="AU673" s="218" t="s">
        <v>85</v>
      </c>
      <c r="AV673" s="14" t="s">
        <v>85</v>
      </c>
      <c r="AW673" s="14" t="s">
        <v>5</v>
      </c>
      <c r="AX673" s="14" t="s">
        <v>75</v>
      </c>
      <c r="AY673" s="218" t="s">
        <v>131</v>
      </c>
    </row>
    <row r="674" spans="2:51" s="15" customFormat="1" ht="12">
      <c r="B674" s="219"/>
      <c r="C674" s="220"/>
      <c r="D674" s="191" t="s">
        <v>145</v>
      </c>
      <c r="E674" s="221" t="s">
        <v>29</v>
      </c>
      <c r="F674" s="222" t="s">
        <v>147</v>
      </c>
      <c r="G674" s="220"/>
      <c r="H674" s="223">
        <v>4</v>
      </c>
      <c r="I674" s="224"/>
      <c r="J674" s="224"/>
      <c r="K674" s="220"/>
      <c r="L674" s="220"/>
      <c r="M674" s="225"/>
      <c r="N674" s="226"/>
      <c r="O674" s="227"/>
      <c r="P674" s="227"/>
      <c r="Q674" s="227"/>
      <c r="R674" s="227"/>
      <c r="S674" s="227"/>
      <c r="T674" s="227"/>
      <c r="U674" s="227"/>
      <c r="V674" s="227"/>
      <c r="W674" s="227"/>
      <c r="X674" s="228"/>
      <c r="AT674" s="229" t="s">
        <v>145</v>
      </c>
      <c r="AU674" s="229" t="s">
        <v>85</v>
      </c>
      <c r="AV674" s="15" t="s">
        <v>139</v>
      </c>
      <c r="AW674" s="15" t="s">
        <v>5</v>
      </c>
      <c r="AX674" s="15" t="s">
        <v>83</v>
      </c>
      <c r="AY674" s="229" t="s">
        <v>131</v>
      </c>
    </row>
    <row r="675" spans="1:65" s="2" customFormat="1" ht="24.2" customHeight="1">
      <c r="A675" s="35"/>
      <c r="B675" s="36"/>
      <c r="C675" s="177" t="s">
        <v>633</v>
      </c>
      <c r="D675" s="177" t="s">
        <v>134</v>
      </c>
      <c r="E675" s="178" t="s">
        <v>634</v>
      </c>
      <c r="F675" s="179" t="s">
        <v>635</v>
      </c>
      <c r="G675" s="180" t="s">
        <v>137</v>
      </c>
      <c r="H675" s="181">
        <v>4</v>
      </c>
      <c r="I675" s="182"/>
      <c r="J675" s="182"/>
      <c r="K675" s="183">
        <f>ROUND(P675*H675,2)</f>
        <v>0</v>
      </c>
      <c r="L675" s="179" t="s">
        <v>138</v>
      </c>
      <c r="M675" s="40"/>
      <c r="N675" s="184" t="s">
        <v>29</v>
      </c>
      <c r="O675" s="185" t="s">
        <v>44</v>
      </c>
      <c r="P675" s="186">
        <f>I675+J675</f>
        <v>0</v>
      </c>
      <c r="Q675" s="186">
        <f>ROUND(I675*H675,2)</f>
        <v>0</v>
      </c>
      <c r="R675" s="186">
        <f>ROUND(J675*H675,2)</f>
        <v>0</v>
      </c>
      <c r="S675" s="65"/>
      <c r="T675" s="187">
        <f>S675*H675</f>
        <v>0</v>
      </c>
      <c r="U675" s="187">
        <v>0</v>
      </c>
      <c r="V675" s="187">
        <f>U675*H675</f>
        <v>0</v>
      </c>
      <c r="W675" s="187">
        <v>0</v>
      </c>
      <c r="X675" s="188">
        <f>W675*H675</f>
        <v>0</v>
      </c>
      <c r="Y675" s="35"/>
      <c r="Z675" s="35"/>
      <c r="AA675" s="35"/>
      <c r="AB675" s="35"/>
      <c r="AC675" s="35"/>
      <c r="AD675" s="35"/>
      <c r="AE675" s="35"/>
      <c r="AR675" s="189" t="s">
        <v>139</v>
      </c>
      <c r="AT675" s="189" t="s">
        <v>134</v>
      </c>
      <c r="AU675" s="189" t="s">
        <v>85</v>
      </c>
      <c r="AY675" s="18" t="s">
        <v>131</v>
      </c>
      <c r="BE675" s="190">
        <f>IF(O675="základní",K675,0)</f>
        <v>0</v>
      </c>
      <c r="BF675" s="190">
        <f>IF(O675="snížená",K675,0)</f>
        <v>0</v>
      </c>
      <c r="BG675" s="190">
        <f>IF(O675="zákl. přenesená",K675,0)</f>
        <v>0</v>
      </c>
      <c r="BH675" s="190">
        <f>IF(O675="sníž. přenesená",K675,0)</f>
        <v>0</v>
      </c>
      <c r="BI675" s="190">
        <f>IF(O675="nulová",K675,0)</f>
        <v>0</v>
      </c>
      <c r="BJ675" s="18" t="s">
        <v>83</v>
      </c>
      <c r="BK675" s="190">
        <f>ROUND(P675*H675,2)</f>
        <v>0</v>
      </c>
      <c r="BL675" s="18" t="s">
        <v>139</v>
      </c>
      <c r="BM675" s="189" t="s">
        <v>636</v>
      </c>
    </row>
    <row r="676" spans="1:47" s="2" customFormat="1" ht="12">
      <c r="A676" s="35"/>
      <c r="B676" s="36"/>
      <c r="C676" s="37"/>
      <c r="D676" s="191" t="s">
        <v>141</v>
      </c>
      <c r="E676" s="37"/>
      <c r="F676" s="192" t="s">
        <v>637</v>
      </c>
      <c r="G676" s="37"/>
      <c r="H676" s="37"/>
      <c r="I676" s="193"/>
      <c r="J676" s="193"/>
      <c r="K676" s="37"/>
      <c r="L676" s="37"/>
      <c r="M676" s="40"/>
      <c r="N676" s="194"/>
      <c r="O676" s="195"/>
      <c r="P676" s="65"/>
      <c r="Q676" s="65"/>
      <c r="R676" s="65"/>
      <c r="S676" s="65"/>
      <c r="T676" s="65"/>
      <c r="U676" s="65"/>
      <c r="V676" s="65"/>
      <c r="W676" s="65"/>
      <c r="X676" s="66"/>
      <c r="Y676" s="35"/>
      <c r="Z676" s="35"/>
      <c r="AA676" s="35"/>
      <c r="AB676" s="35"/>
      <c r="AC676" s="35"/>
      <c r="AD676" s="35"/>
      <c r="AE676" s="35"/>
      <c r="AT676" s="18" t="s">
        <v>141</v>
      </c>
      <c r="AU676" s="18" t="s">
        <v>85</v>
      </c>
    </row>
    <row r="677" spans="1:47" s="2" customFormat="1" ht="12">
      <c r="A677" s="35"/>
      <c r="B677" s="36"/>
      <c r="C677" s="37"/>
      <c r="D677" s="196" t="s">
        <v>143</v>
      </c>
      <c r="E677" s="37"/>
      <c r="F677" s="197" t="s">
        <v>638</v>
      </c>
      <c r="G677" s="37"/>
      <c r="H677" s="37"/>
      <c r="I677" s="193"/>
      <c r="J677" s="193"/>
      <c r="K677" s="37"/>
      <c r="L677" s="37"/>
      <c r="M677" s="40"/>
      <c r="N677" s="194"/>
      <c r="O677" s="195"/>
      <c r="P677" s="65"/>
      <c r="Q677" s="65"/>
      <c r="R677" s="65"/>
      <c r="S677" s="65"/>
      <c r="T677" s="65"/>
      <c r="U677" s="65"/>
      <c r="V677" s="65"/>
      <c r="W677" s="65"/>
      <c r="X677" s="66"/>
      <c r="Y677" s="35"/>
      <c r="Z677" s="35"/>
      <c r="AA677" s="35"/>
      <c r="AB677" s="35"/>
      <c r="AC677" s="35"/>
      <c r="AD677" s="35"/>
      <c r="AE677" s="35"/>
      <c r="AT677" s="18" t="s">
        <v>143</v>
      </c>
      <c r="AU677" s="18" t="s">
        <v>85</v>
      </c>
    </row>
    <row r="678" spans="2:51" s="13" customFormat="1" ht="12">
      <c r="B678" s="198"/>
      <c r="C678" s="199"/>
      <c r="D678" s="191" t="s">
        <v>145</v>
      </c>
      <c r="E678" s="200" t="s">
        <v>29</v>
      </c>
      <c r="F678" s="201" t="s">
        <v>146</v>
      </c>
      <c r="G678" s="199"/>
      <c r="H678" s="200" t="s">
        <v>29</v>
      </c>
      <c r="I678" s="202"/>
      <c r="J678" s="202"/>
      <c r="K678" s="199"/>
      <c r="L678" s="199"/>
      <c r="M678" s="203"/>
      <c r="N678" s="204"/>
      <c r="O678" s="205"/>
      <c r="P678" s="205"/>
      <c r="Q678" s="205"/>
      <c r="R678" s="205"/>
      <c r="S678" s="205"/>
      <c r="T678" s="205"/>
      <c r="U678" s="205"/>
      <c r="V678" s="205"/>
      <c r="W678" s="205"/>
      <c r="X678" s="206"/>
      <c r="AT678" s="207" t="s">
        <v>145</v>
      </c>
      <c r="AU678" s="207" t="s">
        <v>85</v>
      </c>
      <c r="AV678" s="13" t="s">
        <v>83</v>
      </c>
      <c r="AW678" s="13" t="s">
        <v>5</v>
      </c>
      <c r="AX678" s="13" t="s">
        <v>75</v>
      </c>
      <c r="AY678" s="207" t="s">
        <v>131</v>
      </c>
    </row>
    <row r="679" spans="2:51" s="14" customFormat="1" ht="12">
      <c r="B679" s="208"/>
      <c r="C679" s="209"/>
      <c r="D679" s="191" t="s">
        <v>145</v>
      </c>
      <c r="E679" s="210" t="s">
        <v>29</v>
      </c>
      <c r="F679" s="211" t="s">
        <v>139</v>
      </c>
      <c r="G679" s="209"/>
      <c r="H679" s="212">
        <v>4</v>
      </c>
      <c r="I679" s="213"/>
      <c r="J679" s="213"/>
      <c r="K679" s="209"/>
      <c r="L679" s="209"/>
      <c r="M679" s="214"/>
      <c r="N679" s="215"/>
      <c r="O679" s="216"/>
      <c r="P679" s="216"/>
      <c r="Q679" s="216"/>
      <c r="R679" s="216"/>
      <c r="S679" s="216"/>
      <c r="T679" s="216"/>
      <c r="U679" s="216"/>
      <c r="V679" s="216"/>
      <c r="W679" s="216"/>
      <c r="X679" s="217"/>
      <c r="AT679" s="218" t="s">
        <v>145</v>
      </c>
      <c r="AU679" s="218" t="s">
        <v>85</v>
      </c>
      <c r="AV679" s="14" t="s">
        <v>85</v>
      </c>
      <c r="AW679" s="14" t="s">
        <v>5</v>
      </c>
      <c r="AX679" s="14" t="s">
        <v>75</v>
      </c>
      <c r="AY679" s="218" t="s">
        <v>131</v>
      </c>
    </row>
    <row r="680" spans="2:51" s="15" customFormat="1" ht="12">
      <c r="B680" s="219"/>
      <c r="C680" s="220"/>
      <c r="D680" s="191" t="s">
        <v>145</v>
      </c>
      <c r="E680" s="221" t="s">
        <v>29</v>
      </c>
      <c r="F680" s="222" t="s">
        <v>147</v>
      </c>
      <c r="G680" s="220"/>
      <c r="H680" s="223">
        <v>4</v>
      </c>
      <c r="I680" s="224"/>
      <c r="J680" s="224"/>
      <c r="K680" s="220"/>
      <c r="L680" s="220"/>
      <c r="M680" s="225"/>
      <c r="N680" s="226"/>
      <c r="O680" s="227"/>
      <c r="P680" s="227"/>
      <c r="Q680" s="227"/>
      <c r="R680" s="227"/>
      <c r="S680" s="227"/>
      <c r="T680" s="227"/>
      <c r="U680" s="227"/>
      <c r="V680" s="227"/>
      <c r="W680" s="227"/>
      <c r="X680" s="228"/>
      <c r="AT680" s="229" t="s">
        <v>145</v>
      </c>
      <c r="AU680" s="229" t="s">
        <v>85</v>
      </c>
      <c r="AV680" s="15" t="s">
        <v>139</v>
      </c>
      <c r="AW680" s="15" t="s">
        <v>5</v>
      </c>
      <c r="AX680" s="15" t="s">
        <v>83</v>
      </c>
      <c r="AY680" s="229" t="s">
        <v>131</v>
      </c>
    </row>
    <row r="681" spans="1:65" s="2" customFormat="1" ht="24.2" customHeight="1">
      <c r="A681" s="35"/>
      <c r="B681" s="36"/>
      <c r="C681" s="177" t="s">
        <v>584</v>
      </c>
      <c r="D681" s="177" t="s">
        <v>134</v>
      </c>
      <c r="E681" s="178" t="s">
        <v>639</v>
      </c>
      <c r="F681" s="179" t="s">
        <v>640</v>
      </c>
      <c r="G681" s="180" t="s">
        <v>137</v>
      </c>
      <c r="H681" s="181">
        <v>4</v>
      </c>
      <c r="I681" s="182"/>
      <c r="J681" s="182"/>
      <c r="K681" s="183">
        <f>ROUND(P681*H681,2)</f>
        <v>0</v>
      </c>
      <c r="L681" s="179" t="s">
        <v>138</v>
      </c>
      <c r="M681" s="40"/>
      <c r="N681" s="184" t="s">
        <v>29</v>
      </c>
      <c r="O681" s="185" t="s">
        <v>44</v>
      </c>
      <c r="P681" s="186">
        <f>I681+J681</f>
        <v>0</v>
      </c>
      <c r="Q681" s="186">
        <f>ROUND(I681*H681,2)</f>
        <v>0</v>
      </c>
      <c r="R681" s="186">
        <f>ROUND(J681*H681,2)</f>
        <v>0</v>
      </c>
      <c r="S681" s="65"/>
      <c r="T681" s="187">
        <f>S681*H681</f>
        <v>0</v>
      </c>
      <c r="U681" s="187">
        <v>0</v>
      </c>
      <c r="V681" s="187">
        <f>U681*H681</f>
        <v>0</v>
      </c>
      <c r="W681" s="187">
        <v>0</v>
      </c>
      <c r="X681" s="188">
        <f>W681*H681</f>
        <v>0</v>
      </c>
      <c r="Y681" s="35"/>
      <c r="Z681" s="35"/>
      <c r="AA681" s="35"/>
      <c r="AB681" s="35"/>
      <c r="AC681" s="35"/>
      <c r="AD681" s="35"/>
      <c r="AE681" s="35"/>
      <c r="AR681" s="189" t="s">
        <v>139</v>
      </c>
      <c r="AT681" s="189" t="s">
        <v>134</v>
      </c>
      <c r="AU681" s="189" t="s">
        <v>85</v>
      </c>
      <c r="AY681" s="18" t="s">
        <v>131</v>
      </c>
      <c r="BE681" s="190">
        <f>IF(O681="základní",K681,0)</f>
        <v>0</v>
      </c>
      <c r="BF681" s="190">
        <f>IF(O681="snížená",K681,0)</f>
        <v>0</v>
      </c>
      <c r="BG681" s="190">
        <f>IF(O681="zákl. přenesená",K681,0)</f>
        <v>0</v>
      </c>
      <c r="BH681" s="190">
        <f>IF(O681="sníž. přenesená",K681,0)</f>
        <v>0</v>
      </c>
      <c r="BI681" s="190">
        <f>IF(O681="nulová",K681,0)</f>
        <v>0</v>
      </c>
      <c r="BJ681" s="18" t="s">
        <v>83</v>
      </c>
      <c r="BK681" s="190">
        <f>ROUND(P681*H681,2)</f>
        <v>0</v>
      </c>
      <c r="BL681" s="18" t="s">
        <v>139</v>
      </c>
      <c r="BM681" s="189" t="s">
        <v>641</v>
      </c>
    </row>
    <row r="682" spans="1:47" s="2" customFormat="1" ht="12">
      <c r="A682" s="35"/>
      <c r="B682" s="36"/>
      <c r="C682" s="37"/>
      <c r="D682" s="191" t="s">
        <v>141</v>
      </c>
      <c r="E682" s="37"/>
      <c r="F682" s="192" t="s">
        <v>642</v>
      </c>
      <c r="G682" s="37"/>
      <c r="H682" s="37"/>
      <c r="I682" s="193"/>
      <c r="J682" s="193"/>
      <c r="K682" s="37"/>
      <c r="L682" s="37"/>
      <c r="M682" s="40"/>
      <c r="N682" s="194"/>
      <c r="O682" s="195"/>
      <c r="P682" s="65"/>
      <c r="Q682" s="65"/>
      <c r="R682" s="65"/>
      <c r="S682" s="65"/>
      <c r="T682" s="65"/>
      <c r="U682" s="65"/>
      <c r="V682" s="65"/>
      <c r="W682" s="65"/>
      <c r="X682" s="66"/>
      <c r="Y682" s="35"/>
      <c r="Z682" s="35"/>
      <c r="AA682" s="35"/>
      <c r="AB682" s="35"/>
      <c r="AC682" s="35"/>
      <c r="AD682" s="35"/>
      <c r="AE682" s="35"/>
      <c r="AT682" s="18" t="s">
        <v>141</v>
      </c>
      <c r="AU682" s="18" t="s">
        <v>85</v>
      </c>
    </row>
    <row r="683" spans="1:47" s="2" customFormat="1" ht="12">
      <c r="A683" s="35"/>
      <c r="B683" s="36"/>
      <c r="C683" s="37"/>
      <c r="D683" s="196" t="s">
        <v>143</v>
      </c>
      <c r="E683" s="37"/>
      <c r="F683" s="197" t="s">
        <v>643</v>
      </c>
      <c r="G683" s="37"/>
      <c r="H683" s="37"/>
      <c r="I683" s="193"/>
      <c r="J683" s="193"/>
      <c r="K683" s="37"/>
      <c r="L683" s="37"/>
      <c r="M683" s="40"/>
      <c r="N683" s="194"/>
      <c r="O683" s="195"/>
      <c r="P683" s="65"/>
      <c r="Q683" s="65"/>
      <c r="R683" s="65"/>
      <c r="S683" s="65"/>
      <c r="T683" s="65"/>
      <c r="U683" s="65"/>
      <c r="V683" s="65"/>
      <c r="W683" s="65"/>
      <c r="X683" s="66"/>
      <c r="Y683" s="35"/>
      <c r="Z683" s="35"/>
      <c r="AA683" s="35"/>
      <c r="AB683" s="35"/>
      <c r="AC683" s="35"/>
      <c r="AD683" s="35"/>
      <c r="AE683" s="35"/>
      <c r="AT683" s="18" t="s">
        <v>143</v>
      </c>
      <c r="AU683" s="18" t="s">
        <v>85</v>
      </c>
    </row>
    <row r="684" spans="2:51" s="13" customFormat="1" ht="12">
      <c r="B684" s="198"/>
      <c r="C684" s="199"/>
      <c r="D684" s="191" t="s">
        <v>145</v>
      </c>
      <c r="E684" s="200" t="s">
        <v>29</v>
      </c>
      <c r="F684" s="201" t="s">
        <v>146</v>
      </c>
      <c r="G684" s="199"/>
      <c r="H684" s="200" t="s">
        <v>29</v>
      </c>
      <c r="I684" s="202"/>
      <c r="J684" s="202"/>
      <c r="K684" s="199"/>
      <c r="L684" s="199"/>
      <c r="M684" s="203"/>
      <c r="N684" s="204"/>
      <c r="O684" s="205"/>
      <c r="P684" s="205"/>
      <c r="Q684" s="205"/>
      <c r="R684" s="205"/>
      <c r="S684" s="205"/>
      <c r="T684" s="205"/>
      <c r="U684" s="205"/>
      <c r="V684" s="205"/>
      <c r="W684" s="205"/>
      <c r="X684" s="206"/>
      <c r="AT684" s="207" t="s">
        <v>145</v>
      </c>
      <c r="AU684" s="207" t="s">
        <v>85</v>
      </c>
      <c r="AV684" s="13" t="s">
        <v>83</v>
      </c>
      <c r="AW684" s="13" t="s">
        <v>5</v>
      </c>
      <c r="AX684" s="13" t="s">
        <v>75</v>
      </c>
      <c r="AY684" s="207" t="s">
        <v>131</v>
      </c>
    </row>
    <row r="685" spans="2:51" s="14" customFormat="1" ht="12">
      <c r="B685" s="208"/>
      <c r="C685" s="209"/>
      <c r="D685" s="191" t="s">
        <v>145</v>
      </c>
      <c r="E685" s="210" t="s">
        <v>29</v>
      </c>
      <c r="F685" s="211" t="s">
        <v>139</v>
      </c>
      <c r="G685" s="209"/>
      <c r="H685" s="212">
        <v>4</v>
      </c>
      <c r="I685" s="213"/>
      <c r="J685" s="213"/>
      <c r="K685" s="209"/>
      <c r="L685" s="209"/>
      <c r="M685" s="214"/>
      <c r="N685" s="215"/>
      <c r="O685" s="216"/>
      <c r="P685" s="216"/>
      <c r="Q685" s="216"/>
      <c r="R685" s="216"/>
      <c r="S685" s="216"/>
      <c r="T685" s="216"/>
      <c r="U685" s="216"/>
      <c r="V685" s="216"/>
      <c r="W685" s="216"/>
      <c r="X685" s="217"/>
      <c r="AT685" s="218" t="s">
        <v>145</v>
      </c>
      <c r="AU685" s="218" t="s">
        <v>85</v>
      </c>
      <c r="AV685" s="14" t="s">
        <v>85</v>
      </c>
      <c r="AW685" s="14" t="s">
        <v>5</v>
      </c>
      <c r="AX685" s="14" t="s">
        <v>75</v>
      </c>
      <c r="AY685" s="218" t="s">
        <v>131</v>
      </c>
    </row>
    <row r="686" spans="2:51" s="15" customFormat="1" ht="12">
      <c r="B686" s="219"/>
      <c r="C686" s="220"/>
      <c r="D686" s="191" t="s">
        <v>145</v>
      </c>
      <c r="E686" s="221" t="s">
        <v>29</v>
      </c>
      <c r="F686" s="222" t="s">
        <v>147</v>
      </c>
      <c r="G686" s="220"/>
      <c r="H686" s="223">
        <v>4</v>
      </c>
      <c r="I686" s="224"/>
      <c r="J686" s="224"/>
      <c r="K686" s="220"/>
      <c r="L686" s="220"/>
      <c r="M686" s="225"/>
      <c r="N686" s="226"/>
      <c r="O686" s="227"/>
      <c r="P686" s="227"/>
      <c r="Q686" s="227"/>
      <c r="R686" s="227"/>
      <c r="S686" s="227"/>
      <c r="T686" s="227"/>
      <c r="U686" s="227"/>
      <c r="V686" s="227"/>
      <c r="W686" s="227"/>
      <c r="X686" s="228"/>
      <c r="AT686" s="229" t="s">
        <v>145</v>
      </c>
      <c r="AU686" s="229" t="s">
        <v>85</v>
      </c>
      <c r="AV686" s="15" t="s">
        <v>139</v>
      </c>
      <c r="AW686" s="15" t="s">
        <v>5</v>
      </c>
      <c r="AX686" s="15" t="s">
        <v>83</v>
      </c>
      <c r="AY686" s="229" t="s">
        <v>131</v>
      </c>
    </row>
    <row r="687" spans="1:65" s="2" customFormat="1" ht="24.2" customHeight="1">
      <c r="A687" s="35"/>
      <c r="B687" s="36"/>
      <c r="C687" s="177" t="s">
        <v>644</v>
      </c>
      <c r="D687" s="177" t="s">
        <v>134</v>
      </c>
      <c r="E687" s="178" t="s">
        <v>645</v>
      </c>
      <c r="F687" s="179" t="s">
        <v>646</v>
      </c>
      <c r="G687" s="180" t="s">
        <v>137</v>
      </c>
      <c r="H687" s="181">
        <v>35</v>
      </c>
      <c r="I687" s="182"/>
      <c r="J687" s="182"/>
      <c r="K687" s="183">
        <f>ROUND(P687*H687,2)</f>
        <v>0</v>
      </c>
      <c r="L687" s="179" t="s">
        <v>138</v>
      </c>
      <c r="M687" s="40"/>
      <c r="N687" s="184" t="s">
        <v>29</v>
      </c>
      <c r="O687" s="185" t="s">
        <v>44</v>
      </c>
      <c r="P687" s="186">
        <f>I687+J687</f>
        <v>0</v>
      </c>
      <c r="Q687" s="186">
        <f>ROUND(I687*H687,2)</f>
        <v>0</v>
      </c>
      <c r="R687" s="186">
        <f>ROUND(J687*H687,2)</f>
        <v>0</v>
      </c>
      <c r="S687" s="65"/>
      <c r="T687" s="187">
        <f>S687*H687</f>
        <v>0</v>
      </c>
      <c r="U687" s="187">
        <v>0</v>
      </c>
      <c r="V687" s="187">
        <f>U687*H687</f>
        <v>0</v>
      </c>
      <c r="W687" s="187">
        <v>0</v>
      </c>
      <c r="X687" s="188">
        <f>W687*H687</f>
        <v>0</v>
      </c>
      <c r="Y687" s="35"/>
      <c r="Z687" s="35"/>
      <c r="AA687" s="35"/>
      <c r="AB687" s="35"/>
      <c r="AC687" s="35"/>
      <c r="AD687" s="35"/>
      <c r="AE687" s="35"/>
      <c r="AR687" s="189" t="s">
        <v>139</v>
      </c>
      <c r="AT687" s="189" t="s">
        <v>134</v>
      </c>
      <c r="AU687" s="189" t="s">
        <v>85</v>
      </c>
      <c r="AY687" s="18" t="s">
        <v>131</v>
      </c>
      <c r="BE687" s="190">
        <f>IF(O687="základní",K687,0)</f>
        <v>0</v>
      </c>
      <c r="BF687" s="190">
        <f>IF(O687="snížená",K687,0)</f>
        <v>0</v>
      </c>
      <c r="BG687" s="190">
        <f>IF(O687="zákl. přenesená",K687,0)</f>
        <v>0</v>
      </c>
      <c r="BH687" s="190">
        <f>IF(O687="sníž. přenesená",K687,0)</f>
        <v>0</v>
      </c>
      <c r="BI687" s="190">
        <f>IF(O687="nulová",K687,0)</f>
        <v>0</v>
      </c>
      <c r="BJ687" s="18" t="s">
        <v>83</v>
      </c>
      <c r="BK687" s="190">
        <f>ROUND(P687*H687,2)</f>
        <v>0</v>
      </c>
      <c r="BL687" s="18" t="s">
        <v>139</v>
      </c>
      <c r="BM687" s="189" t="s">
        <v>647</v>
      </c>
    </row>
    <row r="688" spans="1:47" s="2" customFormat="1" ht="12">
      <c r="A688" s="35"/>
      <c r="B688" s="36"/>
      <c r="C688" s="37"/>
      <c r="D688" s="191" t="s">
        <v>141</v>
      </c>
      <c r="E688" s="37"/>
      <c r="F688" s="192" t="s">
        <v>648</v>
      </c>
      <c r="G688" s="37"/>
      <c r="H688" s="37"/>
      <c r="I688" s="193"/>
      <c r="J688" s="193"/>
      <c r="K688" s="37"/>
      <c r="L688" s="37"/>
      <c r="M688" s="40"/>
      <c r="N688" s="194"/>
      <c r="O688" s="195"/>
      <c r="P688" s="65"/>
      <c r="Q688" s="65"/>
      <c r="R688" s="65"/>
      <c r="S688" s="65"/>
      <c r="T688" s="65"/>
      <c r="U688" s="65"/>
      <c r="V688" s="65"/>
      <c r="W688" s="65"/>
      <c r="X688" s="66"/>
      <c r="Y688" s="35"/>
      <c r="Z688" s="35"/>
      <c r="AA688" s="35"/>
      <c r="AB688" s="35"/>
      <c r="AC688" s="35"/>
      <c r="AD688" s="35"/>
      <c r="AE688" s="35"/>
      <c r="AT688" s="18" t="s">
        <v>141</v>
      </c>
      <c r="AU688" s="18" t="s">
        <v>85</v>
      </c>
    </row>
    <row r="689" spans="1:47" s="2" customFormat="1" ht="12">
      <c r="A689" s="35"/>
      <c r="B689" s="36"/>
      <c r="C689" s="37"/>
      <c r="D689" s="196" t="s">
        <v>143</v>
      </c>
      <c r="E689" s="37"/>
      <c r="F689" s="197" t="s">
        <v>649</v>
      </c>
      <c r="G689" s="37"/>
      <c r="H689" s="37"/>
      <c r="I689" s="193"/>
      <c r="J689" s="193"/>
      <c r="K689" s="37"/>
      <c r="L689" s="37"/>
      <c r="M689" s="40"/>
      <c r="N689" s="194"/>
      <c r="O689" s="195"/>
      <c r="P689" s="65"/>
      <c r="Q689" s="65"/>
      <c r="R689" s="65"/>
      <c r="S689" s="65"/>
      <c r="T689" s="65"/>
      <c r="U689" s="65"/>
      <c r="V689" s="65"/>
      <c r="W689" s="65"/>
      <c r="X689" s="66"/>
      <c r="Y689" s="35"/>
      <c r="Z689" s="35"/>
      <c r="AA689" s="35"/>
      <c r="AB689" s="35"/>
      <c r="AC689" s="35"/>
      <c r="AD689" s="35"/>
      <c r="AE689" s="35"/>
      <c r="AT689" s="18" t="s">
        <v>143</v>
      </c>
      <c r="AU689" s="18" t="s">
        <v>85</v>
      </c>
    </row>
    <row r="690" spans="2:51" s="13" customFormat="1" ht="12">
      <c r="B690" s="198"/>
      <c r="C690" s="199"/>
      <c r="D690" s="191" t="s">
        <v>145</v>
      </c>
      <c r="E690" s="200" t="s">
        <v>29</v>
      </c>
      <c r="F690" s="201" t="s">
        <v>146</v>
      </c>
      <c r="G690" s="199"/>
      <c r="H690" s="200" t="s">
        <v>29</v>
      </c>
      <c r="I690" s="202"/>
      <c r="J690" s="202"/>
      <c r="K690" s="199"/>
      <c r="L690" s="199"/>
      <c r="M690" s="203"/>
      <c r="N690" s="204"/>
      <c r="O690" s="205"/>
      <c r="P690" s="205"/>
      <c r="Q690" s="205"/>
      <c r="R690" s="205"/>
      <c r="S690" s="205"/>
      <c r="T690" s="205"/>
      <c r="U690" s="205"/>
      <c r="V690" s="205"/>
      <c r="W690" s="205"/>
      <c r="X690" s="206"/>
      <c r="AT690" s="207" t="s">
        <v>145</v>
      </c>
      <c r="AU690" s="207" t="s">
        <v>85</v>
      </c>
      <c r="AV690" s="13" t="s">
        <v>83</v>
      </c>
      <c r="AW690" s="13" t="s">
        <v>5</v>
      </c>
      <c r="AX690" s="13" t="s">
        <v>75</v>
      </c>
      <c r="AY690" s="207" t="s">
        <v>131</v>
      </c>
    </row>
    <row r="691" spans="2:51" s="14" customFormat="1" ht="12">
      <c r="B691" s="208"/>
      <c r="C691" s="209"/>
      <c r="D691" s="191" t="s">
        <v>145</v>
      </c>
      <c r="E691" s="210" t="s">
        <v>29</v>
      </c>
      <c r="F691" s="211" t="s">
        <v>650</v>
      </c>
      <c r="G691" s="209"/>
      <c r="H691" s="212">
        <v>35</v>
      </c>
      <c r="I691" s="213"/>
      <c r="J691" s="213"/>
      <c r="K691" s="209"/>
      <c r="L691" s="209"/>
      <c r="M691" s="214"/>
      <c r="N691" s="215"/>
      <c r="O691" s="216"/>
      <c r="P691" s="216"/>
      <c r="Q691" s="216"/>
      <c r="R691" s="216"/>
      <c r="S691" s="216"/>
      <c r="T691" s="216"/>
      <c r="U691" s="216"/>
      <c r="V691" s="216"/>
      <c r="W691" s="216"/>
      <c r="X691" s="217"/>
      <c r="AT691" s="218" t="s">
        <v>145</v>
      </c>
      <c r="AU691" s="218" t="s">
        <v>85</v>
      </c>
      <c r="AV691" s="14" t="s">
        <v>85</v>
      </c>
      <c r="AW691" s="14" t="s">
        <v>5</v>
      </c>
      <c r="AX691" s="14" t="s">
        <v>75</v>
      </c>
      <c r="AY691" s="218" t="s">
        <v>131</v>
      </c>
    </row>
    <row r="692" spans="2:51" s="15" customFormat="1" ht="12">
      <c r="B692" s="219"/>
      <c r="C692" s="220"/>
      <c r="D692" s="191" t="s">
        <v>145</v>
      </c>
      <c r="E692" s="221" t="s">
        <v>29</v>
      </c>
      <c r="F692" s="222" t="s">
        <v>147</v>
      </c>
      <c r="G692" s="220"/>
      <c r="H692" s="223">
        <v>35</v>
      </c>
      <c r="I692" s="224"/>
      <c r="J692" s="224"/>
      <c r="K692" s="220"/>
      <c r="L692" s="220"/>
      <c r="M692" s="225"/>
      <c r="N692" s="226"/>
      <c r="O692" s="227"/>
      <c r="P692" s="227"/>
      <c r="Q692" s="227"/>
      <c r="R692" s="227"/>
      <c r="S692" s="227"/>
      <c r="T692" s="227"/>
      <c r="U692" s="227"/>
      <c r="V692" s="227"/>
      <c r="W692" s="227"/>
      <c r="X692" s="228"/>
      <c r="AT692" s="229" t="s">
        <v>145</v>
      </c>
      <c r="AU692" s="229" t="s">
        <v>85</v>
      </c>
      <c r="AV692" s="15" t="s">
        <v>139</v>
      </c>
      <c r="AW692" s="15" t="s">
        <v>5</v>
      </c>
      <c r="AX692" s="15" t="s">
        <v>83</v>
      </c>
      <c r="AY692" s="229" t="s">
        <v>131</v>
      </c>
    </row>
    <row r="693" spans="1:65" s="2" customFormat="1" ht="16.5" customHeight="1">
      <c r="A693" s="35"/>
      <c r="B693" s="36"/>
      <c r="C693" s="230" t="s">
        <v>651</v>
      </c>
      <c r="D693" s="230" t="s">
        <v>148</v>
      </c>
      <c r="E693" s="231" t="s">
        <v>526</v>
      </c>
      <c r="F693" s="232" t="s">
        <v>527</v>
      </c>
      <c r="G693" s="233" t="s">
        <v>137</v>
      </c>
      <c r="H693" s="234">
        <v>35</v>
      </c>
      <c r="I693" s="235"/>
      <c r="J693" s="236"/>
      <c r="K693" s="237">
        <f>ROUND(P693*H693,2)</f>
        <v>0</v>
      </c>
      <c r="L693" s="232" t="s">
        <v>29</v>
      </c>
      <c r="M693" s="238"/>
      <c r="N693" s="239" t="s">
        <v>29</v>
      </c>
      <c r="O693" s="185" t="s">
        <v>44</v>
      </c>
      <c r="P693" s="186">
        <f>I693+J693</f>
        <v>0</v>
      </c>
      <c r="Q693" s="186">
        <f>ROUND(I693*H693,2)</f>
        <v>0</v>
      </c>
      <c r="R693" s="186">
        <f>ROUND(J693*H693,2)</f>
        <v>0</v>
      </c>
      <c r="S693" s="65"/>
      <c r="T693" s="187">
        <f>S693*H693</f>
        <v>0</v>
      </c>
      <c r="U693" s="187">
        <v>0</v>
      </c>
      <c r="V693" s="187">
        <f>U693*H693</f>
        <v>0</v>
      </c>
      <c r="W693" s="187">
        <v>0</v>
      </c>
      <c r="X693" s="188">
        <f>W693*H693</f>
        <v>0</v>
      </c>
      <c r="Y693" s="35"/>
      <c r="Z693" s="35"/>
      <c r="AA693" s="35"/>
      <c r="AB693" s="35"/>
      <c r="AC693" s="35"/>
      <c r="AD693" s="35"/>
      <c r="AE693" s="35"/>
      <c r="AR693" s="189" t="s">
        <v>151</v>
      </c>
      <c r="AT693" s="189" t="s">
        <v>148</v>
      </c>
      <c r="AU693" s="189" t="s">
        <v>85</v>
      </c>
      <c r="AY693" s="18" t="s">
        <v>131</v>
      </c>
      <c r="BE693" s="190">
        <f>IF(O693="základní",K693,0)</f>
        <v>0</v>
      </c>
      <c r="BF693" s="190">
        <f>IF(O693="snížená",K693,0)</f>
        <v>0</v>
      </c>
      <c r="BG693" s="190">
        <f>IF(O693="zákl. přenesená",K693,0)</f>
        <v>0</v>
      </c>
      <c r="BH693" s="190">
        <f>IF(O693="sníž. přenesená",K693,0)</f>
        <v>0</v>
      </c>
      <c r="BI693" s="190">
        <f>IF(O693="nulová",K693,0)</f>
        <v>0</v>
      </c>
      <c r="BJ693" s="18" t="s">
        <v>83</v>
      </c>
      <c r="BK693" s="190">
        <f>ROUND(P693*H693,2)</f>
        <v>0</v>
      </c>
      <c r="BL693" s="18" t="s">
        <v>139</v>
      </c>
      <c r="BM693" s="189" t="s">
        <v>652</v>
      </c>
    </row>
    <row r="694" spans="1:47" s="2" customFormat="1" ht="12">
      <c r="A694" s="35"/>
      <c r="B694" s="36"/>
      <c r="C694" s="37"/>
      <c r="D694" s="191" t="s">
        <v>141</v>
      </c>
      <c r="E694" s="37"/>
      <c r="F694" s="192" t="s">
        <v>527</v>
      </c>
      <c r="G694" s="37"/>
      <c r="H694" s="37"/>
      <c r="I694" s="193"/>
      <c r="J694" s="193"/>
      <c r="K694" s="37"/>
      <c r="L694" s="37"/>
      <c r="M694" s="40"/>
      <c r="N694" s="194"/>
      <c r="O694" s="195"/>
      <c r="P694" s="65"/>
      <c r="Q694" s="65"/>
      <c r="R694" s="65"/>
      <c r="S694" s="65"/>
      <c r="T694" s="65"/>
      <c r="U694" s="65"/>
      <c r="V694" s="65"/>
      <c r="W694" s="65"/>
      <c r="X694" s="66"/>
      <c r="Y694" s="35"/>
      <c r="Z694" s="35"/>
      <c r="AA694" s="35"/>
      <c r="AB694" s="35"/>
      <c r="AC694" s="35"/>
      <c r="AD694" s="35"/>
      <c r="AE694" s="35"/>
      <c r="AT694" s="18" t="s">
        <v>141</v>
      </c>
      <c r="AU694" s="18" t="s">
        <v>85</v>
      </c>
    </row>
    <row r="695" spans="1:47" s="2" customFormat="1" ht="19.5">
      <c r="A695" s="35"/>
      <c r="B695" s="36"/>
      <c r="C695" s="37"/>
      <c r="D695" s="191" t="s">
        <v>153</v>
      </c>
      <c r="E695" s="37"/>
      <c r="F695" s="240" t="s">
        <v>275</v>
      </c>
      <c r="G695" s="37"/>
      <c r="H695" s="37"/>
      <c r="I695" s="193"/>
      <c r="J695" s="193"/>
      <c r="K695" s="37"/>
      <c r="L695" s="37"/>
      <c r="M695" s="40"/>
      <c r="N695" s="194"/>
      <c r="O695" s="195"/>
      <c r="P695" s="65"/>
      <c r="Q695" s="65"/>
      <c r="R695" s="65"/>
      <c r="S695" s="65"/>
      <c r="T695" s="65"/>
      <c r="U695" s="65"/>
      <c r="V695" s="65"/>
      <c r="W695" s="65"/>
      <c r="X695" s="66"/>
      <c r="Y695" s="35"/>
      <c r="Z695" s="35"/>
      <c r="AA695" s="35"/>
      <c r="AB695" s="35"/>
      <c r="AC695" s="35"/>
      <c r="AD695" s="35"/>
      <c r="AE695" s="35"/>
      <c r="AT695" s="18" t="s">
        <v>153</v>
      </c>
      <c r="AU695" s="18" t="s">
        <v>85</v>
      </c>
    </row>
    <row r="696" spans="2:51" s="13" customFormat="1" ht="12">
      <c r="B696" s="198"/>
      <c r="C696" s="199"/>
      <c r="D696" s="191" t="s">
        <v>145</v>
      </c>
      <c r="E696" s="200" t="s">
        <v>29</v>
      </c>
      <c r="F696" s="201" t="s">
        <v>146</v>
      </c>
      <c r="G696" s="199"/>
      <c r="H696" s="200" t="s">
        <v>29</v>
      </c>
      <c r="I696" s="202"/>
      <c r="J696" s="202"/>
      <c r="K696" s="199"/>
      <c r="L696" s="199"/>
      <c r="M696" s="203"/>
      <c r="N696" s="204"/>
      <c r="O696" s="205"/>
      <c r="P696" s="205"/>
      <c r="Q696" s="205"/>
      <c r="R696" s="205"/>
      <c r="S696" s="205"/>
      <c r="T696" s="205"/>
      <c r="U696" s="205"/>
      <c r="V696" s="205"/>
      <c r="W696" s="205"/>
      <c r="X696" s="206"/>
      <c r="AT696" s="207" t="s">
        <v>145</v>
      </c>
      <c r="AU696" s="207" t="s">
        <v>85</v>
      </c>
      <c r="AV696" s="13" t="s">
        <v>83</v>
      </c>
      <c r="AW696" s="13" t="s">
        <v>5</v>
      </c>
      <c r="AX696" s="13" t="s">
        <v>75</v>
      </c>
      <c r="AY696" s="207" t="s">
        <v>131</v>
      </c>
    </row>
    <row r="697" spans="2:51" s="14" customFormat="1" ht="12">
      <c r="B697" s="208"/>
      <c r="C697" s="209"/>
      <c r="D697" s="191" t="s">
        <v>145</v>
      </c>
      <c r="E697" s="210" t="s">
        <v>29</v>
      </c>
      <c r="F697" s="211" t="s">
        <v>650</v>
      </c>
      <c r="G697" s="209"/>
      <c r="H697" s="212">
        <v>35</v>
      </c>
      <c r="I697" s="213"/>
      <c r="J697" s="213"/>
      <c r="K697" s="209"/>
      <c r="L697" s="209"/>
      <c r="M697" s="214"/>
      <c r="N697" s="215"/>
      <c r="O697" s="216"/>
      <c r="P697" s="216"/>
      <c r="Q697" s="216"/>
      <c r="R697" s="216"/>
      <c r="S697" s="216"/>
      <c r="T697" s="216"/>
      <c r="U697" s="216"/>
      <c r="V697" s="216"/>
      <c r="W697" s="216"/>
      <c r="X697" s="217"/>
      <c r="AT697" s="218" t="s">
        <v>145</v>
      </c>
      <c r="AU697" s="218" t="s">
        <v>85</v>
      </c>
      <c r="AV697" s="14" t="s">
        <v>85</v>
      </c>
      <c r="AW697" s="14" t="s">
        <v>5</v>
      </c>
      <c r="AX697" s="14" t="s">
        <v>75</v>
      </c>
      <c r="AY697" s="218" t="s">
        <v>131</v>
      </c>
    </row>
    <row r="698" spans="2:51" s="15" customFormat="1" ht="12">
      <c r="B698" s="219"/>
      <c r="C698" s="220"/>
      <c r="D698" s="191" t="s">
        <v>145</v>
      </c>
      <c r="E698" s="221" t="s">
        <v>29</v>
      </c>
      <c r="F698" s="222" t="s">
        <v>147</v>
      </c>
      <c r="G698" s="220"/>
      <c r="H698" s="223">
        <v>35</v>
      </c>
      <c r="I698" s="224"/>
      <c r="J698" s="224"/>
      <c r="K698" s="220"/>
      <c r="L698" s="220"/>
      <c r="M698" s="225"/>
      <c r="N698" s="226"/>
      <c r="O698" s="227"/>
      <c r="P698" s="227"/>
      <c r="Q698" s="227"/>
      <c r="R698" s="227"/>
      <c r="S698" s="227"/>
      <c r="T698" s="227"/>
      <c r="U698" s="227"/>
      <c r="V698" s="227"/>
      <c r="W698" s="227"/>
      <c r="X698" s="228"/>
      <c r="AT698" s="229" t="s">
        <v>145</v>
      </c>
      <c r="AU698" s="229" t="s">
        <v>85</v>
      </c>
      <c r="AV698" s="15" t="s">
        <v>139</v>
      </c>
      <c r="AW698" s="15" t="s">
        <v>5</v>
      </c>
      <c r="AX698" s="15" t="s">
        <v>83</v>
      </c>
      <c r="AY698" s="229" t="s">
        <v>131</v>
      </c>
    </row>
    <row r="699" spans="1:65" s="2" customFormat="1" ht="24.2" customHeight="1">
      <c r="A699" s="35"/>
      <c r="B699" s="36"/>
      <c r="C699" s="177" t="s">
        <v>653</v>
      </c>
      <c r="D699" s="177" t="s">
        <v>134</v>
      </c>
      <c r="E699" s="178" t="s">
        <v>654</v>
      </c>
      <c r="F699" s="179" t="s">
        <v>655</v>
      </c>
      <c r="G699" s="180" t="s">
        <v>137</v>
      </c>
      <c r="H699" s="181">
        <v>7</v>
      </c>
      <c r="I699" s="182"/>
      <c r="J699" s="182"/>
      <c r="K699" s="183">
        <f>ROUND(P699*H699,2)</f>
        <v>0</v>
      </c>
      <c r="L699" s="179" t="s">
        <v>138</v>
      </c>
      <c r="M699" s="40"/>
      <c r="N699" s="184" t="s">
        <v>29</v>
      </c>
      <c r="O699" s="185" t="s">
        <v>44</v>
      </c>
      <c r="P699" s="186">
        <f>I699+J699</f>
        <v>0</v>
      </c>
      <c r="Q699" s="186">
        <f>ROUND(I699*H699,2)</f>
        <v>0</v>
      </c>
      <c r="R699" s="186">
        <f>ROUND(J699*H699,2)</f>
        <v>0</v>
      </c>
      <c r="S699" s="65"/>
      <c r="T699" s="187">
        <f>S699*H699</f>
        <v>0</v>
      </c>
      <c r="U699" s="187">
        <v>0</v>
      </c>
      <c r="V699" s="187">
        <f>U699*H699</f>
        <v>0</v>
      </c>
      <c r="W699" s="187">
        <v>0</v>
      </c>
      <c r="X699" s="188">
        <f>W699*H699</f>
        <v>0</v>
      </c>
      <c r="Y699" s="35"/>
      <c r="Z699" s="35"/>
      <c r="AA699" s="35"/>
      <c r="AB699" s="35"/>
      <c r="AC699" s="35"/>
      <c r="AD699" s="35"/>
      <c r="AE699" s="35"/>
      <c r="AR699" s="189" t="s">
        <v>139</v>
      </c>
      <c r="AT699" s="189" t="s">
        <v>134</v>
      </c>
      <c r="AU699" s="189" t="s">
        <v>85</v>
      </c>
      <c r="AY699" s="18" t="s">
        <v>131</v>
      </c>
      <c r="BE699" s="190">
        <f>IF(O699="základní",K699,0)</f>
        <v>0</v>
      </c>
      <c r="BF699" s="190">
        <f>IF(O699="snížená",K699,0)</f>
        <v>0</v>
      </c>
      <c r="BG699" s="190">
        <f>IF(O699="zákl. přenesená",K699,0)</f>
        <v>0</v>
      </c>
      <c r="BH699" s="190">
        <f>IF(O699="sníž. přenesená",K699,0)</f>
        <v>0</v>
      </c>
      <c r="BI699" s="190">
        <f>IF(O699="nulová",K699,0)</f>
        <v>0</v>
      </c>
      <c r="BJ699" s="18" t="s">
        <v>83</v>
      </c>
      <c r="BK699" s="190">
        <f>ROUND(P699*H699,2)</f>
        <v>0</v>
      </c>
      <c r="BL699" s="18" t="s">
        <v>139</v>
      </c>
      <c r="BM699" s="189" t="s">
        <v>656</v>
      </c>
    </row>
    <row r="700" spans="1:47" s="2" customFormat="1" ht="12">
      <c r="A700" s="35"/>
      <c r="B700" s="36"/>
      <c r="C700" s="37"/>
      <c r="D700" s="191" t="s">
        <v>141</v>
      </c>
      <c r="E700" s="37"/>
      <c r="F700" s="192" t="s">
        <v>657</v>
      </c>
      <c r="G700" s="37"/>
      <c r="H700" s="37"/>
      <c r="I700" s="193"/>
      <c r="J700" s="193"/>
      <c r="K700" s="37"/>
      <c r="L700" s="37"/>
      <c r="M700" s="40"/>
      <c r="N700" s="194"/>
      <c r="O700" s="195"/>
      <c r="P700" s="65"/>
      <c r="Q700" s="65"/>
      <c r="R700" s="65"/>
      <c r="S700" s="65"/>
      <c r="T700" s="65"/>
      <c r="U700" s="65"/>
      <c r="V700" s="65"/>
      <c r="W700" s="65"/>
      <c r="X700" s="66"/>
      <c r="Y700" s="35"/>
      <c r="Z700" s="35"/>
      <c r="AA700" s="35"/>
      <c r="AB700" s="35"/>
      <c r="AC700" s="35"/>
      <c r="AD700" s="35"/>
      <c r="AE700" s="35"/>
      <c r="AT700" s="18" t="s">
        <v>141</v>
      </c>
      <c r="AU700" s="18" t="s">
        <v>85</v>
      </c>
    </row>
    <row r="701" spans="1:47" s="2" customFormat="1" ht="12">
      <c r="A701" s="35"/>
      <c r="B701" s="36"/>
      <c r="C701" s="37"/>
      <c r="D701" s="196" t="s">
        <v>143</v>
      </c>
      <c r="E701" s="37"/>
      <c r="F701" s="197" t="s">
        <v>658</v>
      </c>
      <c r="G701" s="37"/>
      <c r="H701" s="37"/>
      <c r="I701" s="193"/>
      <c r="J701" s="193"/>
      <c r="K701" s="37"/>
      <c r="L701" s="37"/>
      <c r="M701" s="40"/>
      <c r="N701" s="194"/>
      <c r="O701" s="195"/>
      <c r="P701" s="65"/>
      <c r="Q701" s="65"/>
      <c r="R701" s="65"/>
      <c r="S701" s="65"/>
      <c r="T701" s="65"/>
      <c r="U701" s="65"/>
      <c r="V701" s="65"/>
      <c r="W701" s="65"/>
      <c r="X701" s="66"/>
      <c r="Y701" s="35"/>
      <c r="Z701" s="35"/>
      <c r="AA701" s="35"/>
      <c r="AB701" s="35"/>
      <c r="AC701" s="35"/>
      <c r="AD701" s="35"/>
      <c r="AE701" s="35"/>
      <c r="AT701" s="18" t="s">
        <v>143</v>
      </c>
      <c r="AU701" s="18" t="s">
        <v>85</v>
      </c>
    </row>
    <row r="702" spans="2:51" s="13" customFormat="1" ht="12">
      <c r="B702" s="198"/>
      <c r="C702" s="199"/>
      <c r="D702" s="191" t="s">
        <v>145</v>
      </c>
      <c r="E702" s="200" t="s">
        <v>29</v>
      </c>
      <c r="F702" s="201" t="s">
        <v>146</v>
      </c>
      <c r="G702" s="199"/>
      <c r="H702" s="200" t="s">
        <v>29</v>
      </c>
      <c r="I702" s="202"/>
      <c r="J702" s="202"/>
      <c r="K702" s="199"/>
      <c r="L702" s="199"/>
      <c r="M702" s="203"/>
      <c r="N702" s="204"/>
      <c r="O702" s="205"/>
      <c r="P702" s="205"/>
      <c r="Q702" s="205"/>
      <c r="R702" s="205"/>
      <c r="S702" s="205"/>
      <c r="T702" s="205"/>
      <c r="U702" s="205"/>
      <c r="V702" s="205"/>
      <c r="W702" s="205"/>
      <c r="X702" s="206"/>
      <c r="AT702" s="207" t="s">
        <v>145</v>
      </c>
      <c r="AU702" s="207" t="s">
        <v>85</v>
      </c>
      <c r="AV702" s="13" t="s">
        <v>83</v>
      </c>
      <c r="AW702" s="13" t="s">
        <v>5</v>
      </c>
      <c r="AX702" s="13" t="s">
        <v>75</v>
      </c>
      <c r="AY702" s="207" t="s">
        <v>131</v>
      </c>
    </row>
    <row r="703" spans="2:51" s="14" customFormat="1" ht="12">
      <c r="B703" s="208"/>
      <c r="C703" s="209"/>
      <c r="D703" s="191" t="s">
        <v>145</v>
      </c>
      <c r="E703" s="210" t="s">
        <v>29</v>
      </c>
      <c r="F703" s="211" t="s">
        <v>178</v>
      </c>
      <c r="G703" s="209"/>
      <c r="H703" s="212">
        <v>7</v>
      </c>
      <c r="I703" s="213"/>
      <c r="J703" s="213"/>
      <c r="K703" s="209"/>
      <c r="L703" s="209"/>
      <c r="M703" s="214"/>
      <c r="N703" s="215"/>
      <c r="O703" s="216"/>
      <c r="P703" s="216"/>
      <c r="Q703" s="216"/>
      <c r="R703" s="216"/>
      <c r="S703" s="216"/>
      <c r="T703" s="216"/>
      <c r="U703" s="216"/>
      <c r="V703" s="216"/>
      <c r="W703" s="216"/>
      <c r="X703" s="217"/>
      <c r="AT703" s="218" t="s">
        <v>145</v>
      </c>
      <c r="AU703" s="218" t="s">
        <v>85</v>
      </c>
      <c r="AV703" s="14" t="s">
        <v>85</v>
      </c>
      <c r="AW703" s="14" t="s">
        <v>5</v>
      </c>
      <c r="AX703" s="14" t="s">
        <v>75</v>
      </c>
      <c r="AY703" s="218" t="s">
        <v>131</v>
      </c>
    </row>
    <row r="704" spans="2:51" s="15" customFormat="1" ht="12">
      <c r="B704" s="219"/>
      <c r="C704" s="220"/>
      <c r="D704" s="191" t="s">
        <v>145</v>
      </c>
      <c r="E704" s="221" t="s">
        <v>29</v>
      </c>
      <c r="F704" s="222" t="s">
        <v>147</v>
      </c>
      <c r="G704" s="220"/>
      <c r="H704" s="223">
        <v>7</v>
      </c>
      <c r="I704" s="224"/>
      <c r="J704" s="224"/>
      <c r="K704" s="220"/>
      <c r="L704" s="220"/>
      <c r="M704" s="225"/>
      <c r="N704" s="226"/>
      <c r="O704" s="227"/>
      <c r="P704" s="227"/>
      <c r="Q704" s="227"/>
      <c r="R704" s="227"/>
      <c r="S704" s="227"/>
      <c r="T704" s="227"/>
      <c r="U704" s="227"/>
      <c r="V704" s="227"/>
      <c r="W704" s="227"/>
      <c r="X704" s="228"/>
      <c r="AT704" s="229" t="s">
        <v>145</v>
      </c>
      <c r="AU704" s="229" t="s">
        <v>85</v>
      </c>
      <c r="AV704" s="15" t="s">
        <v>139</v>
      </c>
      <c r="AW704" s="15" t="s">
        <v>5</v>
      </c>
      <c r="AX704" s="15" t="s">
        <v>83</v>
      </c>
      <c r="AY704" s="229" t="s">
        <v>131</v>
      </c>
    </row>
    <row r="705" spans="1:65" s="2" customFormat="1" ht="16.5" customHeight="1">
      <c r="A705" s="35"/>
      <c r="B705" s="36"/>
      <c r="C705" s="230" t="s">
        <v>659</v>
      </c>
      <c r="D705" s="230" t="s">
        <v>148</v>
      </c>
      <c r="E705" s="231" t="s">
        <v>660</v>
      </c>
      <c r="F705" s="232" t="s">
        <v>661</v>
      </c>
      <c r="G705" s="233" t="s">
        <v>137</v>
      </c>
      <c r="H705" s="234">
        <v>7</v>
      </c>
      <c r="I705" s="235"/>
      <c r="J705" s="236"/>
      <c r="K705" s="237">
        <f>ROUND(P705*H705,2)</f>
        <v>0</v>
      </c>
      <c r="L705" s="232" t="s">
        <v>29</v>
      </c>
      <c r="M705" s="238"/>
      <c r="N705" s="239" t="s">
        <v>29</v>
      </c>
      <c r="O705" s="185" t="s">
        <v>44</v>
      </c>
      <c r="P705" s="186">
        <f>I705+J705</f>
        <v>0</v>
      </c>
      <c r="Q705" s="186">
        <f>ROUND(I705*H705,2)</f>
        <v>0</v>
      </c>
      <c r="R705" s="186">
        <f>ROUND(J705*H705,2)</f>
        <v>0</v>
      </c>
      <c r="S705" s="65"/>
      <c r="T705" s="187">
        <f>S705*H705</f>
        <v>0</v>
      </c>
      <c r="U705" s="187">
        <v>0</v>
      </c>
      <c r="V705" s="187">
        <f>U705*H705</f>
        <v>0</v>
      </c>
      <c r="W705" s="187">
        <v>0</v>
      </c>
      <c r="X705" s="188">
        <f>W705*H705</f>
        <v>0</v>
      </c>
      <c r="Y705" s="35"/>
      <c r="Z705" s="35"/>
      <c r="AA705" s="35"/>
      <c r="AB705" s="35"/>
      <c r="AC705" s="35"/>
      <c r="AD705" s="35"/>
      <c r="AE705" s="35"/>
      <c r="AR705" s="189" t="s">
        <v>151</v>
      </c>
      <c r="AT705" s="189" t="s">
        <v>148</v>
      </c>
      <c r="AU705" s="189" t="s">
        <v>85</v>
      </c>
      <c r="AY705" s="18" t="s">
        <v>131</v>
      </c>
      <c r="BE705" s="190">
        <f>IF(O705="základní",K705,0)</f>
        <v>0</v>
      </c>
      <c r="BF705" s="190">
        <f>IF(O705="snížená",K705,0)</f>
        <v>0</v>
      </c>
      <c r="BG705" s="190">
        <f>IF(O705="zákl. přenesená",K705,0)</f>
        <v>0</v>
      </c>
      <c r="BH705" s="190">
        <f>IF(O705="sníž. přenesená",K705,0)</f>
        <v>0</v>
      </c>
      <c r="BI705" s="190">
        <f>IF(O705="nulová",K705,0)</f>
        <v>0</v>
      </c>
      <c r="BJ705" s="18" t="s">
        <v>83</v>
      </c>
      <c r="BK705" s="190">
        <f>ROUND(P705*H705,2)</f>
        <v>0</v>
      </c>
      <c r="BL705" s="18" t="s">
        <v>139</v>
      </c>
      <c r="BM705" s="189" t="s">
        <v>662</v>
      </c>
    </row>
    <row r="706" spans="1:47" s="2" customFormat="1" ht="12">
      <c r="A706" s="35"/>
      <c r="B706" s="36"/>
      <c r="C706" s="37"/>
      <c r="D706" s="191" t="s">
        <v>141</v>
      </c>
      <c r="E706" s="37"/>
      <c r="F706" s="192" t="s">
        <v>661</v>
      </c>
      <c r="G706" s="37"/>
      <c r="H706" s="37"/>
      <c r="I706" s="193"/>
      <c r="J706" s="193"/>
      <c r="K706" s="37"/>
      <c r="L706" s="37"/>
      <c r="M706" s="40"/>
      <c r="N706" s="194"/>
      <c r="O706" s="195"/>
      <c r="P706" s="65"/>
      <c r="Q706" s="65"/>
      <c r="R706" s="65"/>
      <c r="S706" s="65"/>
      <c r="T706" s="65"/>
      <c r="U706" s="65"/>
      <c r="V706" s="65"/>
      <c r="W706" s="65"/>
      <c r="X706" s="66"/>
      <c r="Y706" s="35"/>
      <c r="Z706" s="35"/>
      <c r="AA706" s="35"/>
      <c r="AB706" s="35"/>
      <c r="AC706" s="35"/>
      <c r="AD706" s="35"/>
      <c r="AE706" s="35"/>
      <c r="AT706" s="18" t="s">
        <v>141</v>
      </c>
      <c r="AU706" s="18" t="s">
        <v>85</v>
      </c>
    </row>
    <row r="707" spans="1:47" s="2" customFormat="1" ht="19.5">
      <c r="A707" s="35"/>
      <c r="B707" s="36"/>
      <c r="C707" s="37"/>
      <c r="D707" s="191" t="s">
        <v>153</v>
      </c>
      <c r="E707" s="37"/>
      <c r="F707" s="240" t="s">
        <v>275</v>
      </c>
      <c r="G707" s="37"/>
      <c r="H707" s="37"/>
      <c r="I707" s="193"/>
      <c r="J707" s="193"/>
      <c r="K707" s="37"/>
      <c r="L707" s="37"/>
      <c r="M707" s="40"/>
      <c r="N707" s="194"/>
      <c r="O707" s="195"/>
      <c r="P707" s="65"/>
      <c r="Q707" s="65"/>
      <c r="R707" s="65"/>
      <c r="S707" s="65"/>
      <c r="T707" s="65"/>
      <c r="U707" s="65"/>
      <c r="V707" s="65"/>
      <c r="W707" s="65"/>
      <c r="X707" s="66"/>
      <c r="Y707" s="35"/>
      <c r="Z707" s="35"/>
      <c r="AA707" s="35"/>
      <c r="AB707" s="35"/>
      <c r="AC707" s="35"/>
      <c r="AD707" s="35"/>
      <c r="AE707" s="35"/>
      <c r="AT707" s="18" t="s">
        <v>153</v>
      </c>
      <c r="AU707" s="18" t="s">
        <v>85</v>
      </c>
    </row>
    <row r="708" spans="2:51" s="13" customFormat="1" ht="12">
      <c r="B708" s="198"/>
      <c r="C708" s="199"/>
      <c r="D708" s="191" t="s">
        <v>145</v>
      </c>
      <c r="E708" s="200" t="s">
        <v>29</v>
      </c>
      <c r="F708" s="201" t="s">
        <v>146</v>
      </c>
      <c r="G708" s="199"/>
      <c r="H708" s="200" t="s">
        <v>29</v>
      </c>
      <c r="I708" s="202"/>
      <c r="J708" s="202"/>
      <c r="K708" s="199"/>
      <c r="L708" s="199"/>
      <c r="M708" s="203"/>
      <c r="N708" s="204"/>
      <c r="O708" s="205"/>
      <c r="P708" s="205"/>
      <c r="Q708" s="205"/>
      <c r="R708" s="205"/>
      <c r="S708" s="205"/>
      <c r="T708" s="205"/>
      <c r="U708" s="205"/>
      <c r="V708" s="205"/>
      <c r="W708" s="205"/>
      <c r="X708" s="206"/>
      <c r="AT708" s="207" t="s">
        <v>145</v>
      </c>
      <c r="AU708" s="207" t="s">
        <v>85</v>
      </c>
      <c r="AV708" s="13" t="s">
        <v>83</v>
      </c>
      <c r="AW708" s="13" t="s">
        <v>5</v>
      </c>
      <c r="AX708" s="13" t="s">
        <v>75</v>
      </c>
      <c r="AY708" s="207" t="s">
        <v>131</v>
      </c>
    </row>
    <row r="709" spans="2:51" s="14" customFormat="1" ht="12">
      <c r="B709" s="208"/>
      <c r="C709" s="209"/>
      <c r="D709" s="191" t="s">
        <v>145</v>
      </c>
      <c r="E709" s="210" t="s">
        <v>29</v>
      </c>
      <c r="F709" s="211" t="s">
        <v>178</v>
      </c>
      <c r="G709" s="209"/>
      <c r="H709" s="212">
        <v>7</v>
      </c>
      <c r="I709" s="213"/>
      <c r="J709" s="213"/>
      <c r="K709" s="209"/>
      <c r="L709" s="209"/>
      <c r="M709" s="214"/>
      <c r="N709" s="215"/>
      <c r="O709" s="216"/>
      <c r="P709" s="216"/>
      <c r="Q709" s="216"/>
      <c r="R709" s="216"/>
      <c r="S709" s="216"/>
      <c r="T709" s="216"/>
      <c r="U709" s="216"/>
      <c r="V709" s="216"/>
      <c r="W709" s="216"/>
      <c r="X709" s="217"/>
      <c r="AT709" s="218" t="s">
        <v>145</v>
      </c>
      <c r="AU709" s="218" t="s">
        <v>85</v>
      </c>
      <c r="AV709" s="14" t="s">
        <v>85</v>
      </c>
      <c r="AW709" s="14" t="s">
        <v>5</v>
      </c>
      <c r="AX709" s="14" t="s">
        <v>75</v>
      </c>
      <c r="AY709" s="218" t="s">
        <v>131</v>
      </c>
    </row>
    <row r="710" spans="2:51" s="15" customFormat="1" ht="12">
      <c r="B710" s="219"/>
      <c r="C710" s="220"/>
      <c r="D710" s="191" t="s">
        <v>145</v>
      </c>
      <c r="E710" s="221" t="s">
        <v>29</v>
      </c>
      <c r="F710" s="222" t="s">
        <v>147</v>
      </c>
      <c r="G710" s="220"/>
      <c r="H710" s="223">
        <v>7</v>
      </c>
      <c r="I710" s="224"/>
      <c r="J710" s="224"/>
      <c r="K710" s="220"/>
      <c r="L710" s="220"/>
      <c r="M710" s="225"/>
      <c r="N710" s="226"/>
      <c r="O710" s="227"/>
      <c r="P710" s="227"/>
      <c r="Q710" s="227"/>
      <c r="R710" s="227"/>
      <c r="S710" s="227"/>
      <c r="T710" s="227"/>
      <c r="U710" s="227"/>
      <c r="V710" s="227"/>
      <c r="W710" s="227"/>
      <c r="X710" s="228"/>
      <c r="AT710" s="229" t="s">
        <v>145</v>
      </c>
      <c r="AU710" s="229" t="s">
        <v>85</v>
      </c>
      <c r="AV710" s="15" t="s">
        <v>139</v>
      </c>
      <c r="AW710" s="15" t="s">
        <v>5</v>
      </c>
      <c r="AX710" s="15" t="s">
        <v>83</v>
      </c>
      <c r="AY710" s="229" t="s">
        <v>131</v>
      </c>
    </row>
    <row r="711" spans="2:63" s="12" customFormat="1" ht="22.9" customHeight="1">
      <c r="B711" s="160"/>
      <c r="C711" s="161"/>
      <c r="D711" s="162" t="s">
        <v>74</v>
      </c>
      <c r="E711" s="175" t="s">
        <v>663</v>
      </c>
      <c r="F711" s="175" t="s">
        <v>664</v>
      </c>
      <c r="G711" s="161"/>
      <c r="H711" s="161"/>
      <c r="I711" s="164"/>
      <c r="J711" s="164"/>
      <c r="K711" s="176">
        <f>BK711</f>
        <v>0</v>
      </c>
      <c r="L711" s="161"/>
      <c r="M711" s="166"/>
      <c r="N711" s="167"/>
      <c r="O711" s="168"/>
      <c r="P711" s="168"/>
      <c r="Q711" s="169">
        <f>Q712</f>
        <v>0</v>
      </c>
      <c r="R711" s="169">
        <f>R712</f>
        <v>0</v>
      </c>
      <c r="S711" s="168"/>
      <c r="T711" s="170">
        <f>T712</f>
        <v>0</v>
      </c>
      <c r="U711" s="168"/>
      <c r="V711" s="170">
        <f>V712</f>
        <v>0</v>
      </c>
      <c r="W711" s="168"/>
      <c r="X711" s="171">
        <f>X712</f>
        <v>0</v>
      </c>
      <c r="AR711" s="172" t="s">
        <v>167</v>
      </c>
      <c r="AT711" s="173" t="s">
        <v>74</v>
      </c>
      <c r="AU711" s="173" t="s">
        <v>83</v>
      </c>
      <c r="AY711" s="172" t="s">
        <v>131</v>
      </c>
      <c r="BK711" s="174">
        <f>BK712</f>
        <v>0</v>
      </c>
    </row>
    <row r="712" spans="2:63" s="12" customFormat="1" ht="20.85" customHeight="1">
      <c r="B712" s="160"/>
      <c r="C712" s="161"/>
      <c r="D712" s="162" t="s">
        <v>74</v>
      </c>
      <c r="E712" s="175" t="s">
        <v>665</v>
      </c>
      <c r="F712" s="175" t="s">
        <v>666</v>
      </c>
      <c r="G712" s="161"/>
      <c r="H712" s="161"/>
      <c r="I712" s="164"/>
      <c r="J712" s="164"/>
      <c r="K712" s="176">
        <f>BK712</f>
        <v>0</v>
      </c>
      <c r="L712" s="161"/>
      <c r="M712" s="166"/>
      <c r="N712" s="167"/>
      <c r="O712" s="168"/>
      <c r="P712" s="168"/>
      <c r="Q712" s="169">
        <f>SUM(Q713:Q719)</f>
        <v>0</v>
      </c>
      <c r="R712" s="169">
        <f>SUM(R713:R719)</f>
        <v>0</v>
      </c>
      <c r="S712" s="168"/>
      <c r="T712" s="170">
        <f>SUM(T713:T719)</f>
        <v>0</v>
      </c>
      <c r="U712" s="168"/>
      <c r="V712" s="170">
        <f>SUM(V713:V719)</f>
        <v>0</v>
      </c>
      <c r="W712" s="168"/>
      <c r="X712" s="171">
        <f>SUM(X713:X719)</f>
        <v>0</v>
      </c>
      <c r="AR712" s="172" t="s">
        <v>167</v>
      </c>
      <c r="AT712" s="173" t="s">
        <v>74</v>
      </c>
      <c r="AU712" s="173" t="s">
        <v>85</v>
      </c>
      <c r="AY712" s="172" t="s">
        <v>131</v>
      </c>
      <c r="BK712" s="174">
        <f>SUM(BK713:BK719)</f>
        <v>0</v>
      </c>
    </row>
    <row r="713" spans="1:65" s="2" customFormat="1" ht="24.2" customHeight="1">
      <c r="A713" s="35"/>
      <c r="B713" s="36"/>
      <c r="C713" s="177" t="s">
        <v>667</v>
      </c>
      <c r="D713" s="177" t="s">
        <v>134</v>
      </c>
      <c r="E713" s="178" t="s">
        <v>668</v>
      </c>
      <c r="F713" s="179" t="s">
        <v>669</v>
      </c>
      <c r="G713" s="180" t="s">
        <v>137</v>
      </c>
      <c r="H713" s="181">
        <v>1</v>
      </c>
      <c r="I713" s="182"/>
      <c r="J713" s="182"/>
      <c r="K713" s="183">
        <f>ROUND(P713*H713,2)</f>
        <v>0</v>
      </c>
      <c r="L713" s="179" t="s">
        <v>138</v>
      </c>
      <c r="M713" s="40"/>
      <c r="N713" s="184" t="s">
        <v>29</v>
      </c>
      <c r="O713" s="185" t="s">
        <v>44</v>
      </c>
      <c r="P713" s="186">
        <f>I713+J713</f>
        <v>0</v>
      </c>
      <c r="Q713" s="186">
        <f>ROUND(I713*H713,2)</f>
        <v>0</v>
      </c>
      <c r="R713" s="186">
        <f>ROUND(J713*H713,2)</f>
        <v>0</v>
      </c>
      <c r="S713" s="65"/>
      <c r="T713" s="187">
        <f>S713*H713</f>
        <v>0</v>
      </c>
      <c r="U713" s="187">
        <v>0</v>
      </c>
      <c r="V713" s="187">
        <f>U713*H713</f>
        <v>0</v>
      </c>
      <c r="W713" s="187">
        <v>0</v>
      </c>
      <c r="X713" s="188">
        <f>W713*H713</f>
        <v>0</v>
      </c>
      <c r="Y713" s="35"/>
      <c r="Z713" s="35"/>
      <c r="AA713" s="35"/>
      <c r="AB713" s="35"/>
      <c r="AC713" s="35"/>
      <c r="AD713" s="35"/>
      <c r="AE713" s="35"/>
      <c r="AR713" s="189" t="s">
        <v>139</v>
      </c>
      <c r="AT713" s="189" t="s">
        <v>134</v>
      </c>
      <c r="AU713" s="189" t="s">
        <v>155</v>
      </c>
      <c r="AY713" s="18" t="s">
        <v>131</v>
      </c>
      <c r="BE713" s="190">
        <f>IF(O713="základní",K713,0)</f>
        <v>0</v>
      </c>
      <c r="BF713" s="190">
        <f>IF(O713="snížená",K713,0)</f>
        <v>0</v>
      </c>
      <c r="BG713" s="190">
        <f>IF(O713="zákl. přenesená",K713,0)</f>
        <v>0</v>
      </c>
      <c r="BH713" s="190">
        <f>IF(O713="sníž. přenesená",K713,0)</f>
        <v>0</v>
      </c>
      <c r="BI713" s="190">
        <f>IF(O713="nulová",K713,0)</f>
        <v>0</v>
      </c>
      <c r="BJ713" s="18" t="s">
        <v>83</v>
      </c>
      <c r="BK713" s="190">
        <f>ROUND(P713*H713,2)</f>
        <v>0</v>
      </c>
      <c r="BL713" s="18" t="s">
        <v>139</v>
      </c>
      <c r="BM713" s="189" t="s">
        <v>670</v>
      </c>
    </row>
    <row r="714" spans="1:47" s="2" customFormat="1" ht="19.5">
      <c r="A714" s="35"/>
      <c r="B714" s="36"/>
      <c r="C714" s="37"/>
      <c r="D714" s="191" t="s">
        <v>141</v>
      </c>
      <c r="E714" s="37"/>
      <c r="F714" s="192" t="s">
        <v>671</v>
      </c>
      <c r="G714" s="37"/>
      <c r="H714" s="37"/>
      <c r="I714" s="193"/>
      <c r="J714" s="193"/>
      <c r="K714" s="37"/>
      <c r="L714" s="37"/>
      <c r="M714" s="40"/>
      <c r="N714" s="194"/>
      <c r="O714" s="195"/>
      <c r="P714" s="65"/>
      <c r="Q714" s="65"/>
      <c r="R714" s="65"/>
      <c r="S714" s="65"/>
      <c r="T714" s="65"/>
      <c r="U714" s="65"/>
      <c r="V714" s="65"/>
      <c r="W714" s="65"/>
      <c r="X714" s="66"/>
      <c r="Y714" s="35"/>
      <c r="Z714" s="35"/>
      <c r="AA714" s="35"/>
      <c r="AB714" s="35"/>
      <c r="AC714" s="35"/>
      <c r="AD714" s="35"/>
      <c r="AE714" s="35"/>
      <c r="AT714" s="18" t="s">
        <v>141</v>
      </c>
      <c r="AU714" s="18" t="s">
        <v>155</v>
      </c>
    </row>
    <row r="715" spans="1:47" s="2" customFormat="1" ht="12">
      <c r="A715" s="35"/>
      <c r="B715" s="36"/>
      <c r="C715" s="37"/>
      <c r="D715" s="196" t="s">
        <v>143</v>
      </c>
      <c r="E715" s="37"/>
      <c r="F715" s="197" t="s">
        <v>672</v>
      </c>
      <c r="G715" s="37"/>
      <c r="H715" s="37"/>
      <c r="I715" s="193"/>
      <c r="J715" s="193"/>
      <c r="K715" s="37"/>
      <c r="L715" s="37"/>
      <c r="M715" s="40"/>
      <c r="N715" s="194"/>
      <c r="O715" s="195"/>
      <c r="P715" s="65"/>
      <c r="Q715" s="65"/>
      <c r="R715" s="65"/>
      <c r="S715" s="65"/>
      <c r="T715" s="65"/>
      <c r="U715" s="65"/>
      <c r="V715" s="65"/>
      <c r="W715" s="65"/>
      <c r="X715" s="66"/>
      <c r="Y715" s="35"/>
      <c r="Z715" s="35"/>
      <c r="AA715" s="35"/>
      <c r="AB715" s="35"/>
      <c r="AC715" s="35"/>
      <c r="AD715" s="35"/>
      <c r="AE715" s="35"/>
      <c r="AT715" s="18" t="s">
        <v>143</v>
      </c>
      <c r="AU715" s="18" t="s">
        <v>155</v>
      </c>
    </row>
    <row r="716" spans="1:65" s="2" customFormat="1" ht="16.5" customHeight="1">
      <c r="A716" s="35"/>
      <c r="B716" s="36"/>
      <c r="C716" s="177" t="s">
        <v>673</v>
      </c>
      <c r="D716" s="177" t="s">
        <v>134</v>
      </c>
      <c r="E716" s="178" t="s">
        <v>674</v>
      </c>
      <c r="F716" s="179" t="s">
        <v>675</v>
      </c>
      <c r="G716" s="180" t="s">
        <v>532</v>
      </c>
      <c r="H716" s="181">
        <v>1</v>
      </c>
      <c r="I716" s="182"/>
      <c r="J716" s="182"/>
      <c r="K716" s="183">
        <f>ROUND(P716*H716,2)</f>
        <v>0</v>
      </c>
      <c r="L716" s="179" t="s">
        <v>29</v>
      </c>
      <c r="M716" s="40"/>
      <c r="N716" s="184" t="s">
        <v>29</v>
      </c>
      <c r="O716" s="185" t="s">
        <v>44</v>
      </c>
      <c r="P716" s="186">
        <f>I716+J716</f>
        <v>0</v>
      </c>
      <c r="Q716" s="186">
        <f>ROUND(I716*H716,2)</f>
        <v>0</v>
      </c>
      <c r="R716" s="186">
        <f>ROUND(J716*H716,2)</f>
        <v>0</v>
      </c>
      <c r="S716" s="65"/>
      <c r="T716" s="187">
        <f>S716*H716</f>
        <v>0</v>
      </c>
      <c r="U716" s="187">
        <v>0</v>
      </c>
      <c r="V716" s="187">
        <f>U716*H716</f>
        <v>0</v>
      </c>
      <c r="W716" s="187">
        <v>0</v>
      </c>
      <c r="X716" s="188">
        <f>W716*H716</f>
        <v>0</v>
      </c>
      <c r="Y716" s="35"/>
      <c r="Z716" s="35"/>
      <c r="AA716" s="35"/>
      <c r="AB716" s="35"/>
      <c r="AC716" s="35"/>
      <c r="AD716" s="35"/>
      <c r="AE716" s="35"/>
      <c r="AR716" s="189" t="s">
        <v>139</v>
      </c>
      <c r="AT716" s="189" t="s">
        <v>134</v>
      </c>
      <c r="AU716" s="189" t="s">
        <v>155</v>
      </c>
      <c r="AY716" s="18" t="s">
        <v>131</v>
      </c>
      <c r="BE716" s="190">
        <f>IF(O716="základní",K716,0)</f>
        <v>0</v>
      </c>
      <c r="BF716" s="190">
        <f>IF(O716="snížená",K716,0)</f>
        <v>0</v>
      </c>
      <c r="BG716" s="190">
        <f>IF(O716="zákl. přenesená",K716,0)</f>
        <v>0</v>
      </c>
      <c r="BH716" s="190">
        <f>IF(O716="sníž. přenesená",K716,0)</f>
        <v>0</v>
      </c>
      <c r="BI716" s="190">
        <f>IF(O716="nulová",K716,0)</f>
        <v>0</v>
      </c>
      <c r="BJ716" s="18" t="s">
        <v>83</v>
      </c>
      <c r="BK716" s="190">
        <f>ROUND(P716*H716,2)</f>
        <v>0</v>
      </c>
      <c r="BL716" s="18" t="s">
        <v>139</v>
      </c>
      <c r="BM716" s="189" t="s">
        <v>676</v>
      </c>
    </row>
    <row r="717" spans="1:47" s="2" customFormat="1" ht="12">
      <c r="A717" s="35"/>
      <c r="B717" s="36"/>
      <c r="C717" s="37"/>
      <c r="D717" s="191" t="s">
        <v>141</v>
      </c>
      <c r="E717" s="37"/>
      <c r="F717" s="192" t="s">
        <v>675</v>
      </c>
      <c r="G717" s="37"/>
      <c r="H717" s="37"/>
      <c r="I717" s="193"/>
      <c r="J717" s="193"/>
      <c r="K717" s="37"/>
      <c r="L717" s="37"/>
      <c r="M717" s="40"/>
      <c r="N717" s="194"/>
      <c r="O717" s="195"/>
      <c r="P717" s="65"/>
      <c r="Q717" s="65"/>
      <c r="R717" s="65"/>
      <c r="S717" s="65"/>
      <c r="T717" s="65"/>
      <c r="U717" s="65"/>
      <c r="V717" s="65"/>
      <c r="W717" s="65"/>
      <c r="X717" s="66"/>
      <c r="Y717" s="35"/>
      <c r="Z717" s="35"/>
      <c r="AA717" s="35"/>
      <c r="AB717" s="35"/>
      <c r="AC717" s="35"/>
      <c r="AD717" s="35"/>
      <c r="AE717" s="35"/>
      <c r="AT717" s="18" t="s">
        <v>141</v>
      </c>
      <c r="AU717" s="18" t="s">
        <v>155</v>
      </c>
    </row>
    <row r="718" spans="1:65" s="2" customFormat="1" ht="16.5" customHeight="1">
      <c r="A718" s="35"/>
      <c r="B718" s="36"/>
      <c r="C718" s="177" t="s">
        <v>677</v>
      </c>
      <c r="D718" s="177" t="s">
        <v>134</v>
      </c>
      <c r="E718" s="178" t="s">
        <v>678</v>
      </c>
      <c r="F718" s="179" t="s">
        <v>679</v>
      </c>
      <c r="G718" s="180" t="s">
        <v>680</v>
      </c>
      <c r="H718" s="241"/>
      <c r="I718" s="182"/>
      <c r="J718" s="182"/>
      <c r="K718" s="183">
        <f>ROUND(P718*H718,2)</f>
        <v>0</v>
      </c>
      <c r="L718" s="179" t="s">
        <v>29</v>
      </c>
      <c r="M718" s="40"/>
      <c r="N718" s="184" t="s">
        <v>29</v>
      </c>
      <c r="O718" s="185" t="s">
        <v>44</v>
      </c>
      <c r="P718" s="186">
        <f>I718+J718</f>
        <v>0</v>
      </c>
      <c r="Q718" s="186">
        <f>ROUND(I718*H718,2)</f>
        <v>0</v>
      </c>
      <c r="R718" s="186">
        <f>ROUND(J718*H718,2)</f>
        <v>0</v>
      </c>
      <c r="S718" s="65"/>
      <c r="T718" s="187">
        <f>S718*H718</f>
        <v>0</v>
      </c>
      <c r="U718" s="187">
        <v>0</v>
      </c>
      <c r="V718" s="187">
        <f>U718*H718</f>
        <v>0</v>
      </c>
      <c r="W718" s="187">
        <v>0</v>
      </c>
      <c r="X718" s="188">
        <f>W718*H718</f>
        <v>0</v>
      </c>
      <c r="Y718" s="35"/>
      <c r="Z718" s="35"/>
      <c r="AA718" s="35"/>
      <c r="AB718" s="35"/>
      <c r="AC718" s="35"/>
      <c r="AD718" s="35"/>
      <c r="AE718" s="35"/>
      <c r="AR718" s="189" t="s">
        <v>139</v>
      </c>
      <c r="AT718" s="189" t="s">
        <v>134</v>
      </c>
      <c r="AU718" s="189" t="s">
        <v>155</v>
      </c>
      <c r="AY718" s="18" t="s">
        <v>131</v>
      </c>
      <c r="BE718" s="190">
        <f>IF(O718="základní",K718,0)</f>
        <v>0</v>
      </c>
      <c r="BF718" s="190">
        <f>IF(O718="snížená",K718,0)</f>
        <v>0</v>
      </c>
      <c r="BG718" s="190">
        <f>IF(O718="zákl. přenesená",K718,0)</f>
        <v>0</v>
      </c>
      <c r="BH718" s="190">
        <f>IF(O718="sníž. přenesená",K718,0)</f>
        <v>0</v>
      </c>
      <c r="BI718" s="190">
        <f>IF(O718="nulová",K718,0)</f>
        <v>0</v>
      </c>
      <c r="BJ718" s="18" t="s">
        <v>83</v>
      </c>
      <c r="BK718" s="190">
        <f>ROUND(P718*H718,2)</f>
        <v>0</v>
      </c>
      <c r="BL718" s="18" t="s">
        <v>139</v>
      </c>
      <c r="BM718" s="189" t="s">
        <v>681</v>
      </c>
    </row>
    <row r="719" spans="1:47" s="2" customFormat="1" ht="12">
      <c r="A719" s="35"/>
      <c r="B719" s="36"/>
      <c r="C719" s="37"/>
      <c r="D719" s="191" t="s">
        <v>141</v>
      </c>
      <c r="E719" s="37"/>
      <c r="F719" s="192" t="s">
        <v>679</v>
      </c>
      <c r="G719" s="37"/>
      <c r="H719" s="37"/>
      <c r="I719" s="193"/>
      <c r="J719" s="193"/>
      <c r="K719" s="37"/>
      <c r="L719" s="37"/>
      <c r="M719" s="40"/>
      <c r="N719" s="242"/>
      <c r="O719" s="243"/>
      <c r="P719" s="244"/>
      <c r="Q719" s="244"/>
      <c r="R719" s="244"/>
      <c r="S719" s="244"/>
      <c r="T719" s="244"/>
      <c r="U719" s="244"/>
      <c r="V719" s="244"/>
      <c r="W719" s="244"/>
      <c r="X719" s="245"/>
      <c r="Y719" s="35"/>
      <c r="Z719" s="35"/>
      <c r="AA719" s="35"/>
      <c r="AB719" s="35"/>
      <c r="AC719" s="35"/>
      <c r="AD719" s="35"/>
      <c r="AE719" s="35"/>
      <c r="AT719" s="18" t="s">
        <v>141</v>
      </c>
      <c r="AU719" s="18" t="s">
        <v>155</v>
      </c>
    </row>
    <row r="720" spans="1:31" s="2" customFormat="1" ht="6.95" customHeight="1">
      <c r="A720" s="35"/>
      <c r="B720" s="48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0"/>
      <c r="N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</row>
  </sheetData>
  <sheetProtection algorithmName="SHA-512" hashValue="cNqRqRWjWHsXSFIqOE0hNp1rixmZLAwzCHntXNj77tEYFm2HwRCIeZDjMb4xt8AAFifk0cp5qS2vnTosestqcQ==" saltValue="Bq631zZVXaTihbvpNXep/ST04CoTkmnVU+PgwwGkrfn9qT0+woWHnbTy4CmrxxwU25Qe+Llgll5AB95bSH3ODw==" spinCount="100000" sheet="1" objects="1" scenarios="1" formatColumns="0" formatRows="0" autoFilter="0"/>
  <autoFilter ref="C85:L719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hyperlinks>
    <hyperlink ref="F91" r:id="rId1" display="https://podminky.urs.cz/item/CS_URS_2022_01/741210002"/>
    <hyperlink ref="F103" r:id="rId2" display="https://podminky.urs.cz/item/CS_URS_2022_01/741122225"/>
    <hyperlink ref="F121" r:id="rId3" display="https://podminky.urs.cz/item/CS_URS_2022_01/741122016"/>
    <hyperlink ref="F127" r:id="rId4" display="https://podminky.urs.cz/item/CS_URS_2022_01/741122211"/>
    <hyperlink ref="F139" r:id="rId5" display="https://podminky.urs.cz/item/CS_URS_2022_01/741122031"/>
    <hyperlink ref="F151" r:id="rId6" display="https://podminky.urs.cz/item/CS_URS_2022_01/741122021"/>
    <hyperlink ref="F163" r:id="rId7" display="https://podminky.urs.cz/item/CS_URS_2022_01/741122015"/>
    <hyperlink ref="F169" r:id="rId8" display="https://podminky.urs.cz/item/CS_URS_2022_01/741122211"/>
    <hyperlink ref="F187" r:id="rId9" display="https://podminky.urs.cz/item/CS_URS_2022_01/741120003"/>
    <hyperlink ref="F199" r:id="rId10" display="https://podminky.urs.cz/item/CS_URS_2022_01/741130008"/>
    <hyperlink ref="F205" r:id="rId11" display="https://podminky.urs.cz/item/CS_URS_2022_01/741130005"/>
    <hyperlink ref="F211" r:id="rId12" display="https://podminky.urs.cz/item/CS_URS_2022_01/741130001"/>
    <hyperlink ref="F217" r:id="rId13" display="https://podminky.urs.cz/item/CS_URS_2022_01/741372061"/>
    <hyperlink ref="F223" r:id="rId14" display="https://podminky.urs.cz/item/CS_URS_2022_01/741372021"/>
    <hyperlink ref="F247" r:id="rId15" display="https://podminky.urs.cz/item/CS_URS_2022_01/741372062"/>
    <hyperlink ref="F283" r:id="rId16" display="https://podminky.urs.cz/item/CS_URS_2022_01/741313005"/>
    <hyperlink ref="F295" r:id="rId17" display="https://podminky.urs.cz/item/CS_URS_2022_01/741316813"/>
    <hyperlink ref="F301" r:id="rId18" display="https://podminky.urs.cz/item/CS_URS_2022_01/741313001"/>
    <hyperlink ref="F313" r:id="rId19" display="https://podminky.urs.cz/item/CS_URS_2022_01/741310101"/>
    <hyperlink ref="F331" r:id="rId20" display="https://podminky.urs.cz/item/CS_URS_2022_01/741310121"/>
    <hyperlink ref="F349" r:id="rId21" display="https://podminky.urs.cz/item/CS_URS_2022_01/741310112"/>
    <hyperlink ref="F367" r:id="rId22" display="https://podminky.urs.cz/item/CS_URS_2022_01/741310235"/>
    <hyperlink ref="F421" r:id="rId23" display="https://podminky.urs.cz/item/CS_URS_2022_01/741311003"/>
    <hyperlink ref="F451" r:id="rId24" display="https://podminky.urs.cz/item/CS_URS_2022_01/741110512"/>
    <hyperlink ref="F517" r:id="rId25" display="https://podminky.urs.cz/item/CS_URS_2022_01/741110511"/>
    <hyperlink ref="F541" r:id="rId26" display="https://podminky.urs.cz/item/CS_URS_2022_01/741112061"/>
    <hyperlink ref="F559" r:id="rId27" display="https://podminky.urs.cz/item/CS_URS_2022_01/741112001"/>
    <hyperlink ref="F577" r:id="rId28" display="https://podminky.urs.cz/item/CS_URS_2022_01/HZS2232"/>
    <hyperlink ref="F585" r:id="rId29" display="https://podminky.urs.cz/item/CS_URS_2022_01/741110062"/>
    <hyperlink ref="F603" r:id="rId30" display="https://podminky.urs.cz/item/CS_URS_2022_01/742121001"/>
    <hyperlink ref="F621" r:id="rId31" display="https://podminky.urs.cz/item/CS_URS_2022_01/742330041"/>
    <hyperlink ref="F627" r:id="rId32" display="https://podminky.urs.cz/item/CS_URS_2022_01/742330042"/>
    <hyperlink ref="F663" r:id="rId33" display="https://podminky.urs.cz/item/CS_URS_2022_01/742222832"/>
    <hyperlink ref="F670" r:id="rId34" display="https://podminky.urs.cz/item/CS_URS_2022_01/742220232"/>
    <hyperlink ref="F677" r:id="rId35" display="https://podminky.urs.cz/item/CS_URS_2022_01/742220402"/>
    <hyperlink ref="F683" r:id="rId36" display="https://podminky.urs.cz/item/CS_URS_2022_01/742220411"/>
    <hyperlink ref="F689" r:id="rId37" display="https://podminky.urs.cz/item/CS_URS_2022_01/742110504"/>
    <hyperlink ref="F701" r:id="rId38" display="https://podminky.urs.cz/item/CS_URS_2022_01/742110505"/>
    <hyperlink ref="F715" r:id="rId39" display="https://podminky.urs.cz/item/CS_URS_2022_01/741810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M9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85</v>
      </c>
    </row>
    <row r="4" spans="2:46" s="1" customFormat="1" ht="24.95" customHeight="1">
      <c r="B4" s="21"/>
      <c r="D4" s="105" t="s">
        <v>96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70" t="str">
        <f>'Rekapitulace stavby'!K6</f>
        <v>DDM - Oprava elektroinstalace pavilonu B</v>
      </c>
      <c r="F7" s="371"/>
      <c r="G7" s="371"/>
      <c r="H7" s="371"/>
      <c r="M7" s="21"/>
    </row>
    <row r="8" spans="1:31" s="2" customFormat="1" ht="12" customHeight="1">
      <c r="A8" s="35"/>
      <c r="B8" s="40"/>
      <c r="C8" s="35"/>
      <c r="D8" s="107" t="s">
        <v>97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682</v>
      </c>
      <c r="F9" s="373"/>
      <c r="G9" s="373"/>
      <c r="H9" s="373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20</v>
      </c>
      <c r="G11" s="35"/>
      <c r="H11" s="35"/>
      <c r="I11" s="107" t="s">
        <v>21</v>
      </c>
      <c r="J11" s="109" t="s">
        <v>22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23</v>
      </c>
      <c r="E12" s="35"/>
      <c r="F12" s="109" t="s">
        <v>24</v>
      </c>
      <c r="G12" s="35"/>
      <c r="H12" s="35"/>
      <c r="I12" s="107" t="s">
        <v>25</v>
      </c>
      <c r="J12" s="110" t="str">
        <f>'Rekapitulace stavby'!AN8</f>
        <v>8. 12. 2022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27</v>
      </c>
      <c r="E14" s="35"/>
      <c r="F14" s="35"/>
      <c r="G14" s="35"/>
      <c r="H14" s="35"/>
      <c r="I14" s="107" t="s">
        <v>28</v>
      </c>
      <c r="J14" s="109" t="s">
        <v>29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30</v>
      </c>
      <c r="F15" s="35"/>
      <c r="G15" s="35"/>
      <c r="H15" s="35"/>
      <c r="I15" s="107" t="s">
        <v>31</v>
      </c>
      <c r="J15" s="109" t="s">
        <v>29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32</v>
      </c>
      <c r="E17" s="35"/>
      <c r="F17" s="35"/>
      <c r="G17" s="35"/>
      <c r="H17" s="35"/>
      <c r="I17" s="107" t="s">
        <v>28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07" t="s">
        <v>31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34</v>
      </c>
      <c r="E20" s="35"/>
      <c r="F20" s="35"/>
      <c r="G20" s="35"/>
      <c r="H20" s="35"/>
      <c r="I20" s="107" t="s">
        <v>28</v>
      </c>
      <c r="J20" s="109" t="s">
        <v>29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35</v>
      </c>
      <c r="F21" s="35"/>
      <c r="G21" s="35"/>
      <c r="H21" s="35"/>
      <c r="I21" s="107" t="s">
        <v>31</v>
      </c>
      <c r="J21" s="109" t="s">
        <v>29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36</v>
      </c>
      <c r="E23" s="35"/>
      <c r="F23" s="35"/>
      <c r="G23" s="35"/>
      <c r="H23" s="35"/>
      <c r="I23" s="107" t="s">
        <v>28</v>
      </c>
      <c r="J23" s="109" t="s">
        <v>29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35</v>
      </c>
      <c r="F24" s="35"/>
      <c r="G24" s="35"/>
      <c r="H24" s="35"/>
      <c r="I24" s="107" t="s">
        <v>31</v>
      </c>
      <c r="J24" s="109" t="s">
        <v>29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6" t="s">
        <v>29</v>
      </c>
      <c r="F27" s="376"/>
      <c r="G27" s="376"/>
      <c r="H27" s="376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99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100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39</v>
      </c>
      <c r="E32" s="35"/>
      <c r="F32" s="35"/>
      <c r="G32" s="35"/>
      <c r="H32" s="35"/>
      <c r="I32" s="35"/>
      <c r="J32" s="35"/>
      <c r="K32" s="117">
        <f>ROUND(K86,2)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41</v>
      </c>
      <c r="G34" s="35"/>
      <c r="H34" s="35"/>
      <c r="I34" s="118" t="s">
        <v>40</v>
      </c>
      <c r="J34" s="35"/>
      <c r="K34" s="118" t="s">
        <v>42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43</v>
      </c>
      <c r="E35" s="107" t="s">
        <v>44</v>
      </c>
      <c r="F35" s="115">
        <f>ROUND((SUM(BE86:BE954)),2)</f>
        <v>0</v>
      </c>
      <c r="G35" s="35"/>
      <c r="H35" s="35"/>
      <c r="I35" s="120">
        <v>0.21</v>
      </c>
      <c r="J35" s="35"/>
      <c r="K35" s="115">
        <f>ROUND(((SUM(BE86:BE954))*I35),2)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45</v>
      </c>
      <c r="F36" s="115">
        <f>ROUND((SUM(BF86:BF954)),2)</f>
        <v>0</v>
      </c>
      <c r="G36" s="35"/>
      <c r="H36" s="35"/>
      <c r="I36" s="120">
        <v>0.15</v>
      </c>
      <c r="J36" s="35"/>
      <c r="K36" s="115">
        <f>ROUND(((SUM(BF86:BF954))*I36),2)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46</v>
      </c>
      <c r="F37" s="115">
        <f>ROUND((SUM(BG86:BG954)),2)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47</v>
      </c>
      <c r="F38" s="115">
        <f>ROUND((SUM(BH86:BH954)),2)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48</v>
      </c>
      <c r="F39" s="115">
        <f>ROUND((SUM(BI86:BI954)),2)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68" t="str">
        <f>E7</f>
        <v>DDM - Oprava elektroinstalace pavilonu B</v>
      </c>
      <c r="F50" s="369"/>
      <c r="G50" s="369"/>
      <c r="H50" s="369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97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56" t="str">
        <f>E9</f>
        <v>02 - II. etapa - Silnoproudá a slaboproudá elektroinstalace 1.NP</v>
      </c>
      <c r="F52" s="367"/>
      <c r="G52" s="367"/>
      <c r="H52" s="367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23</v>
      </c>
      <c r="D54" s="37"/>
      <c r="E54" s="37"/>
      <c r="F54" s="28" t="str">
        <f>F12</f>
        <v>Spartakiádní 1937, 356 01 Sokolov</v>
      </c>
      <c r="G54" s="37"/>
      <c r="H54" s="37"/>
      <c r="I54" s="30" t="s">
        <v>25</v>
      </c>
      <c r="J54" s="60" t="str">
        <f>IF(J12="","",J12)</f>
        <v>8. 12. 2022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27</v>
      </c>
      <c r="D56" s="37"/>
      <c r="E56" s="37"/>
      <c r="F56" s="28" t="str">
        <f>E15</f>
        <v>Město Sokolov</v>
      </c>
      <c r="G56" s="37"/>
      <c r="H56" s="37"/>
      <c r="I56" s="30" t="s">
        <v>34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32</v>
      </c>
      <c r="D57" s="37"/>
      <c r="E57" s="37"/>
      <c r="F57" s="28" t="str">
        <f>IF(E18="","",E18)</f>
        <v>Vyplň údaj</v>
      </c>
      <c r="G57" s="37"/>
      <c r="H57" s="37"/>
      <c r="I57" s="30" t="s">
        <v>36</v>
      </c>
      <c r="J57" s="33" t="str">
        <f>E24</f>
        <v>Ing. Jiří Voráč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102</v>
      </c>
      <c r="D59" s="133"/>
      <c r="E59" s="133"/>
      <c r="F59" s="133"/>
      <c r="G59" s="133"/>
      <c r="H59" s="133"/>
      <c r="I59" s="134" t="s">
        <v>103</v>
      </c>
      <c r="J59" s="134" t="s">
        <v>104</v>
      </c>
      <c r="K59" s="134" t="s">
        <v>105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73</v>
      </c>
      <c r="D61" s="37"/>
      <c r="E61" s="37"/>
      <c r="F61" s="37"/>
      <c r="G61" s="37"/>
      <c r="H61" s="37"/>
      <c r="I61" s="78">
        <f aca="true" t="shared" si="0" ref="I61:J63">Q86</f>
        <v>0</v>
      </c>
      <c r="J61" s="78">
        <f t="shared" si="0"/>
        <v>0</v>
      </c>
      <c r="K61" s="78">
        <f>K86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106</v>
      </c>
    </row>
    <row r="62" spans="2:13" s="9" customFormat="1" ht="24.95" customHeight="1">
      <c r="B62" s="136"/>
      <c r="C62" s="137"/>
      <c r="D62" s="138" t="s">
        <v>107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K87</f>
        <v>0</v>
      </c>
      <c r="L62" s="137"/>
      <c r="M62" s="141"/>
    </row>
    <row r="63" spans="2:13" s="10" customFormat="1" ht="19.9" customHeight="1">
      <c r="B63" s="142"/>
      <c r="C63" s="143"/>
      <c r="D63" s="144" t="s">
        <v>108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K88</f>
        <v>0</v>
      </c>
      <c r="L63" s="143"/>
      <c r="M63" s="147"/>
    </row>
    <row r="64" spans="2:13" s="10" customFormat="1" ht="19.9" customHeight="1">
      <c r="B64" s="142"/>
      <c r="C64" s="143"/>
      <c r="D64" s="144" t="s">
        <v>109</v>
      </c>
      <c r="E64" s="145"/>
      <c r="F64" s="145"/>
      <c r="G64" s="145"/>
      <c r="H64" s="145"/>
      <c r="I64" s="146">
        <f>Q793</f>
        <v>0</v>
      </c>
      <c r="J64" s="146">
        <f>R793</f>
        <v>0</v>
      </c>
      <c r="K64" s="146">
        <f>K793</f>
        <v>0</v>
      </c>
      <c r="L64" s="143"/>
      <c r="M64" s="147"/>
    </row>
    <row r="65" spans="2:13" s="10" customFormat="1" ht="19.9" customHeight="1">
      <c r="B65" s="142"/>
      <c r="C65" s="143"/>
      <c r="D65" s="144" t="s">
        <v>110</v>
      </c>
      <c r="E65" s="145"/>
      <c r="F65" s="145"/>
      <c r="G65" s="145"/>
      <c r="H65" s="145"/>
      <c r="I65" s="146">
        <f>Q946</f>
        <v>0</v>
      </c>
      <c r="J65" s="146">
        <f>R946</f>
        <v>0</v>
      </c>
      <c r="K65" s="146">
        <f>K946</f>
        <v>0</v>
      </c>
      <c r="L65" s="143"/>
      <c r="M65" s="147"/>
    </row>
    <row r="66" spans="2:13" s="10" customFormat="1" ht="14.85" customHeight="1">
      <c r="B66" s="142"/>
      <c r="C66" s="143"/>
      <c r="D66" s="144" t="s">
        <v>111</v>
      </c>
      <c r="E66" s="145"/>
      <c r="F66" s="145"/>
      <c r="G66" s="145"/>
      <c r="H66" s="145"/>
      <c r="I66" s="146">
        <f>Q947</f>
        <v>0</v>
      </c>
      <c r="J66" s="146">
        <f>R947</f>
        <v>0</v>
      </c>
      <c r="K66" s="146">
        <f>K947</f>
        <v>0</v>
      </c>
      <c r="L66" s="143"/>
      <c r="M66" s="147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112</v>
      </c>
      <c r="D73" s="37"/>
      <c r="E73" s="37"/>
      <c r="F73" s="37"/>
      <c r="G73" s="37"/>
      <c r="H73" s="37"/>
      <c r="I73" s="37"/>
      <c r="J73" s="37"/>
      <c r="K73" s="37"/>
      <c r="L73" s="37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17</v>
      </c>
      <c r="D75" s="37"/>
      <c r="E75" s="37"/>
      <c r="F75" s="37"/>
      <c r="G75" s="37"/>
      <c r="H75" s="37"/>
      <c r="I75" s="37"/>
      <c r="J75" s="37"/>
      <c r="K75" s="37"/>
      <c r="L75" s="37"/>
      <c r="M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8" t="str">
        <f>E7</f>
        <v>DDM - Oprava elektroinstalace pavilonu B</v>
      </c>
      <c r="F76" s="369"/>
      <c r="G76" s="369"/>
      <c r="H76" s="369"/>
      <c r="I76" s="37"/>
      <c r="J76" s="37"/>
      <c r="K76" s="37"/>
      <c r="L76" s="37"/>
      <c r="M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97</v>
      </c>
      <c r="D77" s="37"/>
      <c r="E77" s="37"/>
      <c r="F77" s="37"/>
      <c r="G77" s="37"/>
      <c r="H77" s="37"/>
      <c r="I77" s="37"/>
      <c r="J77" s="37"/>
      <c r="K77" s="37"/>
      <c r="L77" s="37"/>
      <c r="M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56" t="str">
        <f>E9</f>
        <v>02 - II. etapa - Silnoproudá a slaboproudá elektroinstalace 1.NP</v>
      </c>
      <c r="F78" s="367"/>
      <c r="G78" s="367"/>
      <c r="H78" s="367"/>
      <c r="I78" s="37"/>
      <c r="J78" s="37"/>
      <c r="K78" s="37"/>
      <c r="L78" s="37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23</v>
      </c>
      <c r="D80" s="37"/>
      <c r="E80" s="37"/>
      <c r="F80" s="28" t="str">
        <f>F12</f>
        <v>Spartakiádní 1937, 356 01 Sokolov</v>
      </c>
      <c r="G80" s="37"/>
      <c r="H80" s="37"/>
      <c r="I80" s="30" t="s">
        <v>25</v>
      </c>
      <c r="J80" s="60" t="str">
        <f>IF(J12="","",J12)</f>
        <v>8. 12. 2022</v>
      </c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27</v>
      </c>
      <c r="D82" s="37"/>
      <c r="E82" s="37"/>
      <c r="F82" s="28" t="str">
        <f>E15</f>
        <v>Město Sokolov</v>
      </c>
      <c r="G82" s="37"/>
      <c r="H82" s="37"/>
      <c r="I82" s="30" t="s">
        <v>34</v>
      </c>
      <c r="J82" s="33" t="str">
        <f>E21</f>
        <v>Ing. Jiří Voráč</v>
      </c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32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Ing. Jiří Voráč</v>
      </c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8"/>
      <c r="B85" s="149"/>
      <c r="C85" s="150" t="s">
        <v>113</v>
      </c>
      <c r="D85" s="151" t="s">
        <v>58</v>
      </c>
      <c r="E85" s="151" t="s">
        <v>54</v>
      </c>
      <c r="F85" s="151" t="s">
        <v>55</v>
      </c>
      <c r="G85" s="151" t="s">
        <v>114</v>
      </c>
      <c r="H85" s="151" t="s">
        <v>115</v>
      </c>
      <c r="I85" s="151" t="s">
        <v>116</v>
      </c>
      <c r="J85" s="151" t="s">
        <v>117</v>
      </c>
      <c r="K85" s="151" t="s">
        <v>105</v>
      </c>
      <c r="L85" s="152" t="s">
        <v>118</v>
      </c>
      <c r="M85" s="153"/>
      <c r="N85" s="69" t="s">
        <v>29</v>
      </c>
      <c r="O85" s="70" t="s">
        <v>43</v>
      </c>
      <c r="P85" s="70" t="s">
        <v>119</v>
      </c>
      <c r="Q85" s="70" t="s">
        <v>120</v>
      </c>
      <c r="R85" s="70" t="s">
        <v>121</v>
      </c>
      <c r="S85" s="70" t="s">
        <v>122</v>
      </c>
      <c r="T85" s="70" t="s">
        <v>123</v>
      </c>
      <c r="U85" s="70" t="s">
        <v>124</v>
      </c>
      <c r="V85" s="70" t="s">
        <v>125</v>
      </c>
      <c r="W85" s="70" t="s">
        <v>126</v>
      </c>
      <c r="X85" s="71" t="s">
        <v>127</v>
      </c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5"/>
      <c r="B86" s="36"/>
      <c r="C86" s="76" t="s">
        <v>128</v>
      </c>
      <c r="D86" s="37"/>
      <c r="E86" s="37"/>
      <c r="F86" s="37"/>
      <c r="G86" s="37"/>
      <c r="H86" s="37"/>
      <c r="I86" s="37"/>
      <c r="J86" s="37"/>
      <c r="K86" s="154">
        <f>BK86</f>
        <v>0</v>
      </c>
      <c r="L86" s="37"/>
      <c r="M86" s="40"/>
      <c r="N86" s="72"/>
      <c r="O86" s="155"/>
      <c r="P86" s="73"/>
      <c r="Q86" s="156">
        <f>Q87</f>
        <v>0</v>
      </c>
      <c r="R86" s="156">
        <f>R87</f>
        <v>0</v>
      </c>
      <c r="S86" s="73"/>
      <c r="T86" s="157">
        <f>T87</f>
        <v>0</v>
      </c>
      <c r="U86" s="73"/>
      <c r="V86" s="157">
        <f>V87</f>
        <v>0</v>
      </c>
      <c r="W86" s="73"/>
      <c r="X86" s="158">
        <f>X87</f>
        <v>0.0038450000000000003</v>
      </c>
      <c r="Y86" s="35"/>
      <c r="Z86" s="35"/>
      <c r="AA86" s="35"/>
      <c r="AB86" s="35"/>
      <c r="AC86" s="35"/>
      <c r="AD86" s="35"/>
      <c r="AE86" s="35"/>
      <c r="AT86" s="18" t="s">
        <v>74</v>
      </c>
      <c r="AU86" s="18" t="s">
        <v>106</v>
      </c>
      <c r="BK86" s="159">
        <f>BK87</f>
        <v>0</v>
      </c>
    </row>
    <row r="87" spans="2:63" s="12" customFormat="1" ht="25.9" customHeight="1">
      <c r="B87" s="160"/>
      <c r="C87" s="161"/>
      <c r="D87" s="162" t="s">
        <v>74</v>
      </c>
      <c r="E87" s="163" t="s">
        <v>129</v>
      </c>
      <c r="F87" s="163" t="s">
        <v>130</v>
      </c>
      <c r="G87" s="161"/>
      <c r="H87" s="161"/>
      <c r="I87" s="164"/>
      <c r="J87" s="164"/>
      <c r="K87" s="165">
        <f>BK87</f>
        <v>0</v>
      </c>
      <c r="L87" s="161"/>
      <c r="M87" s="166"/>
      <c r="N87" s="167"/>
      <c r="O87" s="168"/>
      <c r="P87" s="168"/>
      <c r="Q87" s="169">
        <f>Q88+Q793+Q946</f>
        <v>0</v>
      </c>
      <c r="R87" s="169">
        <f>R88+R793+R946</f>
        <v>0</v>
      </c>
      <c r="S87" s="168"/>
      <c r="T87" s="170">
        <f>T88+T793+T946</f>
        <v>0</v>
      </c>
      <c r="U87" s="168"/>
      <c r="V87" s="170">
        <f>V88+V793+V946</f>
        <v>0</v>
      </c>
      <c r="W87" s="168"/>
      <c r="X87" s="171">
        <f>X88+X793+X946</f>
        <v>0.0038450000000000003</v>
      </c>
      <c r="AR87" s="172" t="s">
        <v>83</v>
      </c>
      <c r="AT87" s="173" t="s">
        <v>74</v>
      </c>
      <c r="AU87" s="173" t="s">
        <v>75</v>
      </c>
      <c r="AY87" s="172" t="s">
        <v>131</v>
      </c>
      <c r="BK87" s="174">
        <f>BK88+BK793+BK946</f>
        <v>0</v>
      </c>
    </row>
    <row r="88" spans="2:63" s="12" customFormat="1" ht="22.9" customHeight="1">
      <c r="B88" s="160"/>
      <c r="C88" s="161"/>
      <c r="D88" s="162" t="s">
        <v>74</v>
      </c>
      <c r="E88" s="175" t="s">
        <v>132</v>
      </c>
      <c r="F88" s="175" t="s">
        <v>133</v>
      </c>
      <c r="G88" s="161"/>
      <c r="H88" s="161"/>
      <c r="I88" s="164"/>
      <c r="J88" s="164"/>
      <c r="K88" s="176">
        <f>BK88</f>
        <v>0</v>
      </c>
      <c r="L88" s="161"/>
      <c r="M88" s="166"/>
      <c r="N88" s="167"/>
      <c r="O88" s="168"/>
      <c r="P88" s="168"/>
      <c r="Q88" s="169">
        <f>SUM(Q89:Q792)</f>
        <v>0</v>
      </c>
      <c r="R88" s="169">
        <f>SUM(R89:R792)</f>
        <v>0</v>
      </c>
      <c r="S88" s="168"/>
      <c r="T88" s="170">
        <f>SUM(T89:T792)</f>
        <v>0</v>
      </c>
      <c r="U88" s="168"/>
      <c r="V88" s="170">
        <f>SUM(V89:V792)</f>
        <v>0</v>
      </c>
      <c r="W88" s="168"/>
      <c r="X88" s="171">
        <f>SUM(X89:X792)</f>
        <v>0</v>
      </c>
      <c r="AR88" s="172" t="s">
        <v>83</v>
      </c>
      <c r="AT88" s="173" t="s">
        <v>74</v>
      </c>
      <c r="AU88" s="173" t="s">
        <v>83</v>
      </c>
      <c r="AY88" s="172" t="s">
        <v>131</v>
      </c>
      <c r="BK88" s="174">
        <f>SUM(BK89:BK792)</f>
        <v>0</v>
      </c>
    </row>
    <row r="89" spans="1:65" s="2" customFormat="1" ht="16.5" customHeight="1">
      <c r="A89" s="35"/>
      <c r="B89" s="36"/>
      <c r="C89" s="230" t="s">
        <v>83</v>
      </c>
      <c r="D89" s="230" t="s">
        <v>148</v>
      </c>
      <c r="E89" s="231" t="s">
        <v>683</v>
      </c>
      <c r="F89" s="232" t="s">
        <v>684</v>
      </c>
      <c r="G89" s="233" t="s">
        <v>137</v>
      </c>
      <c r="H89" s="234">
        <v>1</v>
      </c>
      <c r="I89" s="235"/>
      <c r="J89" s="236"/>
      <c r="K89" s="237">
        <f>ROUND(P89*H89,2)</f>
        <v>0</v>
      </c>
      <c r="L89" s="232" t="s">
        <v>29</v>
      </c>
      <c r="M89" s="238"/>
      <c r="N89" s="239" t="s">
        <v>29</v>
      </c>
      <c r="O89" s="185" t="s">
        <v>44</v>
      </c>
      <c r="P89" s="186">
        <f>I89+J89</f>
        <v>0</v>
      </c>
      <c r="Q89" s="186">
        <f>ROUND(I89*H89,2)</f>
        <v>0</v>
      </c>
      <c r="R89" s="186">
        <f>ROUND(J89*H89,2)</f>
        <v>0</v>
      </c>
      <c r="S89" s="65"/>
      <c r="T89" s="187">
        <f>S89*H89</f>
        <v>0</v>
      </c>
      <c r="U89" s="187">
        <v>0</v>
      </c>
      <c r="V89" s="187">
        <f>U89*H89</f>
        <v>0</v>
      </c>
      <c r="W89" s="187">
        <v>0</v>
      </c>
      <c r="X89" s="188">
        <f>W89*H89</f>
        <v>0</v>
      </c>
      <c r="Y89" s="35"/>
      <c r="Z89" s="35"/>
      <c r="AA89" s="35"/>
      <c r="AB89" s="35"/>
      <c r="AC89" s="35"/>
      <c r="AD89" s="35"/>
      <c r="AE89" s="35"/>
      <c r="AR89" s="189" t="s">
        <v>151</v>
      </c>
      <c r="AT89" s="189" t="s">
        <v>148</v>
      </c>
      <c r="AU89" s="189" t="s">
        <v>85</v>
      </c>
      <c r="AY89" s="18" t="s">
        <v>131</v>
      </c>
      <c r="BE89" s="190">
        <f>IF(O89="základní",K89,0)</f>
        <v>0</v>
      </c>
      <c r="BF89" s="190">
        <f>IF(O89="snížená",K89,0)</f>
        <v>0</v>
      </c>
      <c r="BG89" s="190">
        <f>IF(O89="zákl. přenesená",K89,0)</f>
        <v>0</v>
      </c>
      <c r="BH89" s="190">
        <f>IF(O89="sníž. přenesená",K89,0)</f>
        <v>0</v>
      </c>
      <c r="BI89" s="190">
        <f>IF(O89="nulová",K89,0)</f>
        <v>0</v>
      </c>
      <c r="BJ89" s="18" t="s">
        <v>83</v>
      </c>
      <c r="BK89" s="190">
        <f>ROUND(P89*H89,2)</f>
        <v>0</v>
      </c>
      <c r="BL89" s="18" t="s">
        <v>139</v>
      </c>
      <c r="BM89" s="189" t="s">
        <v>685</v>
      </c>
    </row>
    <row r="90" spans="1:47" s="2" customFormat="1" ht="12">
      <c r="A90" s="35"/>
      <c r="B90" s="36"/>
      <c r="C90" s="37"/>
      <c r="D90" s="191" t="s">
        <v>141</v>
      </c>
      <c r="E90" s="37"/>
      <c r="F90" s="192" t="s">
        <v>684</v>
      </c>
      <c r="G90" s="37"/>
      <c r="H90" s="37"/>
      <c r="I90" s="193"/>
      <c r="J90" s="193"/>
      <c r="K90" s="37"/>
      <c r="L90" s="37"/>
      <c r="M90" s="40"/>
      <c r="N90" s="194"/>
      <c r="O90" s="195"/>
      <c r="P90" s="65"/>
      <c r="Q90" s="65"/>
      <c r="R90" s="65"/>
      <c r="S90" s="65"/>
      <c r="T90" s="65"/>
      <c r="U90" s="65"/>
      <c r="V90" s="65"/>
      <c r="W90" s="65"/>
      <c r="X90" s="66"/>
      <c r="Y90" s="35"/>
      <c r="Z90" s="35"/>
      <c r="AA90" s="35"/>
      <c r="AB90" s="35"/>
      <c r="AC90" s="35"/>
      <c r="AD90" s="35"/>
      <c r="AE90" s="35"/>
      <c r="AT90" s="18" t="s">
        <v>141</v>
      </c>
      <c r="AU90" s="18" t="s">
        <v>85</v>
      </c>
    </row>
    <row r="91" spans="1:47" s="2" customFormat="1" ht="19.5">
      <c r="A91" s="35"/>
      <c r="B91" s="36"/>
      <c r="C91" s="37"/>
      <c r="D91" s="191" t="s">
        <v>153</v>
      </c>
      <c r="E91" s="37"/>
      <c r="F91" s="240" t="s">
        <v>154</v>
      </c>
      <c r="G91" s="37"/>
      <c r="H91" s="37"/>
      <c r="I91" s="193"/>
      <c r="J91" s="193"/>
      <c r="K91" s="37"/>
      <c r="L91" s="37"/>
      <c r="M91" s="40"/>
      <c r="N91" s="194"/>
      <c r="O91" s="195"/>
      <c r="P91" s="65"/>
      <c r="Q91" s="65"/>
      <c r="R91" s="65"/>
      <c r="S91" s="65"/>
      <c r="T91" s="65"/>
      <c r="U91" s="65"/>
      <c r="V91" s="65"/>
      <c r="W91" s="65"/>
      <c r="X91" s="66"/>
      <c r="Y91" s="35"/>
      <c r="Z91" s="35"/>
      <c r="AA91" s="35"/>
      <c r="AB91" s="35"/>
      <c r="AC91" s="35"/>
      <c r="AD91" s="35"/>
      <c r="AE91" s="35"/>
      <c r="AT91" s="18" t="s">
        <v>153</v>
      </c>
      <c r="AU91" s="18" t="s">
        <v>85</v>
      </c>
    </row>
    <row r="92" spans="2:51" s="13" customFormat="1" ht="12">
      <c r="B92" s="198"/>
      <c r="C92" s="199"/>
      <c r="D92" s="191" t="s">
        <v>145</v>
      </c>
      <c r="E92" s="200" t="s">
        <v>29</v>
      </c>
      <c r="F92" s="201" t="s">
        <v>146</v>
      </c>
      <c r="G92" s="199"/>
      <c r="H92" s="200" t="s">
        <v>29</v>
      </c>
      <c r="I92" s="202"/>
      <c r="J92" s="202"/>
      <c r="K92" s="199"/>
      <c r="L92" s="199"/>
      <c r="M92" s="203"/>
      <c r="N92" s="204"/>
      <c r="O92" s="205"/>
      <c r="P92" s="205"/>
      <c r="Q92" s="205"/>
      <c r="R92" s="205"/>
      <c r="S92" s="205"/>
      <c r="T92" s="205"/>
      <c r="U92" s="205"/>
      <c r="V92" s="205"/>
      <c r="W92" s="205"/>
      <c r="X92" s="206"/>
      <c r="AT92" s="207" t="s">
        <v>145</v>
      </c>
      <c r="AU92" s="207" t="s">
        <v>85</v>
      </c>
      <c r="AV92" s="13" t="s">
        <v>83</v>
      </c>
      <c r="AW92" s="13" t="s">
        <v>5</v>
      </c>
      <c r="AX92" s="13" t="s">
        <v>75</v>
      </c>
      <c r="AY92" s="207" t="s">
        <v>131</v>
      </c>
    </row>
    <row r="93" spans="2:51" s="14" customFormat="1" ht="12">
      <c r="B93" s="208"/>
      <c r="C93" s="209"/>
      <c r="D93" s="191" t="s">
        <v>145</v>
      </c>
      <c r="E93" s="210" t="s">
        <v>29</v>
      </c>
      <c r="F93" s="211" t="s">
        <v>83</v>
      </c>
      <c r="G93" s="209"/>
      <c r="H93" s="212">
        <v>1</v>
      </c>
      <c r="I93" s="213"/>
      <c r="J93" s="213"/>
      <c r="K93" s="209"/>
      <c r="L93" s="209"/>
      <c r="M93" s="214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7"/>
      <c r="AT93" s="218" t="s">
        <v>145</v>
      </c>
      <c r="AU93" s="218" t="s">
        <v>85</v>
      </c>
      <c r="AV93" s="14" t="s">
        <v>85</v>
      </c>
      <c r="AW93" s="14" t="s">
        <v>5</v>
      </c>
      <c r="AX93" s="14" t="s">
        <v>75</v>
      </c>
      <c r="AY93" s="218" t="s">
        <v>131</v>
      </c>
    </row>
    <row r="94" spans="2:51" s="15" customFormat="1" ht="12">
      <c r="B94" s="219"/>
      <c r="C94" s="220"/>
      <c r="D94" s="191" t="s">
        <v>145</v>
      </c>
      <c r="E94" s="221" t="s">
        <v>29</v>
      </c>
      <c r="F94" s="222" t="s">
        <v>147</v>
      </c>
      <c r="G94" s="220"/>
      <c r="H94" s="223">
        <v>1</v>
      </c>
      <c r="I94" s="224"/>
      <c r="J94" s="224"/>
      <c r="K94" s="220"/>
      <c r="L94" s="220"/>
      <c r="M94" s="225"/>
      <c r="N94" s="226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AT94" s="229" t="s">
        <v>145</v>
      </c>
      <c r="AU94" s="229" t="s">
        <v>85</v>
      </c>
      <c r="AV94" s="15" t="s">
        <v>139</v>
      </c>
      <c r="AW94" s="15" t="s">
        <v>5</v>
      </c>
      <c r="AX94" s="15" t="s">
        <v>83</v>
      </c>
      <c r="AY94" s="229" t="s">
        <v>131</v>
      </c>
    </row>
    <row r="95" spans="1:65" s="2" customFormat="1" ht="24.2" customHeight="1">
      <c r="A95" s="35"/>
      <c r="B95" s="36"/>
      <c r="C95" s="177" t="s">
        <v>85</v>
      </c>
      <c r="D95" s="177" t="s">
        <v>134</v>
      </c>
      <c r="E95" s="178" t="s">
        <v>135</v>
      </c>
      <c r="F95" s="179" t="s">
        <v>136</v>
      </c>
      <c r="G95" s="180" t="s">
        <v>137</v>
      </c>
      <c r="H95" s="181">
        <v>1</v>
      </c>
      <c r="I95" s="182"/>
      <c r="J95" s="182"/>
      <c r="K95" s="183">
        <f>ROUND(P95*H95,2)</f>
        <v>0</v>
      </c>
      <c r="L95" s="179" t="s">
        <v>138</v>
      </c>
      <c r="M95" s="40"/>
      <c r="N95" s="184" t="s">
        <v>29</v>
      </c>
      <c r="O95" s="185" t="s">
        <v>44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65"/>
      <c r="T95" s="187">
        <f>S95*H95</f>
        <v>0</v>
      </c>
      <c r="U95" s="187">
        <v>0</v>
      </c>
      <c r="V95" s="187">
        <f>U95*H95</f>
        <v>0</v>
      </c>
      <c r="W95" s="187">
        <v>0</v>
      </c>
      <c r="X95" s="188">
        <f>W95*H95</f>
        <v>0</v>
      </c>
      <c r="Y95" s="35"/>
      <c r="Z95" s="35"/>
      <c r="AA95" s="35"/>
      <c r="AB95" s="35"/>
      <c r="AC95" s="35"/>
      <c r="AD95" s="35"/>
      <c r="AE95" s="35"/>
      <c r="AR95" s="189" t="s">
        <v>139</v>
      </c>
      <c r="AT95" s="189" t="s">
        <v>134</v>
      </c>
      <c r="AU95" s="189" t="s">
        <v>85</v>
      </c>
      <c r="AY95" s="18" t="s">
        <v>131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18" t="s">
        <v>83</v>
      </c>
      <c r="BK95" s="190">
        <f>ROUND(P95*H95,2)</f>
        <v>0</v>
      </c>
      <c r="BL95" s="18" t="s">
        <v>139</v>
      </c>
      <c r="BM95" s="189" t="s">
        <v>140</v>
      </c>
    </row>
    <row r="96" spans="1:47" s="2" customFormat="1" ht="12">
      <c r="A96" s="35"/>
      <c r="B96" s="36"/>
      <c r="C96" s="37"/>
      <c r="D96" s="191" t="s">
        <v>141</v>
      </c>
      <c r="E96" s="37"/>
      <c r="F96" s="192" t="s">
        <v>142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141</v>
      </c>
      <c r="AU96" s="18" t="s">
        <v>85</v>
      </c>
    </row>
    <row r="97" spans="1:47" s="2" customFormat="1" ht="12">
      <c r="A97" s="35"/>
      <c r="B97" s="36"/>
      <c r="C97" s="37"/>
      <c r="D97" s="196" t="s">
        <v>143</v>
      </c>
      <c r="E97" s="37"/>
      <c r="F97" s="197" t="s">
        <v>144</v>
      </c>
      <c r="G97" s="37"/>
      <c r="H97" s="37"/>
      <c r="I97" s="193"/>
      <c r="J97" s="193"/>
      <c r="K97" s="37"/>
      <c r="L97" s="37"/>
      <c r="M97" s="40"/>
      <c r="N97" s="194"/>
      <c r="O97" s="195"/>
      <c r="P97" s="65"/>
      <c r="Q97" s="65"/>
      <c r="R97" s="65"/>
      <c r="S97" s="65"/>
      <c r="T97" s="65"/>
      <c r="U97" s="65"/>
      <c r="V97" s="65"/>
      <c r="W97" s="65"/>
      <c r="X97" s="66"/>
      <c r="Y97" s="35"/>
      <c r="Z97" s="35"/>
      <c r="AA97" s="35"/>
      <c r="AB97" s="35"/>
      <c r="AC97" s="35"/>
      <c r="AD97" s="35"/>
      <c r="AE97" s="35"/>
      <c r="AT97" s="18" t="s">
        <v>143</v>
      </c>
      <c r="AU97" s="18" t="s">
        <v>85</v>
      </c>
    </row>
    <row r="98" spans="2:51" s="13" customFormat="1" ht="12">
      <c r="B98" s="198"/>
      <c r="C98" s="199"/>
      <c r="D98" s="191" t="s">
        <v>145</v>
      </c>
      <c r="E98" s="200" t="s">
        <v>29</v>
      </c>
      <c r="F98" s="201" t="s">
        <v>146</v>
      </c>
      <c r="G98" s="199"/>
      <c r="H98" s="200" t="s">
        <v>29</v>
      </c>
      <c r="I98" s="202"/>
      <c r="J98" s="202"/>
      <c r="K98" s="199"/>
      <c r="L98" s="199"/>
      <c r="M98" s="203"/>
      <c r="N98" s="204"/>
      <c r="O98" s="205"/>
      <c r="P98" s="205"/>
      <c r="Q98" s="205"/>
      <c r="R98" s="205"/>
      <c r="S98" s="205"/>
      <c r="T98" s="205"/>
      <c r="U98" s="205"/>
      <c r="V98" s="205"/>
      <c r="W98" s="205"/>
      <c r="X98" s="206"/>
      <c r="AT98" s="207" t="s">
        <v>145</v>
      </c>
      <c r="AU98" s="207" t="s">
        <v>85</v>
      </c>
      <c r="AV98" s="13" t="s">
        <v>83</v>
      </c>
      <c r="AW98" s="13" t="s">
        <v>5</v>
      </c>
      <c r="AX98" s="13" t="s">
        <v>75</v>
      </c>
      <c r="AY98" s="207" t="s">
        <v>131</v>
      </c>
    </row>
    <row r="99" spans="2:51" s="14" customFormat="1" ht="12">
      <c r="B99" s="208"/>
      <c r="C99" s="209"/>
      <c r="D99" s="191" t="s">
        <v>145</v>
      </c>
      <c r="E99" s="210" t="s">
        <v>29</v>
      </c>
      <c r="F99" s="211" t="s">
        <v>83</v>
      </c>
      <c r="G99" s="209"/>
      <c r="H99" s="212">
        <v>1</v>
      </c>
      <c r="I99" s="213"/>
      <c r="J99" s="213"/>
      <c r="K99" s="209"/>
      <c r="L99" s="209"/>
      <c r="M99" s="214"/>
      <c r="N99" s="215"/>
      <c r="O99" s="216"/>
      <c r="P99" s="216"/>
      <c r="Q99" s="216"/>
      <c r="R99" s="216"/>
      <c r="S99" s="216"/>
      <c r="T99" s="216"/>
      <c r="U99" s="216"/>
      <c r="V99" s="216"/>
      <c r="W99" s="216"/>
      <c r="X99" s="217"/>
      <c r="AT99" s="218" t="s">
        <v>145</v>
      </c>
      <c r="AU99" s="218" t="s">
        <v>85</v>
      </c>
      <c r="AV99" s="14" t="s">
        <v>85</v>
      </c>
      <c r="AW99" s="14" t="s">
        <v>5</v>
      </c>
      <c r="AX99" s="14" t="s">
        <v>75</v>
      </c>
      <c r="AY99" s="218" t="s">
        <v>131</v>
      </c>
    </row>
    <row r="100" spans="2:51" s="15" customFormat="1" ht="12">
      <c r="B100" s="219"/>
      <c r="C100" s="220"/>
      <c r="D100" s="191" t="s">
        <v>145</v>
      </c>
      <c r="E100" s="221" t="s">
        <v>29</v>
      </c>
      <c r="F100" s="222" t="s">
        <v>147</v>
      </c>
      <c r="G100" s="220"/>
      <c r="H100" s="223">
        <v>1</v>
      </c>
      <c r="I100" s="224"/>
      <c r="J100" s="224"/>
      <c r="K100" s="220"/>
      <c r="L100" s="220"/>
      <c r="M100" s="225"/>
      <c r="N100" s="226"/>
      <c r="O100" s="227"/>
      <c r="P100" s="227"/>
      <c r="Q100" s="227"/>
      <c r="R100" s="227"/>
      <c r="S100" s="227"/>
      <c r="T100" s="227"/>
      <c r="U100" s="227"/>
      <c r="V100" s="227"/>
      <c r="W100" s="227"/>
      <c r="X100" s="228"/>
      <c r="AT100" s="229" t="s">
        <v>145</v>
      </c>
      <c r="AU100" s="229" t="s">
        <v>85</v>
      </c>
      <c r="AV100" s="15" t="s">
        <v>139</v>
      </c>
      <c r="AW100" s="15" t="s">
        <v>5</v>
      </c>
      <c r="AX100" s="15" t="s">
        <v>83</v>
      </c>
      <c r="AY100" s="229" t="s">
        <v>131</v>
      </c>
    </row>
    <row r="101" spans="1:65" s="2" customFormat="1" ht="24.2" customHeight="1">
      <c r="A101" s="35"/>
      <c r="B101" s="36"/>
      <c r="C101" s="230" t="s">
        <v>155</v>
      </c>
      <c r="D101" s="230" t="s">
        <v>148</v>
      </c>
      <c r="E101" s="231" t="s">
        <v>686</v>
      </c>
      <c r="F101" s="232" t="s">
        <v>687</v>
      </c>
      <c r="G101" s="233" t="s">
        <v>137</v>
      </c>
      <c r="H101" s="234">
        <v>1</v>
      </c>
      <c r="I101" s="235"/>
      <c r="J101" s="236"/>
      <c r="K101" s="237">
        <f>ROUND(P101*H101,2)</f>
        <v>0</v>
      </c>
      <c r="L101" s="232" t="s">
        <v>29</v>
      </c>
      <c r="M101" s="238"/>
      <c r="N101" s="239" t="s">
        <v>29</v>
      </c>
      <c r="O101" s="185" t="s">
        <v>44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65"/>
      <c r="T101" s="187">
        <f>S101*H101</f>
        <v>0</v>
      </c>
      <c r="U101" s="187">
        <v>0</v>
      </c>
      <c r="V101" s="187">
        <f>U101*H101</f>
        <v>0</v>
      </c>
      <c r="W101" s="187">
        <v>0</v>
      </c>
      <c r="X101" s="188">
        <f>W101*H101</f>
        <v>0</v>
      </c>
      <c r="Y101" s="35"/>
      <c r="Z101" s="35"/>
      <c r="AA101" s="35"/>
      <c r="AB101" s="35"/>
      <c r="AC101" s="35"/>
      <c r="AD101" s="35"/>
      <c r="AE101" s="35"/>
      <c r="AR101" s="189" t="s">
        <v>151</v>
      </c>
      <c r="AT101" s="189" t="s">
        <v>148</v>
      </c>
      <c r="AU101" s="189" t="s">
        <v>85</v>
      </c>
      <c r="AY101" s="18" t="s">
        <v>131</v>
      </c>
      <c r="BE101" s="190">
        <f>IF(O101="základní",K101,0)</f>
        <v>0</v>
      </c>
      <c r="BF101" s="190">
        <f>IF(O101="snížená",K101,0)</f>
        <v>0</v>
      </c>
      <c r="BG101" s="190">
        <f>IF(O101="zákl. přenesená",K101,0)</f>
        <v>0</v>
      </c>
      <c r="BH101" s="190">
        <f>IF(O101="sníž. přenesená",K101,0)</f>
        <v>0</v>
      </c>
      <c r="BI101" s="190">
        <f>IF(O101="nulová",K101,0)</f>
        <v>0</v>
      </c>
      <c r="BJ101" s="18" t="s">
        <v>83</v>
      </c>
      <c r="BK101" s="190">
        <f>ROUND(P101*H101,2)</f>
        <v>0</v>
      </c>
      <c r="BL101" s="18" t="s">
        <v>139</v>
      </c>
      <c r="BM101" s="189" t="s">
        <v>152</v>
      </c>
    </row>
    <row r="102" spans="1:47" s="2" customFormat="1" ht="12">
      <c r="A102" s="35"/>
      <c r="B102" s="36"/>
      <c r="C102" s="37"/>
      <c r="D102" s="191" t="s">
        <v>141</v>
      </c>
      <c r="E102" s="37"/>
      <c r="F102" s="192" t="s">
        <v>687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141</v>
      </c>
      <c r="AU102" s="18" t="s">
        <v>85</v>
      </c>
    </row>
    <row r="103" spans="1:47" s="2" customFormat="1" ht="19.5">
      <c r="A103" s="35"/>
      <c r="B103" s="36"/>
      <c r="C103" s="37"/>
      <c r="D103" s="191" t="s">
        <v>153</v>
      </c>
      <c r="E103" s="37"/>
      <c r="F103" s="240" t="s">
        <v>154</v>
      </c>
      <c r="G103" s="37"/>
      <c r="H103" s="37"/>
      <c r="I103" s="193"/>
      <c r="J103" s="193"/>
      <c r="K103" s="37"/>
      <c r="L103" s="37"/>
      <c r="M103" s="40"/>
      <c r="N103" s="194"/>
      <c r="O103" s="195"/>
      <c r="P103" s="65"/>
      <c r="Q103" s="65"/>
      <c r="R103" s="65"/>
      <c r="S103" s="65"/>
      <c r="T103" s="65"/>
      <c r="U103" s="65"/>
      <c r="V103" s="65"/>
      <c r="W103" s="65"/>
      <c r="X103" s="66"/>
      <c r="Y103" s="35"/>
      <c r="Z103" s="35"/>
      <c r="AA103" s="35"/>
      <c r="AB103" s="35"/>
      <c r="AC103" s="35"/>
      <c r="AD103" s="35"/>
      <c r="AE103" s="35"/>
      <c r="AT103" s="18" t="s">
        <v>153</v>
      </c>
      <c r="AU103" s="18" t="s">
        <v>85</v>
      </c>
    </row>
    <row r="104" spans="2:51" s="13" customFormat="1" ht="12">
      <c r="B104" s="198"/>
      <c r="C104" s="199"/>
      <c r="D104" s="191" t="s">
        <v>145</v>
      </c>
      <c r="E104" s="200" t="s">
        <v>29</v>
      </c>
      <c r="F104" s="201" t="s">
        <v>146</v>
      </c>
      <c r="G104" s="199"/>
      <c r="H104" s="200" t="s">
        <v>29</v>
      </c>
      <c r="I104" s="202"/>
      <c r="J104" s="202"/>
      <c r="K104" s="199"/>
      <c r="L104" s="199"/>
      <c r="M104" s="203"/>
      <c r="N104" s="204"/>
      <c r="O104" s="205"/>
      <c r="P104" s="205"/>
      <c r="Q104" s="205"/>
      <c r="R104" s="205"/>
      <c r="S104" s="205"/>
      <c r="T104" s="205"/>
      <c r="U104" s="205"/>
      <c r="V104" s="205"/>
      <c r="W104" s="205"/>
      <c r="X104" s="206"/>
      <c r="AT104" s="207" t="s">
        <v>145</v>
      </c>
      <c r="AU104" s="207" t="s">
        <v>85</v>
      </c>
      <c r="AV104" s="13" t="s">
        <v>83</v>
      </c>
      <c r="AW104" s="13" t="s">
        <v>5</v>
      </c>
      <c r="AX104" s="13" t="s">
        <v>75</v>
      </c>
      <c r="AY104" s="207" t="s">
        <v>131</v>
      </c>
    </row>
    <row r="105" spans="2:51" s="14" customFormat="1" ht="12">
      <c r="B105" s="208"/>
      <c r="C105" s="209"/>
      <c r="D105" s="191" t="s">
        <v>145</v>
      </c>
      <c r="E105" s="210" t="s">
        <v>29</v>
      </c>
      <c r="F105" s="211" t="s">
        <v>83</v>
      </c>
      <c r="G105" s="209"/>
      <c r="H105" s="212">
        <v>1</v>
      </c>
      <c r="I105" s="213"/>
      <c r="J105" s="213"/>
      <c r="K105" s="209"/>
      <c r="L105" s="209"/>
      <c r="M105" s="214"/>
      <c r="N105" s="215"/>
      <c r="O105" s="216"/>
      <c r="P105" s="216"/>
      <c r="Q105" s="216"/>
      <c r="R105" s="216"/>
      <c r="S105" s="216"/>
      <c r="T105" s="216"/>
      <c r="U105" s="216"/>
      <c r="V105" s="216"/>
      <c r="W105" s="216"/>
      <c r="X105" s="217"/>
      <c r="AT105" s="218" t="s">
        <v>145</v>
      </c>
      <c r="AU105" s="218" t="s">
        <v>85</v>
      </c>
      <c r="AV105" s="14" t="s">
        <v>85</v>
      </c>
      <c r="AW105" s="14" t="s">
        <v>5</v>
      </c>
      <c r="AX105" s="14" t="s">
        <v>75</v>
      </c>
      <c r="AY105" s="218" t="s">
        <v>131</v>
      </c>
    </row>
    <row r="106" spans="2:51" s="15" customFormat="1" ht="12">
      <c r="B106" s="219"/>
      <c r="C106" s="220"/>
      <c r="D106" s="191" t="s">
        <v>145</v>
      </c>
      <c r="E106" s="221" t="s">
        <v>29</v>
      </c>
      <c r="F106" s="222" t="s">
        <v>147</v>
      </c>
      <c r="G106" s="220"/>
      <c r="H106" s="223">
        <v>1</v>
      </c>
      <c r="I106" s="224"/>
      <c r="J106" s="224"/>
      <c r="K106" s="220"/>
      <c r="L106" s="220"/>
      <c r="M106" s="225"/>
      <c r="N106" s="226"/>
      <c r="O106" s="227"/>
      <c r="P106" s="227"/>
      <c r="Q106" s="227"/>
      <c r="R106" s="227"/>
      <c r="S106" s="227"/>
      <c r="T106" s="227"/>
      <c r="U106" s="227"/>
      <c r="V106" s="227"/>
      <c r="W106" s="227"/>
      <c r="X106" s="228"/>
      <c r="AT106" s="229" t="s">
        <v>145</v>
      </c>
      <c r="AU106" s="229" t="s">
        <v>85</v>
      </c>
      <c r="AV106" s="15" t="s">
        <v>139</v>
      </c>
      <c r="AW106" s="15" t="s">
        <v>5</v>
      </c>
      <c r="AX106" s="15" t="s">
        <v>83</v>
      </c>
      <c r="AY106" s="229" t="s">
        <v>131</v>
      </c>
    </row>
    <row r="107" spans="1:65" s="2" customFormat="1" ht="24.2" customHeight="1">
      <c r="A107" s="35"/>
      <c r="B107" s="36"/>
      <c r="C107" s="177" t="s">
        <v>139</v>
      </c>
      <c r="D107" s="177" t="s">
        <v>134</v>
      </c>
      <c r="E107" s="178" t="s">
        <v>156</v>
      </c>
      <c r="F107" s="179" t="s">
        <v>157</v>
      </c>
      <c r="G107" s="180" t="s">
        <v>158</v>
      </c>
      <c r="H107" s="181">
        <v>42</v>
      </c>
      <c r="I107" s="182"/>
      <c r="J107" s="182"/>
      <c r="K107" s="183">
        <f>ROUND(P107*H107,2)</f>
        <v>0</v>
      </c>
      <c r="L107" s="179" t="s">
        <v>138</v>
      </c>
      <c r="M107" s="40"/>
      <c r="N107" s="184" t="s">
        <v>29</v>
      </c>
      <c r="O107" s="185" t="s">
        <v>44</v>
      </c>
      <c r="P107" s="186">
        <f>I107+J107</f>
        <v>0</v>
      </c>
      <c r="Q107" s="186">
        <f>ROUND(I107*H107,2)</f>
        <v>0</v>
      </c>
      <c r="R107" s="186">
        <f>ROUND(J107*H107,2)</f>
        <v>0</v>
      </c>
      <c r="S107" s="65"/>
      <c r="T107" s="187">
        <f>S107*H107</f>
        <v>0</v>
      </c>
      <c r="U107" s="187">
        <v>0</v>
      </c>
      <c r="V107" s="187">
        <f>U107*H107</f>
        <v>0</v>
      </c>
      <c r="W107" s="187">
        <v>0</v>
      </c>
      <c r="X107" s="188">
        <f>W107*H107</f>
        <v>0</v>
      </c>
      <c r="Y107" s="35"/>
      <c r="Z107" s="35"/>
      <c r="AA107" s="35"/>
      <c r="AB107" s="35"/>
      <c r="AC107" s="35"/>
      <c r="AD107" s="35"/>
      <c r="AE107" s="35"/>
      <c r="AR107" s="189" t="s">
        <v>139</v>
      </c>
      <c r="AT107" s="189" t="s">
        <v>134</v>
      </c>
      <c r="AU107" s="189" t="s">
        <v>85</v>
      </c>
      <c r="AY107" s="18" t="s">
        <v>131</v>
      </c>
      <c r="BE107" s="190">
        <f>IF(O107="základní",K107,0)</f>
        <v>0</v>
      </c>
      <c r="BF107" s="190">
        <f>IF(O107="snížená",K107,0)</f>
        <v>0</v>
      </c>
      <c r="BG107" s="190">
        <f>IF(O107="zákl. přenesená",K107,0)</f>
        <v>0</v>
      </c>
      <c r="BH107" s="190">
        <f>IF(O107="sníž. přenesená",K107,0)</f>
        <v>0</v>
      </c>
      <c r="BI107" s="190">
        <f>IF(O107="nulová",K107,0)</f>
        <v>0</v>
      </c>
      <c r="BJ107" s="18" t="s">
        <v>83</v>
      </c>
      <c r="BK107" s="190">
        <f>ROUND(P107*H107,2)</f>
        <v>0</v>
      </c>
      <c r="BL107" s="18" t="s">
        <v>139</v>
      </c>
      <c r="BM107" s="189" t="s">
        <v>159</v>
      </c>
    </row>
    <row r="108" spans="1:47" s="2" customFormat="1" ht="19.5">
      <c r="A108" s="35"/>
      <c r="B108" s="36"/>
      <c r="C108" s="37"/>
      <c r="D108" s="191" t="s">
        <v>141</v>
      </c>
      <c r="E108" s="37"/>
      <c r="F108" s="192" t="s">
        <v>160</v>
      </c>
      <c r="G108" s="37"/>
      <c r="H108" s="37"/>
      <c r="I108" s="193"/>
      <c r="J108" s="193"/>
      <c r="K108" s="37"/>
      <c r="L108" s="37"/>
      <c r="M108" s="40"/>
      <c r="N108" s="194"/>
      <c r="O108" s="195"/>
      <c r="P108" s="65"/>
      <c r="Q108" s="65"/>
      <c r="R108" s="65"/>
      <c r="S108" s="65"/>
      <c r="T108" s="65"/>
      <c r="U108" s="65"/>
      <c r="V108" s="65"/>
      <c r="W108" s="65"/>
      <c r="X108" s="66"/>
      <c r="Y108" s="35"/>
      <c r="Z108" s="35"/>
      <c r="AA108" s="35"/>
      <c r="AB108" s="35"/>
      <c r="AC108" s="35"/>
      <c r="AD108" s="35"/>
      <c r="AE108" s="35"/>
      <c r="AT108" s="18" t="s">
        <v>141</v>
      </c>
      <c r="AU108" s="18" t="s">
        <v>85</v>
      </c>
    </row>
    <row r="109" spans="1:47" s="2" customFormat="1" ht="12">
      <c r="A109" s="35"/>
      <c r="B109" s="36"/>
      <c r="C109" s="37"/>
      <c r="D109" s="196" t="s">
        <v>143</v>
      </c>
      <c r="E109" s="37"/>
      <c r="F109" s="197" t="s">
        <v>161</v>
      </c>
      <c r="G109" s="37"/>
      <c r="H109" s="37"/>
      <c r="I109" s="193"/>
      <c r="J109" s="193"/>
      <c r="K109" s="37"/>
      <c r="L109" s="37"/>
      <c r="M109" s="40"/>
      <c r="N109" s="194"/>
      <c r="O109" s="195"/>
      <c r="P109" s="65"/>
      <c r="Q109" s="65"/>
      <c r="R109" s="65"/>
      <c r="S109" s="65"/>
      <c r="T109" s="65"/>
      <c r="U109" s="65"/>
      <c r="V109" s="65"/>
      <c r="W109" s="65"/>
      <c r="X109" s="66"/>
      <c r="Y109" s="35"/>
      <c r="Z109" s="35"/>
      <c r="AA109" s="35"/>
      <c r="AB109" s="35"/>
      <c r="AC109" s="35"/>
      <c r="AD109" s="35"/>
      <c r="AE109" s="35"/>
      <c r="AT109" s="18" t="s">
        <v>143</v>
      </c>
      <c r="AU109" s="18" t="s">
        <v>85</v>
      </c>
    </row>
    <row r="110" spans="2:51" s="13" customFormat="1" ht="12">
      <c r="B110" s="198"/>
      <c r="C110" s="199"/>
      <c r="D110" s="191" t="s">
        <v>145</v>
      </c>
      <c r="E110" s="200" t="s">
        <v>29</v>
      </c>
      <c r="F110" s="201" t="s">
        <v>146</v>
      </c>
      <c r="G110" s="199"/>
      <c r="H110" s="200" t="s">
        <v>29</v>
      </c>
      <c r="I110" s="202"/>
      <c r="J110" s="202"/>
      <c r="K110" s="199"/>
      <c r="L110" s="199"/>
      <c r="M110" s="203"/>
      <c r="N110" s="204"/>
      <c r="O110" s="205"/>
      <c r="P110" s="205"/>
      <c r="Q110" s="205"/>
      <c r="R110" s="205"/>
      <c r="S110" s="205"/>
      <c r="T110" s="205"/>
      <c r="U110" s="205"/>
      <c r="V110" s="205"/>
      <c r="W110" s="205"/>
      <c r="X110" s="206"/>
      <c r="AT110" s="207" t="s">
        <v>145</v>
      </c>
      <c r="AU110" s="207" t="s">
        <v>85</v>
      </c>
      <c r="AV110" s="13" t="s">
        <v>83</v>
      </c>
      <c r="AW110" s="13" t="s">
        <v>5</v>
      </c>
      <c r="AX110" s="13" t="s">
        <v>75</v>
      </c>
      <c r="AY110" s="207" t="s">
        <v>131</v>
      </c>
    </row>
    <row r="111" spans="2:51" s="14" customFormat="1" ht="12">
      <c r="B111" s="208"/>
      <c r="C111" s="209"/>
      <c r="D111" s="191" t="s">
        <v>145</v>
      </c>
      <c r="E111" s="210" t="s">
        <v>29</v>
      </c>
      <c r="F111" s="211" t="s">
        <v>359</v>
      </c>
      <c r="G111" s="209"/>
      <c r="H111" s="212">
        <v>42</v>
      </c>
      <c r="I111" s="213"/>
      <c r="J111" s="213"/>
      <c r="K111" s="209"/>
      <c r="L111" s="209"/>
      <c r="M111" s="214"/>
      <c r="N111" s="215"/>
      <c r="O111" s="216"/>
      <c r="P111" s="216"/>
      <c r="Q111" s="216"/>
      <c r="R111" s="216"/>
      <c r="S111" s="216"/>
      <c r="T111" s="216"/>
      <c r="U111" s="216"/>
      <c r="V111" s="216"/>
      <c r="W111" s="216"/>
      <c r="X111" s="217"/>
      <c r="AT111" s="218" t="s">
        <v>145</v>
      </c>
      <c r="AU111" s="218" t="s">
        <v>85</v>
      </c>
      <c r="AV111" s="14" t="s">
        <v>85</v>
      </c>
      <c r="AW111" s="14" t="s">
        <v>5</v>
      </c>
      <c r="AX111" s="14" t="s">
        <v>75</v>
      </c>
      <c r="AY111" s="218" t="s">
        <v>131</v>
      </c>
    </row>
    <row r="112" spans="2:51" s="15" customFormat="1" ht="12">
      <c r="B112" s="219"/>
      <c r="C112" s="220"/>
      <c r="D112" s="191" t="s">
        <v>145</v>
      </c>
      <c r="E112" s="221" t="s">
        <v>29</v>
      </c>
      <c r="F112" s="222" t="s">
        <v>147</v>
      </c>
      <c r="G112" s="220"/>
      <c r="H112" s="223">
        <v>42</v>
      </c>
      <c r="I112" s="224"/>
      <c r="J112" s="224"/>
      <c r="K112" s="220"/>
      <c r="L112" s="220"/>
      <c r="M112" s="225"/>
      <c r="N112" s="226"/>
      <c r="O112" s="227"/>
      <c r="P112" s="227"/>
      <c r="Q112" s="227"/>
      <c r="R112" s="227"/>
      <c r="S112" s="227"/>
      <c r="T112" s="227"/>
      <c r="U112" s="227"/>
      <c r="V112" s="227"/>
      <c r="W112" s="227"/>
      <c r="X112" s="228"/>
      <c r="AT112" s="229" t="s">
        <v>145</v>
      </c>
      <c r="AU112" s="229" t="s">
        <v>85</v>
      </c>
      <c r="AV112" s="15" t="s">
        <v>139</v>
      </c>
      <c r="AW112" s="15" t="s">
        <v>5</v>
      </c>
      <c r="AX112" s="15" t="s">
        <v>83</v>
      </c>
      <c r="AY112" s="229" t="s">
        <v>131</v>
      </c>
    </row>
    <row r="113" spans="1:65" s="2" customFormat="1" ht="24.2" customHeight="1">
      <c r="A113" s="35"/>
      <c r="B113" s="36"/>
      <c r="C113" s="177" t="s">
        <v>167</v>
      </c>
      <c r="D113" s="177" t="s">
        <v>134</v>
      </c>
      <c r="E113" s="178" t="s">
        <v>162</v>
      </c>
      <c r="F113" s="179" t="s">
        <v>163</v>
      </c>
      <c r="G113" s="180" t="s">
        <v>158</v>
      </c>
      <c r="H113" s="181">
        <v>24</v>
      </c>
      <c r="I113" s="182"/>
      <c r="J113" s="182"/>
      <c r="K113" s="183">
        <f>ROUND(P113*H113,2)</f>
        <v>0</v>
      </c>
      <c r="L113" s="179" t="s">
        <v>29</v>
      </c>
      <c r="M113" s="40"/>
      <c r="N113" s="184" t="s">
        <v>29</v>
      </c>
      <c r="O113" s="185" t="s">
        <v>44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65"/>
      <c r="T113" s="187">
        <f>S113*H113</f>
        <v>0</v>
      </c>
      <c r="U113" s="187">
        <v>0</v>
      </c>
      <c r="V113" s="187">
        <f>U113*H113</f>
        <v>0</v>
      </c>
      <c r="W113" s="187">
        <v>0</v>
      </c>
      <c r="X113" s="188">
        <f>W113*H113</f>
        <v>0</v>
      </c>
      <c r="Y113" s="35"/>
      <c r="Z113" s="35"/>
      <c r="AA113" s="35"/>
      <c r="AB113" s="35"/>
      <c r="AC113" s="35"/>
      <c r="AD113" s="35"/>
      <c r="AE113" s="35"/>
      <c r="AR113" s="189" t="s">
        <v>139</v>
      </c>
      <c r="AT113" s="189" t="s">
        <v>134</v>
      </c>
      <c r="AU113" s="189" t="s">
        <v>85</v>
      </c>
      <c r="AY113" s="18" t="s">
        <v>131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18" t="s">
        <v>83</v>
      </c>
      <c r="BK113" s="190">
        <f>ROUND(P113*H113,2)</f>
        <v>0</v>
      </c>
      <c r="BL113" s="18" t="s">
        <v>139</v>
      </c>
      <c r="BM113" s="189" t="s">
        <v>688</v>
      </c>
    </row>
    <row r="114" spans="1:47" s="2" customFormat="1" ht="12">
      <c r="A114" s="35"/>
      <c r="B114" s="36"/>
      <c r="C114" s="37"/>
      <c r="D114" s="191" t="s">
        <v>141</v>
      </c>
      <c r="E114" s="37"/>
      <c r="F114" s="192" t="s">
        <v>163</v>
      </c>
      <c r="G114" s="37"/>
      <c r="H114" s="37"/>
      <c r="I114" s="193"/>
      <c r="J114" s="193"/>
      <c r="K114" s="37"/>
      <c r="L114" s="37"/>
      <c r="M114" s="40"/>
      <c r="N114" s="194"/>
      <c r="O114" s="195"/>
      <c r="P114" s="65"/>
      <c r="Q114" s="65"/>
      <c r="R114" s="65"/>
      <c r="S114" s="65"/>
      <c r="T114" s="65"/>
      <c r="U114" s="65"/>
      <c r="V114" s="65"/>
      <c r="W114" s="65"/>
      <c r="X114" s="66"/>
      <c r="Y114" s="35"/>
      <c r="Z114" s="35"/>
      <c r="AA114" s="35"/>
      <c r="AB114" s="35"/>
      <c r="AC114" s="35"/>
      <c r="AD114" s="35"/>
      <c r="AE114" s="35"/>
      <c r="AT114" s="18" t="s">
        <v>141</v>
      </c>
      <c r="AU114" s="18" t="s">
        <v>85</v>
      </c>
    </row>
    <row r="115" spans="1:47" s="2" customFormat="1" ht="19.5">
      <c r="A115" s="35"/>
      <c r="B115" s="36"/>
      <c r="C115" s="37"/>
      <c r="D115" s="191" t="s">
        <v>153</v>
      </c>
      <c r="E115" s="37"/>
      <c r="F115" s="240" t="s">
        <v>165</v>
      </c>
      <c r="G115" s="37"/>
      <c r="H115" s="37"/>
      <c r="I115" s="193"/>
      <c r="J115" s="193"/>
      <c r="K115" s="37"/>
      <c r="L115" s="37"/>
      <c r="M115" s="40"/>
      <c r="N115" s="194"/>
      <c r="O115" s="195"/>
      <c r="P115" s="65"/>
      <c r="Q115" s="65"/>
      <c r="R115" s="65"/>
      <c r="S115" s="65"/>
      <c r="T115" s="65"/>
      <c r="U115" s="65"/>
      <c r="V115" s="65"/>
      <c r="W115" s="65"/>
      <c r="X115" s="66"/>
      <c r="Y115" s="35"/>
      <c r="Z115" s="35"/>
      <c r="AA115" s="35"/>
      <c r="AB115" s="35"/>
      <c r="AC115" s="35"/>
      <c r="AD115" s="35"/>
      <c r="AE115" s="35"/>
      <c r="AT115" s="18" t="s">
        <v>153</v>
      </c>
      <c r="AU115" s="18" t="s">
        <v>85</v>
      </c>
    </row>
    <row r="116" spans="2:51" s="13" customFormat="1" ht="12">
      <c r="B116" s="198"/>
      <c r="C116" s="199"/>
      <c r="D116" s="191" t="s">
        <v>145</v>
      </c>
      <c r="E116" s="200" t="s">
        <v>29</v>
      </c>
      <c r="F116" s="201" t="s">
        <v>146</v>
      </c>
      <c r="G116" s="199"/>
      <c r="H116" s="200" t="s">
        <v>29</v>
      </c>
      <c r="I116" s="202"/>
      <c r="J116" s="202"/>
      <c r="K116" s="199"/>
      <c r="L116" s="199"/>
      <c r="M116" s="203"/>
      <c r="N116" s="204"/>
      <c r="O116" s="205"/>
      <c r="P116" s="205"/>
      <c r="Q116" s="205"/>
      <c r="R116" s="205"/>
      <c r="S116" s="205"/>
      <c r="T116" s="205"/>
      <c r="U116" s="205"/>
      <c r="V116" s="205"/>
      <c r="W116" s="205"/>
      <c r="X116" s="206"/>
      <c r="AT116" s="207" t="s">
        <v>145</v>
      </c>
      <c r="AU116" s="207" t="s">
        <v>85</v>
      </c>
      <c r="AV116" s="13" t="s">
        <v>83</v>
      </c>
      <c r="AW116" s="13" t="s">
        <v>5</v>
      </c>
      <c r="AX116" s="13" t="s">
        <v>75</v>
      </c>
      <c r="AY116" s="207" t="s">
        <v>131</v>
      </c>
    </row>
    <row r="117" spans="2:51" s="14" customFormat="1" ht="12">
      <c r="B117" s="208"/>
      <c r="C117" s="209"/>
      <c r="D117" s="191" t="s">
        <v>145</v>
      </c>
      <c r="E117" s="210" t="s">
        <v>29</v>
      </c>
      <c r="F117" s="211" t="s">
        <v>271</v>
      </c>
      <c r="G117" s="209"/>
      <c r="H117" s="212">
        <v>24</v>
      </c>
      <c r="I117" s="213"/>
      <c r="J117" s="213"/>
      <c r="K117" s="209"/>
      <c r="L117" s="209"/>
      <c r="M117" s="214"/>
      <c r="N117" s="215"/>
      <c r="O117" s="216"/>
      <c r="P117" s="216"/>
      <c r="Q117" s="216"/>
      <c r="R117" s="216"/>
      <c r="S117" s="216"/>
      <c r="T117" s="216"/>
      <c r="U117" s="216"/>
      <c r="V117" s="216"/>
      <c r="W117" s="216"/>
      <c r="X117" s="217"/>
      <c r="AT117" s="218" t="s">
        <v>145</v>
      </c>
      <c r="AU117" s="218" t="s">
        <v>85</v>
      </c>
      <c r="AV117" s="14" t="s">
        <v>85</v>
      </c>
      <c r="AW117" s="14" t="s">
        <v>5</v>
      </c>
      <c r="AX117" s="14" t="s">
        <v>75</v>
      </c>
      <c r="AY117" s="218" t="s">
        <v>131</v>
      </c>
    </row>
    <row r="118" spans="2:51" s="15" customFormat="1" ht="12">
      <c r="B118" s="219"/>
      <c r="C118" s="220"/>
      <c r="D118" s="191" t="s">
        <v>145</v>
      </c>
      <c r="E118" s="221" t="s">
        <v>29</v>
      </c>
      <c r="F118" s="222" t="s">
        <v>147</v>
      </c>
      <c r="G118" s="220"/>
      <c r="H118" s="223">
        <v>24</v>
      </c>
      <c r="I118" s="224"/>
      <c r="J118" s="224"/>
      <c r="K118" s="220"/>
      <c r="L118" s="220"/>
      <c r="M118" s="225"/>
      <c r="N118" s="226"/>
      <c r="O118" s="227"/>
      <c r="P118" s="227"/>
      <c r="Q118" s="227"/>
      <c r="R118" s="227"/>
      <c r="S118" s="227"/>
      <c r="T118" s="227"/>
      <c r="U118" s="227"/>
      <c r="V118" s="227"/>
      <c r="W118" s="227"/>
      <c r="X118" s="228"/>
      <c r="AT118" s="229" t="s">
        <v>145</v>
      </c>
      <c r="AU118" s="229" t="s">
        <v>85</v>
      </c>
      <c r="AV118" s="15" t="s">
        <v>139</v>
      </c>
      <c r="AW118" s="15" t="s">
        <v>5</v>
      </c>
      <c r="AX118" s="15" t="s">
        <v>83</v>
      </c>
      <c r="AY118" s="229" t="s">
        <v>131</v>
      </c>
    </row>
    <row r="119" spans="1:65" s="2" customFormat="1" ht="16.5" customHeight="1">
      <c r="A119" s="35"/>
      <c r="B119" s="36"/>
      <c r="C119" s="230" t="s">
        <v>166</v>
      </c>
      <c r="D119" s="230" t="s">
        <v>148</v>
      </c>
      <c r="E119" s="231" t="s">
        <v>168</v>
      </c>
      <c r="F119" s="232" t="s">
        <v>169</v>
      </c>
      <c r="G119" s="233" t="s">
        <v>158</v>
      </c>
      <c r="H119" s="234">
        <v>66</v>
      </c>
      <c r="I119" s="235"/>
      <c r="J119" s="236"/>
      <c r="K119" s="237">
        <f>ROUND(P119*H119,2)</f>
        <v>0</v>
      </c>
      <c r="L119" s="232" t="s">
        <v>29</v>
      </c>
      <c r="M119" s="238"/>
      <c r="N119" s="239" t="s">
        <v>29</v>
      </c>
      <c r="O119" s="185" t="s">
        <v>44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65"/>
      <c r="T119" s="187">
        <f>S119*H119</f>
        <v>0</v>
      </c>
      <c r="U119" s="187">
        <v>0</v>
      </c>
      <c r="V119" s="187">
        <f>U119*H119</f>
        <v>0</v>
      </c>
      <c r="W119" s="187">
        <v>0</v>
      </c>
      <c r="X119" s="188">
        <f>W119*H119</f>
        <v>0</v>
      </c>
      <c r="Y119" s="35"/>
      <c r="Z119" s="35"/>
      <c r="AA119" s="35"/>
      <c r="AB119" s="35"/>
      <c r="AC119" s="35"/>
      <c r="AD119" s="35"/>
      <c r="AE119" s="35"/>
      <c r="AR119" s="189" t="s">
        <v>151</v>
      </c>
      <c r="AT119" s="189" t="s">
        <v>148</v>
      </c>
      <c r="AU119" s="189" t="s">
        <v>85</v>
      </c>
      <c r="AY119" s="18" t="s">
        <v>131</v>
      </c>
      <c r="BE119" s="190">
        <f>IF(O119="základní",K119,0)</f>
        <v>0</v>
      </c>
      <c r="BF119" s="190">
        <f>IF(O119="snížená",K119,0)</f>
        <v>0</v>
      </c>
      <c r="BG119" s="190">
        <f>IF(O119="zákl. přenesená",K119,0)</f>
        <v>0</v>
      </c>
      <c r="BH119" s="190">
        <f>IF(O119="sníž. přenesená",K119,0)</f>
        <v>0</v>
      </c>
      <c r="BI119" s="190">
        <f>IF(O119="nulová",K119,0)</f>
        <v>0</v>
      </c>
      <c r="BJ119" s="18" t="s">
        <v>83</v>
      </c>
      <c r="BK119" s="190">
        <f>ROUND(P119*H119,2)</f>
        <v>0</v>
      </c>
      <c r="BL119" s="18" t="s">
        <v>139</v>
      </c>
      <c r="BM119" s="189" t="s">
        <v>170</v>
      </c>
    </row>
    <row r="120" spans="1:47" s="2" customFormat="1" ht="12">
      <c r="A120" s="35"/>
      <c r="B120" s="36"/>
      <c r="C120" s="37"/>
      <c r="D120" s="191" t="s">
        <v>141</v>
      </c>
      <c r="E120" s="37"/>
      <c r="F120" s="192" t="s">
        <v>169</v>
      </c>
      <c r="G120" s="37"/>
      <c r="H120" s="37"/>
      <c r="I120" s="193"/>
      <c r="J120" s="193"/>
      <c r="K120" s="37"/>
      <c r="L120" s="37"/>
      <c r="M120" s="40"/>
      <c r="N120" s="194"/>
      <c r="O120" s="195"/>
      <c r="P120" s="65"/>
      <c r="Q120" s="65"/>
      <c r="R120" s="65"/>
      <c r="S120" s="65"/>
      <c r="T120" s="65"/>
      <c r="U120" s="65"/>
      <c r="V120" s="65"/>
      <c r="W120" s="65"/>
      <c r="X120" s="66"/>
      <c r="Y120" s="35"/>
      <c r="Z120" s="35"/>
      <c r="AA120" s="35"/>
      <c r="AB120" s="35"/>
      <c r="AC120" s="35"/>
      <c r="AD120" s="35"/>
      <c r="AE120" s="35"/>
      <c r="AT120" s="18" t="s">
        <v>141</v>
      </c>
      <c r="AU120" s="18" t="s">
        <v>85</v>
      </c>
    </row>
    <row r="121" spans="1:47" s="2" customFormat="1" ht="19.5">
      <c r="A121" s="35"/>
      <c r="B121" s="36"/>
      <c r="C121" s="37"/>
      <c r="D121" s="191" t="s">
        <v>153</v>
      </c>
      <c r="E121" s="37"/>
      <c r="F121" s="240" t="s">
        <v>165</v>
      </c>
      <c r="G121" s="37"/>
      <c r="H121" s="37"/>
      <c r="I121" s="193"/>
      <c r="J121" s="193"/>
      <c r="K121" s="37"/>
      <c r="L121" s="37"/>
      <c r="M121" s="40"/>
      <c r="N121" s="194"/>
      <c r="O121" s="195"/>
      <c r="P121" s="65"/>
      <c r="Q121" s="65"/>
      <c r="R121" s="65"/>
      <c r="S121" s="65"/>
      <c r="T121" s="65"/>
      <c r="U121" s="65"/>
      <c r="V121" s="65"/>
      <c r="W121" s="65"/>
      <c r="X121" s="66"/>
      <c r="Y121" s="35"/>
      <c r="Z121" s="35"/>
      <c r="AA121" s="35"/>
      <c r="AB121" s="35"/>
      <c r="AC121" s="35"/>
      <c r="AD121" s="35"/>
      <c r="AE121" s="35"/>
      <c r="AT121" s="18" t="s">
        <v>153</v>
      </c>
      <c r="AU121" s="18" t="s">
        <v>85</v>
      </c>
    </row>
    <row r="122" spans="2:51" s="13" customFormat="1" ht="12">
      <c r="B122" s="198"/>
      <c r="C122" s="199"/>
      <c r="D122" s="191" t="s">
        <v>145</v>
      </c>
      <c r="E122" s="200" t="s">
        <v>29</v>
      </c>
      <c r="F122" s="201" t="s">
        <v>146</v>
      </c>
      <c r="G122" s="199"/>
      <c r="H122" s="200" t="s">
        <v>29</v>
      </c>
      <c r="I122" s="202"/>
      <c r="J122" s="202"/>
      <c r="K122" s="199"/>
      <c r="L122" s="199"/>
      <c r="M122" s="203"/>
      <c r="N122" s="204"/>
      <c r="O122" s="205"/>
      <c r="P122" s="205"/>
      <c r="Q122" s="205"/>
      <c r="R122" s="205"/>
      <c r="S122" s="205"/>
      <c r="T122" s="205"/>
      <c r="U122" s="205"/>
      <c r="V122" s="205"/>
      <c r="W122" s="205"/>
      <c r="X122" s="206"/>
      <c r="AT122" s="207" t="s">
        <v>145</v>
      </c>
      <c r="AU122" s="207" t="s">
        <v>85</v>
      </c>
      <c r="AV122" s="13" t="s">
        <v>83</v>
      </c>
      <c r="AW122" s="13" t="s">
        <v>5</v>
      </c>
      <c r="AX122" s="13" t="s">
        <v>75</v>
      </c>
      <c r="AY122" s="207" t="s">
        <v>131</v>
      </c>
    </row>
    <row r="123" spans="2:51" s="14" customFormat="1" ht="12">
      <c r="B123" s="208"/>
      <c r="C123" s="209"/>
      <c r="D123" s="191" t="s">
        <v>145</v>
      </c>
      <c r="E123" s="210" t="s">
        <v>29</v>
      </c>
      <c r="F123" s="211" t="s">
        <v>689</v>
      </c>
      <c r="G123" s="209"/>
      <c r="H123" s="212">
        <v>66</v>
      </c>
      <c r="I123" s="213"/>
      <c r="J123" s="213"/>
      <c r="K123" s="209"/>
      <c r="L123" s="209"/>
      <c r="M123" s="214"/>
      <c r="N123" s="215"/>
      <c r="O123" s="216"/>
      <c r="P123" s="216"/>
      <c r="Q123" s="216"/>
      <c r="R123" s="216"/>
      <c r="S123" s="216"/>
      <c r="T123" s="216"/>
      <c r="U123" s="216"/>
      <c r="V123" s="216"/>
      <c r="W123" s="216"/>
      <c r="X123" s="217"/>
      <c r="AT123" s="218" t="s">
        <v>145</v>
      </c>
      <c r="AU123" s="218" t="s">
        <v>85</v>
      </c>
      <c r="AV123" s="14" t="s">
        <v>85</v>
      </c>
      <c r="AW123" s="14" t="s">
        <v>5</v>
      </c>
      <c r="AX123" s="14" t="s">
        <v>75</v>
      </c>
      <c r="AY123" s="218" t="s">
        <v>131</v>
      </c>
    </row>
    <row r="124" spans="2:51" s="15" customFormat="1" ht="12">
      <c r="B124" s="219"/>
      <c r="C124" s="220"/>
      <c r="D124" s="191" t="s">
        <v>145</v>
      </c>
      <c r="E124" s="221" t="s">
        <v>29</v>
      </c>
      <c r="F124" s="222" t="s">
        <v>147</v>
      </c>
      <c r="G124" s="220"/>
      <c r="H124" s="223">
        <v>66</v>
      </c>
      <c r="I124" s="224"/>
      <c r="J124" s="224"/>
      <c r="K124" s="220"/>
      <c r="L124" s="220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AT124" s="229" t="s">
        <v>145</v>
      </c>
      <c r="AU124" s="229" t="s">
        <v>85</v>
      </c>
      <c r="AV124" s="15" t="s">
        <v>139</v>
      </c>
      <c r="AW124" s="15" t="s">
        <v>5</v>
      </c>
      <c r="AX124" s="15" t="s">
        <v>83</v>
      </c>
      <c r="AY124" s="229" t="s">
        <v>131</v>
      </c>
    </row>
    <row r="125" spans="1:65" s="2" customFormat="1" ht="24.2" customHeight="1">
      <c r="A125" s="35"/>
      <c r="B125" s="36"/>
      <c r="C125" s="177" t="s">
        <v>178</v>
      </c>
      <c r="D125" s="177" t="s">
        <v>134</v>
      </c>
      <c r="E125" s="178" t="s">
        <v>690</v>
      </c>
      <c r="F125" s="179" t="s">
        <v>691</v>
      </c>
      <c r="G125" s="180" t="s">
        <v>158</v>
      </c>
      <c r="H125" s="181">
        <v>180</v>
      </c>
      <c r="I125" s="182"/>
      <c r="J125" s="182"/>
      <c r="K125" s="183">
        <f>ROUND(P125*H125,2)</f>
        <v>0</v>
      </c>
      <c r="L125" s="179" t="s">
        <v>138</v>
      </c>
      <c r="M125" s="40"/>
      <c r="N125" s="184" t="s">
        <v>29</v>
      </c>
      <c r="O125" s="185" t="s">
        <v>44</v>
      </c>
      <c r="P125" s="186">
        <f>I125+J125</f>
        <v>0</v>
      </c>
      <c r="Q125" s="186">
        <f>ROUND(I125*H125,2)</f>
        <v>0</v>
      </c>
      <c r="R125" s="186">
        <f>ROUND(J125*H125,2)</f>
        <v>0</v>
      </c>
      <c r="S125" s="65"/>
      <c r="T125" s="187">
        <f>S125*H125</f>
        <v>0</v>
      </c>
      <c r="U125" s="187">
        <v>0</v>
      </c>
      <c r="V125" s="187">
        <f>U125*H125</f>
        <v>0</v>
      </c>
      <c r="W125" s="187">
        <v>0</v>
      </c>
      <c r="X125" s="188">
        <f>W125*H125</f>
        <v>0</v>
      </c>
      <c r="Y125" s="35"/>
      <c r="Z125" s="35"/>
      <c r="AA125" s="35"/>
      <c r="AB125" s="35"/>
      <c r="AC125" s="35"/>
      <c r="AD125" s="35"/>
      <c r="AE125" s="35"/>
      <c r="AR125" s="189" t="s">
        <v>139</v>
      </c>
      <c r="AT125" s="189" t="s">
        <v>134</v>
      </c>
      <c r="AU125" s="189" t="s">
        <v>85</v>
      </c>
      <c r="AY125" s="18" t="s">
        <v>131</v>
      </c>
      <c r="BE125" s="190">
        <f>IF(O125="základní",K125,0)</f>
        <v>0</v>
      </c>
      <c r="BF125" s="190">
        <f>IF(O125="snížená",K125,0)</f>
        <v>0</v>
      </c>
      <c r="BG125" s="190">
        <f>IF(O125="zákl. přenesená",K125,0)</f>
        <v>0</v>
      </c>
      <c r="BH125" s="190">
        <f>IF(O125="sníž. přenesená",K125,0)</f>
        <v>0</v>
      </c>
      <c r="BI125" s="190">
        <f>IF(O125="nulová",K125,0)</f>
        <v>0</v>
      </c>
      <c r="BJ125" s="18" t="s">
        <v>83</v>
      </c>
      <c r="BK125" s="190">
        <f>ROUND(P125*H125,2)</f>
        <v>0</v>
      </c>
      <c r="BL125" s="18" t="s">
        <v>139</v>
      </c>
      <c r="BM125" s="189" t="s">
        <v>692</v>
      </c>
    </row>
    <row r="126" spans="1:47" s="2" customFormat="1" ht="12">
      <c r="A126" s="35"/>
      <c r="B126" s="36"/>
      <c r="C126" s="37"/>
      <c r="D126" s="191" t="s">
        <v>141</v>
      </c>
      <c r="E126" s="37"/>
      <c r="F126" s="192" t="s">
        <v>693</v>
      </c>
      <c r="G126" s="37"/>
      <c r="H126" s="37"/>
      <c r="I126" s="193"/>
      <c r="J126" s="193"/>
      <c r="K126" s="37"/>
      <c r="L126" s="37"/>
      <c r="M126" s="40"/>
      <c r="N126" s="194"/>
      <c r="O126" s="195"/>
      <c r="P126" s="65"/>
      <c r="Q126" s="65"/>
      <c r="R126" s="65"/>
      <c r="S126" s="65"/>
      <c r="T126" s="65"/>
      <c r="U126" s="65"/>
      <c r="V126" s="65"/>
      <c r="W126" s="65"/>
      <c r="X126" s="66"/>
      <c r="Y126" s="35"/>
      <c r="Z126" s="35"/>
      <c r="AA126" s="35"/>
      <c r="AB126" s="35"/>
      <c r="AC126" s="35"/>
      <c r="AD126" s="35"/>
      <c r="AE126" s="35"/>
      <c r="AT126" s="18" t="s">
        <v>141</v>
      </c>
      <c r="AU126" s="18" t="s">
        <v>85</v>
      </c>
    </row>
    <row r="127" spans="1:47" s="2" customFormat="1" ht="12">
      <c r="A127" s="35"/>
      <c r="B127" s="36"/>
      <c r="C127" s="37"/>
      <c r="D127" s="196" t="s">
        <v>143</v>
      </c>
      <c r="E127" s="37"/>
      <c r="F127" s="197" t="s">
        <v>694</v>
      </c>
      <c r="G127" s="37"/>
      <c r="H127" s="37"/>
      <c r="I127" s="193"/>
      <c r="J127" s="193"/>
      <c r="K127" s="37"/>
      <c r="L127" s="37"/>
      <c r="M127" s="40"/>
      <c r="N127" s="194"/>
      <c r="O127" s="195"/>
      <c r="P127" s="65"/>
      <c r="Q127" s="65"/>
      <c r="R127" s="65"/>
      <c r="S127" s="65"/>
      <c r="T127" s="65"/>
      <c r="U127" s="65"/>
      <c r="V127" s="65"/>
      <c r="W127" s="65"/>
      <c r="X127" s="66"/>
      <c r="Y127" s="35"/>
      <c r="Z127" s="35"/>
      <c r="AA127" s="35"/>
      <c r="AB127" s="35"/>
      <c r="AC127" s="35"/>
      <c r="AD127" s="35"/>
      <c r="AE127" s="35"/>
      <c r="AT127" s="18" t="s">
        <v>143</v>
      </c>
      <c r="AU127" s="18" t="s">
        <v>85</v>
      </c>
    </row>
    <row r="128" spans="2:51" s="13" customFormat="1" ht="12">
      <c r="B128" s="198"/>
      <c r="C128" s="199"/>
      <c r="D128" s="191" t="s">
        <v>145</v>
      </c>
      <c r="E128" s="200" t="s">
        <v>29</v>
      </c>
      <c r="F128" s="201" t="s">
        <v>146</v>
      </c>
      <c r="G128" s="199"/>
      <c r="H128" s="200" t="s">
        <v>29</v>
      </c>
      <c r="I128" s="202"/>
      <c r="J128" s="202"/>
      <c r="K128" s="199"/>
      <c r="L128" s="199"/>
      <c r="M128" s="203"/>
      <c r="N128" s="204"/>
      <c r="O128" s="205"/>
      <c r="P128" s="205"/>
      <c r="Q128" s="205"/>
      <c r="R128" s="205"/>
      <c r="S128" s="205"/>
      <c r="T128" s="205"/>
      <c r="U128" s="205"/>
      <c r="V128" s="205"/>
      <c r="W128" s="205"/>
      <c r="X128" s="206"/>
      <c r="AT128" s="207" t="s">
        <v>145</v>
      </c>
      <c r="AU128" s="207" t="s">
        <v>85</v>
      </c>
      <c r="AV128" s="13" t="s">
        <v>83</v>
      </c>
      <c r="AW128" s="13" t="s">
        <v>5</v>
      </c>
      <c r="AX128" s="13" t="s">
        <v>75</v>
      </c>
      <c r="AY128" s="207" t="s">
        <v>131</v>
      </c>
    </row>
    <row r="129" spans="2:51" s="14" customFormat="1" ht="12">
      <c r="B129" s="208"/>
      <c r="C129" s="209"/>
      <c r="D129" s="191" t="s">
        <v>145</v>
      </c>
      <c r="E129" s="210" t="s">
        <v>29</v>
      </c>
      <c r="F129" s="211" t="s">
        <v>695</v>
      </c>
      <c r="G129" s="209"/>
      <c r="H129" s="212">
        <v>180</v>
      </c>
      <c r="I129" s="213"/>
      <c r="J129" s="213"/>
      <c r="K129" s="209"/>
      <c r="L129" s="209"/>
      <c r="M129" s="214"/>
      <c r="N129" s="215"/>
      <c r="O129" s="216"/>
      <c r="P129" s="216"/>
      <c r="Q129" s="216"/>
      <c r="R129" s="216"/>
      <c r="S129" s="216"/>
      <c r="T129" s="216"/>
      <c r="U129" s="216"/>
      <c r="V129" s="216"/>
      <c r="W129" s="216"/>
      <c r="X129" s="217"/>
      <c r="AT129" s="218" t="s">
        <v>145</v>
      </c>
      <c r="AU129" s="218" t="s">
        <v>85</v>
      </c>
      <c r="AV129" s="14" t="s">
        <v>85</v>
      </c>
      <c r="AW129" s="14" t="s">
        <v>5</v>
      </c>
      <c r="AX129" s="14" t="s">
        <v>75</v>
      </c>
      <c r="AY129" s="218" t="s">
        <v>131</v>
      </c>
    </row>
    <row r="130" spans="2:51" s="15" customFormat="1" ht="12">
      <c r="B130" s="219"/>
      <c r="C130" s="220"/>
      <c r="D130" s="191" t="s">
        <v>145</v>
      </c>
      <c r="E130" s="221" t="s">
        <v>29</v>
      </c>
      <c r="F130" s="222" t="s">
        <v>147</v>
      </c>
      <c r="G130" s="220"/>
      <c r="H130" s="223">
        <v>180</v>
      </c>
      <c r="I130" s="224"/>
      <c r="J130" s="224"/>
      <c r="K130" s="220"/>
      <c r="L130" s="220"/>
      <c r="M130" s="225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AT130" s="229" t="s">
        <v>145</v>
      </c>
      <c r="AU130" s="229" t="s">
        <v>85</v>
      </c>
      <c r="AV130" s="15" t="s">
        <v>139</v>
      </c>
      <c r="AW130" s="15" t="s">
        <v>5</v>
      </c>
      <c r="AX130" s="15" t="s">
        <v>83</v>
      </c>
      <c r="AY130" s="229" t="s">
        <v>131</v>
      </c>
    </row>
    <row r="131" spans="1:65" s="2" customFormat="1" ht="24.2" customHeight="1">
      <c r="A131" s="35"/>
      <c r="B131" s="36"/>
      <c r="C131" s="177" t="s">
        <v>151</v>
      </c>
      <c r="D131" s="177" t="s">
        <v>134</v>
      </c>
      <c r="E131" s="178" t="s">
        <v>696</v>
      </c>
      <c r="F131" s="179" t="s">
        <v>697</v>
      </c>
      <c r="G131" s="180" t="s">
        <v>158</v>
      </c>
      <c r="H131" s="181">
        <v>20</v>
      </c>
      <c r="I131" s="182"/>
      <c r="J131" s="182"/>
      <c r="K131" s="183">
        <f>ROUND(P131*H131,2)</f>
        <v>0</v>
      </c>
      <c r="L131" s="179" t="s">
        <v>138</v>
      </c>
      <c r="M131" s="40"/>
      <c r="N131" s="184" t="s">
        <v>29</v>
      </c>
      <c r="O131" s="185" t="s">
        <v>44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65"/>
      <c r="T131" s="187">
        <f>S131*H131</f>
        <v>0</v>
      </c>
      <c r="U131" s="187">
        <v>0</v>
      </c>
      <c r="V131" s="187">
        <f>U131*H131</f>
        <v>0</v>
      </c>
      <c r="W131" s="187">
        <v>0</v>
      </c>
      <c r="X131" s="188">
        <f>W131*H131</f>
        <v>0</v>
      </c>
      <c r="Y131" s="35"/>
      <c r="Z131" s="35"/>
      <c r="AA131" s="35"/>
      <c r="AB131" s="35"/>
      <c r="AC131" s="35"/>
      <c r="AD131" s="35"/>
      <c r="AE131" s="35"/>
      <c r="AR131" s="189" t="s">
        <v>139</v>
      </c>
      <c r="AT131" s="189" t="s">
        <v>134</v>
      </c>
      <c r="AU131" s="189" t="s">
        <v>85</v>
      </c>
      <c r="AY131" s="18" t="s">
        <v>131</v>
      </c>
      <c r="BE131" s="190">
        <f>IF(O131="základní",K131,0)</f>
        <v>0</v>
      </c>
      <c r="BF131" s="190">
        <f>IF(O131="snížená",K131,0)</f>
        <v>0</v>
      </c>
      <c r="BG131" s="190">
        <f>IF(O131="zákl. přenesená",K131,0)</f>
        <v>0</v>
      </c>
      <c r="BH131" s="190">
        <f>IF(O131="sníž. přenesená",K131,0)</f>
        <v>0</v>
      </c>
      <c r="BI131" s="190">
        <f>IF(O131="nulová",K131,0)</f>
        <v>0</v>
      </c>
      <c r="BJ131" s="18" t="s">
        <v>83</v>
      </c>
      <c r="BK131" s="190">
        <f>ROUND(P131*H131,2)</f>
        <v>0</v>
      </c>
      <c r="BL131" s="18" t="s">
        <v>139</v>
      </c>
      <c r="BM131" s="189" t="s">
        <v>698</v>
      </c>
    </row>
    <row r="132" spans="1:47" s="2" customFormat="1" ht="12">
      <c r="A132" s="35"/>
      <c r="B132" s="36"/>
      <c r="C132" s="37"/>
      <c r="D132" s="191" t="s">
        <v>141</v>
      </c>
      <c r="E132" s="37"/>
      <c r="F132" s="192" t="s">
        <v>699</v>
      </c>
      <c r="G132" s="37"/>
      <c r="H132" s="37"/>
      <c r="I132" s="193"/>
      <c r="J132" s="193"/>
      <c r="K132" s="37"/>
      <c r="L132" s="37"/>
      <c r="M132" s="40"/>
      <c r="N132" s="194"/>
      <c r="O132" s="195"/>
      <c r="P132" s="65"/>
      <c r="Q132" s="65"/>
      <c r="R132" s="65"/>
      <c r="S132" s="65"/>
      <c r="T132" s="65"/>
      <c r="U132" s="65"/>
      <c r="V132" s="65"/>
      <c r="W132" s="65"/>
      <c r="X132" s="66"/>
      <c r="Y132" s="35"/>
      <c r="Z132" s="35"/>
      <c r="AA132" s="35"/>
      <c r="AB132" s="35"/>
      <c r="AC132" s="35"/>
      <c r="AD132" s="35"/>
      <c r="AE132" s="35"/>
      <c r="AT132" s="18" t="s">
        <v>141</v>
      </c>
      <c r="AU132" s="18" t="s">
        <v>85</v>
      </c>
    </row>
    <row r="133" spans="1:47" s="2" customFormat="1" ht="12">
      <c r="A133" s="35"/>
      <c r="B133" s="36"/>
      <c r="C133" s="37"/>
      <c r="D133" s="196" t="s">
        <v>143</v>
      </c>
      <c r="E133" s="37"/>
      <c r="F133" s="197" t="s">
        <v>700</v>
      </c>
      <c r="G133" s="37"/>
      <c r="H133" s="37"/>
      <c r="I133" s="193"/>
      <c r="J133" s="193"/>
      <c r="K133" s="37"/>
      <c r="L133" s="37"/>
      <c r="M133" s="40"/>
      <c r="N133" s="194"/>
      <c r="O133" s="195"/>
      <c r="P133" s="65"/>
      <c r="Q133" s="65"/>
      <c r="R133" s="65"/>
      <c r="S133" s="65"/>
      <c r="T133" s="65"/>
      <c r="U133" s="65"/>
      <c r="V133" s="65"/>
      <c r="W133" s="65"/>
      <c r="X133" s="66"/>
      <c r="Y133" s="35"/>
      <c r="Z133" s="35"/>
      <c r="AA133" s="35"/>
      <c r="AB133" s="35"/>
      <c r="AC133" s="35"/>
      <c r="AD133" s="35"/>
      <c r="AE133" s="35"/>
      <c r="AT133" s="18" t="s">
        <v>143</v>
      </c>
      <c r="AU133" s="18" t="s">
        <v>85</v>
      </c>
    </row>
    <row r="134" spans="2:51" s="13" customFormat="1" ht="12">
      <c r="B134" s="198"/>
      <c r="C134" s="199"/>
      <c r="D134" s="191" t="s">
        <v>145</v>
      </c>
      <c r="E134" s="200" t="s">
        <v>29</v>
      </c>
      <c r="F134" s="201" t="s">
        <v>146</v>
      </c>
      <c r="G134" s="199"/>
      <c r="H134" s="200" t="s">
        <v>29</v>
      </c>
      <c r="I134" s="202"/>
      <c r="J134" s="202"/>
      <c r="K134" s="199"/>
      <c r="L134" s="199"/>
      <c r="M134" s="203"/>
      <c r="N134" s="204"/>
      <c r="O134" s="205"/>
      <c r="P134" s="205"/>
      <c r="Q134" s="205"/>
      <c r="R134" s="205"/>
      <c r="S134" s="205"/>
      <c r="T134" s="205"/>
      <c r="U134" s="205"/>
      <c r="V134" s="205"/>
      <c r="W134" s="205"/>
      <c r="X134" s="206"/>
      <c r="AT134" s="207" t="s">
        <v>145</v>
      </c>
      <c r="AU134" s="207" t="s">
        <v>85</v>
      </c>
      <c r="AV134" s="13" t="s">
        <v>83</v>
      </c>
      <c r="AW134" s="13" t="s">
        <v>5</v>
      </c>
      <c r="AX134" s="13" t="s">
        <v>75</v>
      </c>
      <c r="AY134" s="207" t="s">
        <v>131</v>
      </c>
    </row>
    <row r="135" spans="2:51" s="14" customFormat="1" ht="12">
      <c r="B135" s="208"/>
      <c r="C135" s="209"/>
      <c r="D135" s="191" t="s">
        <v>145</v>
      </c>
      <c r="E135" s="210" t="s">
        <v>29</v>
      </c>
      <c r="F135" s="211" t="s">
        <v>701</v>
      </c>
      <c r="G135" s="209"/>
      <c r="H135" s="212">
        <v>20</v>
      </c>
      <c r="I135" s="213"/>
      <c r="J135" s="213"/>
      <c r="K135" s="209"/>
      <c r="L135" s="209"/>
      <c r="M135" s="214"/>
      <c r="N135" s="2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7"/>
      <c r="AT135" s="218" t="s">
        <v>145</v>
      </c>
      <c r="AU135" s="218" t="s">
        <v>85</v>
      </c>
      <c r="AV135" s="14" t="s">
        <v>85</v>
      </c>
      <c r="AW135" s="14" t="s">
        <v>5</v>
      </c>
      <c r="AX135" s="14" t="s">
        <v>75</v>
      </c>
      <c r="AY135" s="218" t="s">
        <v>131</v>
      </c>
    </row>
    <row r="136" spans="2:51" s="15" customFormat="1" ht="12">
      <c r="B136" s="219"/>
      <c r="C136" s="220"/>
      <c r="D136" s="191" t="s">
        <v>145</v>
      </c>
      <c r="E136" s="221" t="s">
        <v>29</v>
      </c>
      <c r="F136" s="222" t="s">
        <v>147</v>
      </c>
      <c r="G136" s="220"/>
      <c r="H136" s="223">
        <v>20</v>
      </c>
      <c r="I136" s="224"/>
      <c r="J136" s="224"/>
      <c r="K136" s="220"/>
      <c r="L136" s="220"/>
      <c r="M136" s="225"/>
      <c r="N136" s="226"/>
      <c r="O136" s="227"/>
      <c r="P136" s="227"/>
      <c r="Q136" s="227"/>
      <c r="R136" s="227"/>
      <c r="S136" s="227"/>
      <c r="T136" s="227"/>
      <c r="U136" s="227"/>
      <c r="V136" s="227"/>
      <c r="W136" s="227"/>
      <c r="X136" s="228"/>
      <c r="AT136" s="229" t="s">
        <v>145</v>
      </c>
      <c r="AU136" s="229" t="s">
        <v>85</v>
      </c>
      <c r="AV136" s="15" t="s">
        <v>139</v>
      </c>
      <c r="AW136" s="15" t="s">
        <v>5</v>
      </c>
      <c r="AX136" s="15" t="s">
        <v>83</v>
      </c>
      <c r="AY136" s="229" t="s">
        <v>131</v>
      </c>
    </row>
    <row r="137" spans="1:65" s="2" customFormat="1" ht="16.5" customHeight="1">
      <c r="A137" s="35"/>
      <c r="B137" s="36"/>
      <c r="C137" s="230" t="s">
        <v>189</v>
      </c>
      <c r="D137" s="230" t="s">
        <v>148</v>
      </c>
      <c r="E137" s="231" t="s">
        <v>702</v>
      </c>
      <c r="F137" s="232" t="s">
        <v>703</v>
      </c>
      <c r="G137" s="233" t="s">
        <v>158</v>
      </c>
      <c r="H137" s="234">
        <v>186</v>
      </c>
      <c r="I137" s="235"/>
      <c r="J137" s="236"/>
      <c r="K137" s="237">
        <f>ROUND(P137*H137,2)</f>
        <v>0</v>
      </c>
      <c r="L137" s="232" t="s">
        <v>29</v>
      </c>
      <c r="M137" s="238"/>
      <c r="N137" s="239" t="s">
        <v>29</v>
      </c>
      <c r="O137" s="185" t="s">
        <v>44</v>
      </c>
      <c r="P137" s="186">
        <f>I137+J137</f>
        <v>0</v>
      </c>
      <c r="Q137" s="186">
        <f>ROUND(I137*H137,2)</f>
        <v>0</v>
      </c>
      <c r="R137" s="186">
        <f>ROUND(J137*H137,2)</f>
        <v>0</v>
      </c>
      <c r="S137" s="65"/>
      <c r="T137" s="187">
        <f>S137*H137</f>
        <v>0</v>
      </c>
      <c r="U137" s="187">
        <v>0</v>
      </c>
      <c r="V137" s="187">
        <f>U137*H137</f>
        <v>0</v>
      </c>
      <c r="W137" s="187">
        <v>0</v>
      </c>
      <c r="X137" s="188">
        <f>W137*H137</f>
        <v>0</v>
      </c>
      <c r="Y137" s="35"/>
      <c r="Z137" s="35"/>
      <c r="AA137" s="35"/>
      <c r="AB137" s="35"/>
      <c r="AC137" s="35"/>
      <c r="AD137" s="35"/>
      <c r="AE137" s="35"/>
      <c r="AR137" s="189" t="s">
        <v>151</v>
      </c>
      <c r="AT137" s="189" t="s">
        <v>148</v>
      </c>
      <c r="AU137" s="189" t="s">
        <v>85</v>
      </c>
      <c r="AY137" s="18" t="s">
        <v>131</v>
      </c>
      <c r="BE137" s="190">
        <f>IF(O137="základní",K137,0)</f>
        <v>0</v>
      </c>
      <c r="BF137" s="190">
        <f>IF(O137="snížená",K137,0)</f>
        <v>0</v>
      </c>
      <c r="BG137" s="190">
        <f>IF(O137="zákl. přenesená",K137,0)</f>
        <v>0</v>
      </c>
      <c r="BH137" s="190">
        <f>IF(O137="sníž. přenesená",K137,0)</f>
        <v>0</v>
      </c>
      <c r="BI137" s="190">
        <f>IF(O137="nulová",K137,0)</f>
        <v>0</v>
      </c>
      <c r="BJ137" s="18" t="s">
        <v>83</v>
      </c>
      <c r="BK137" s="190">
        <f>ROUND(P137*H137,2)</f>
        <v>0</v>
      </c>
      <c r="BL137" s="18" t="s">
        <v>139</v>
      </c>
      <c r="BM137" s="189" t="s">
        <v>704</v>
      </c>
    </row>
    <row r="138" spans="1:47" s="2" customFormat="1" ht="12">
      <c r="A138" s="35"/>
      <c r="B138" s="36"/>
      <c r="C138" s="37"/>
      <c r="D138" s="191" t="s">
        <v>141</v>
      </c>
      <c r="E138" s="37"/>
      <c r="F138" s="192" t="s">
        <v>703</v>
      </c>
      <c r="G138" s="37"/>
      <c r="H138" s="37"/>
      <c r="I138" s="193"/>
      <c r="J138" s="193"/>
      <c r="K138" s="37"/>
      <c r="L138" s="37"/>
      <c r="M138" s="40"/>
      <c r="N138" s="194"/>
      <c r="O138" s="195"/>
      <c r="P138" s="65"/>
      <c r="Q138" s="65"/>
      <c r="R138" s="65"/>
      <c r="S138" s="65"/>
      <c r="T138" s="65"/>
      <c r="U138" s="65"/>
      <c r="V138" s="65"/>
      <c r="W138" s="65"/>
      <c r="X138" s="66"/>
      <c r="Y138" s="35"/>
      <c r="Z138" s="35"/>
      <c r="AA138" s="35"/>
      <c r="AB138" s="35"/>
      <c r="AC138" s="35"/>
      <c r="AD138" s="35"/>
      <c r="AE138" s="35"/>
      <c r="AT138" s="18" t="s">
        <v>141</v>
      </c>
      <c r="AU138" s="18" t="s">
        <v>85</v>
      </c>
    </row>
    <row r="139" spans="1:47" s="2" customFormat="1" ht="19.5">
      <c r="A139" s="35"/>
      <c r="B139" s="36"/>
      <c r="C139" s="37"/>
      <c r="D139" s="191" t="s">
        <v>153</v>
      </c>
      <c r="E139" s="37"/>
      <c r="F139" s="240" t="s">
        <v>165</v>
      </c>
      <c r="G139" s="37"/>
      <c r="H139" s="37"/>
      <c r="I139" s="193"/>
      <c r="J139" s="193"/>
      <c r="K139" s="37"/>
      <c r="L139" s="37"/>
      <c r="M139" s="40"/>
      <c r="N139" s="194"/>
      <c r="O139" s="195"/>
      <c r="P139" s="65"/>
      <c r="Q139" s="65"/>
      <c r="R139" s="65"/>
      <c r="S139" s="65"/>
      <c r="T139" s="65"/>
      <c r="U139" s="65"/>
      <c r="V139" s="65"/>
      <c r="W139" s="65"/>
      <c r="X139" s="66"/>
      <c r="Y139" s="35"/>
      <c r="Z139" s="35"/>
      <c r="AA139" s="35"/>
      <c r="AB139" s="35"/>
      <c r="AC139" s="35"/>
      <c r="AD139" s="35"/>
      <c r="AE139" s="35"/>
      <c r="AT139" s="18" t="s">
        <v>153</v>
      </c>
      <c r="AU139" s="18" t="s">
        <v>85</v>
      </c>
    </row>
    <row r="140" spans="2:51" s="13" customFormat="1" ht="12">
      <c r="B140" s="198"/>
      <c r="C140" s="199"/>
      <c r="D140" s="191" t="s">
        <v>145</v>
      </c>
      <c r="E140" s="200" t="s">
        <v>29</v>
      </c>
      <c r="F140" s="201" t="s">
        <v>146</v>
      </c>
      <c r="G140" s="199"/>
      <c r="H140" s="200" t="s">
        <v>29</v>
      </c>
      <c r="I140" s="202"/>
      <c r="J140" s="202"/>
      <c r="K140" s="199"/>
      <c r="L140" s="199"/>
      <c r="M140" s="203"/>
      <c r="N140" s="204"/>
      <c r="O140" s="205"/>
      <c r="P140" s="205"/>
      <c r="Q140" s="205"/>
      <c r="R140" s="205"/>
      <c r="S140" s="205"/>
      <c r="T140" s="205"/>
      <c r="U140" s="205"/>
      <c r="V140" s="205"/>
      <c r="W140" s="205"/>
      <c r="X140" s="206"/>
      <c r="AT140" s="207" t="s">
        <v>145</v>
      </c>
      <c r="AU140" s="207" t="s">
        <v>85</v>
      </c>
      <c r="AV140" s="13" t="s">
        <v>83</v>
      </c>
      <c r="AW140" s="13" t="s">
        <v>5</v>
      </c>
      <c r="AX140" s="13" t="s">
        <v>75</v>
      </c>
      <c r="AY140" s="207" t="s">
        <v>131</v>
      </c>
    </row>
    <row r="141" spans="2:51" s="14" customFormat="1" ht="12">
      <c r="B141" s="208"/>
      <c r="C141" s="209"/>
      <c r="D141" s="191" t="s">
        <v>145</v>
      </c>
      <c r="E141" s="210" t="s">
        <v>29</v>
      </c>
      <c r="F141" s="211" t="s">
        <v>705</v>
      </c>
      <c r="G141" s="209"/>
      <c r="H141" s="212">
        <v>186</v>
      </c>
      <c r="I141" s="213"/>
      <c r="J141" s="213"/>
      <c r="K141" s="209"/>
      <c r="L141" s="209"/>
      <c r="M141" s="214"/>
      <c r="N141" s="215"/>
      <c r="O141" s="216"/>
      <c r="P141" s="216"/>
      <c r="Q141" s="216"/>
      <c r="R141" s="216"/>
      <c r="S141" s="216"/>
      <c r="T141" s="216"/>
      <c r="U141" s="216"/>
      <c r="V141" s="216"/>
      <c r="W141" s="216"/>
      <c r="X141" s="217"/>
      <c r="AT141" s="218" t="s">
        <v>145</v>
      </c>
      <c r="AU141" s="218" t="s">
        <v>85</v>
      </c>
      <c r="AV141" s="14" t="s">
        <v>85</v>
      </c>
      <c r="AW141" s="14" t="s">
        <v>5</v>
      </c>
      <c r="AX141" s="14" t="s">
        <v>75</v>
      </c>
      <c r="AY141" s="218" t="s">
        <v>131</v>
      </c>
    </row>
    <row r="142" spans="2:51" s="15" customFormat="1" ht="12">
      <c r="B142" s="219"/>
      <c r="C142" s="220"/>
      <c r="D142" s="191" t="s">
        <v>145</v>
      </c>
      <c r="E142" s="221" t="s">
        <v>29</v>
      </c>
      <c r="F142" s="222" t="s">
        <v>147</v>
      </c>
      <c r="G142" s="220"/>
      <c r="H142" s="223">
        <v>186</v>
      </c>
      <c r="I142" s="224"/>
      <c r="J142" s="224"/>
      <c r="K142" s="220"/>
      <c r="L142" s="220"/>
      <c r="M142" s="225"/>
      <c r="N142" s="226"/>
      <c r="O142" s="227"/>
      <c r="P142" s="227"/>
      <c r="Q142" s="227"/>
      <c r="R142" s="227"/>
      <c r="S142" s="227"/>
      <c r="T142" s="227"/>
      <c r="U142" s="227"/>
      <c r="V142" s="227"/>
      <c r="W142" s="227"/>
      <c r="X142" s="228"/>
      <c r="AT142" s="229" t="s">
        <v>145</v>
      </c>
      <c r="AU142" s="229" t="s">
        <v>85</v>
      </c>
      <c r="AV142" s="15" t="s">
        <v>139</v>
      </c>
      <c r="AW142" s="15" t="s">
        <v>5</v>
      </c>
      <c r="AX142" s="15" t="s">
        <v>83</v>
      </c>
      <c r="AY142" s="229" t="s">
        <v>131</v>
      </c>
    </row>
    <row r="143" spans="1:65" s="2" customFormat="1" ht="16.5" customHeight="1">
      <c r="A143" s="35"/>
      <c r="B143" s="36"/>
      <c r="C143" s="230" t="s">
        <v>196</v>
      </c>
      <c r="D143" s="230" t="s">
        <v>148</v>
      </c>
      <c r="E143" s="231" t="s">
        <v>706</v>
      </c>
      <c r="F143" s="232" t="s">
        <v>707</v>
      </c>
      <c r="G143" s="233" t="s">
        <v>158</v>
      </c>
      <c r="H143" s="234">
        <v>14</v>
      </c>
      <c r="I143" s="235"/>
      <c r="J143" s="236"/>
      <c r="K143" s="237">
        <f>ROUND(P143*H143,2)</f>
        <v>0</v>
      </c>
      <c r="L143" s="232" t="s">
        <v>29</v>
      </c>
      <c r="M143" s="238"/>
      <c r="N143" s="239" t="s">
        <v>29</v>
      </c>
      <c r="O143" s="185" t="s">
        <v>44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65"/>
      <c r="T143" s="187">
        <f>S143*H143</f>
        <v>0</v>
      </c>
      <c r="U143" s="187">
        <v>0</v>
      </c>
      <c r="V143" s="187">
        <f>U143*H143</f>
        <v>0</v>
      </c>
      <c r="W143" s="187">
        <v>0</v>
      </c>
      <c r="X143" s="188">
        <f>W143*H143</f>
        <v>0</v>
      </c>
      <c r="Y143" s="35"/>
      <c r="Z143" s="35"/>
      <c r="AA143" s="35"/>
      <c r="AB143" s="35"/>
      <c r="AC143" s="35"/>
      <c r="AD143" s="35"/>
      <c r="AE143" s="35"/>
      <c r="AR143" s="189" t="s">
        <v>151</v>
      </c>
      <c r="AT143" s="189" t="s">
        <v>148</v>
      </c>
      <c r="AU143" s="189" t="s">
        <v>85</v>
      </c>
      <c r="AY143" s="18" t="s">
        <v>131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8" t="s">
        <v>83</v>
      </c>
      <c r="BK143" s="190">
        <f>ROUND(P143*H143,2)</f>
        <v>0</v>
      </c>
      <c r="BL143" s="18" t="s">
        <v>139</v>
      </c>
      <c r="BM143" s="189" t="s">
        <v>708</v>
      </c>
    </row>
    <row r="144" spans="1:47" s="2" customFormat="1" ht="12">
      <c r="A144" s="35"/>
      <c r="B144" s="36"/>
      <c r="C144" s="37"/>
      <c r="D144" s="191" t="s">
        <v>141</v>
      </c>
      <c r="E144" s="37"/>
      <c r="F144" s="192" t="s">
        <v>707</v>
      </c>
      <c r="G144" s="37"/>
      <c r="H144" s="37"/>
      <c r="I144" s="193"/>
      <c r="J144" s="193"/>
      <c r="K144" s="37"/>
      <c r="L144" s="37"/>
      <c r="M144" s="40"/>
      <c r="N144" s="194"/>
      <c r="O144" s="195"/>
      <c r="P144" s="65"/>
      <c r="Q144" s="65"/>
      <c r="R144" s="65"/>
      <c r="S144" s="65"/>
      <c r="T144" s="65"/>
      <c r="U144" s="65"/>
      <c r="V144" s="65"/>
      <c r="W144" s="65"/>
      <c r="X144" s="66"/>
      <c r="Y144" s="35"/>
      <c r="Z144" s="35"/>
      <c r="AA144" s="35"/>
      <c r="AB144" s="35"/>
      <c r="AC144" s="35"/>
      <c r="AD144" s="35"/>
      <c r="AE144" s="35"/>
      <c r="AT144" s="18" t="s">
        <v>141</v>
      </c>
      <c r="AU144" s="18" t="s">
        <v>85</v>
      </c>
    </row>
    <row r="145" spans="1:47" s="2" customFormat="1" ht="19.5">
      <c r="A145" s="35"/>
      <c r="B145" s="36"/>
      <c r="C145" s="37"/>
      <c r="D145" s="191" t="s">
        <v>153</v>
      </c>
      <c r="E145" s="37"/>
      <c r="F145" s="240" t="s">
        <v>165</v>
      </c>
      <c r="G145" s="37"/>
      <c r="H145" s="37"/>
      <c r="I145" s="193"/>
      <c r="J145" s="193"/>
      <c r="K145" s="37"/>
      <c r="L145" s="37"/>
      <c r="M145" s="40"/>
      <c r="N145" s="194"/>
      <c r="O145" s="195"/>
      <c r="P145" s="65"/>
      <c r="Q145" s="65"/>
      <c r="R145" s="65"/>
      <c r="S145" s="65"/>
      <c r="T145" s="65"/>
      <c r="U145" s="65"/>
      <c r="V145" s="65"/>
      <c r="W145" s="65"/>
      <c r="X145" s="66"/>
      <c r="Y145" s="35"/>
      <c r="Z145" s="35"/>
      <c r="AA145" s="35"/>
      <c r="AB145" s="35"/>
      <c r="AC145" s="35"/>
      <c r="AD145" s="35"/>
      <c r="AE145" s="35"/>
      <c r="AT145" s="18" t="s">
        <v>153</v>
      </c>
      <c r="AU145" s="18" t="s">
        <v>85</v>
      </c>
    </row>
    <row r="146" spans="2:51" s="13" customFormat="1" ht="12">
      <c r="B146" s="198"/>
      <c r="C146" s="199"/>
      <c r="D146" s="191" t="s">
        <v>145</v>
      </c>
      <c r="E146" s="200" t="s">
        <v>29</v>
      </c>
      <c r="F146" s="201" t="s">
        <v>146</v>
      </c>
      <c r="G146" s="199"/>
      <c r="H146" s="200" t="s">
        <v>29</v>
      </c>
      <c r="I146" s="202"/>
      <c r="J146" s="202"/>
      <c r="K146" s="199"/>
      <c r="L146" s="199"/>
      <c r="M146" s="203"/>
      <c r="N146" s="204"/>
      <c r="O146" s="205"/>
      <c r="P146" s="205"/>
      <c r="Q146" s="205"/>
      <c r="R146" s="205"/>
      <c r="S146" s="205"/>
      <c r="T146" s="205"/>
      <c r="U146" s="205"/>
      <c r="V146" s="205"/>
      <c r="W146" s="205"/>
      <c r="X146" s="206"/>
      <c r="AT146" s="207" t="s">
        <v>145</v>
      </c>
      <c r="AU146" s="207" t="s">
        <v>85</v>
      </c>
      <c r="AV146" s="13" t="s">
        <v>83</v>
      </c>
      <c r="AW146" s="13" t="s">
        <v>5</v>
      </c>
      <c r="AX146" s="13" t="s">
        <v>75</v>
      </c>
      <c r="AY146" s="207" t="s">
        <v>131</v>
      </c>
    </row>
    <row r="147" spans="2:51" s="14" customFormat="1" ht="12">
      <c r="B147" s="208"/>
      <c r="C147" s="209"/>
      <c r="D147" s="191" t="s">
        <v>145</v>
      </c>
      <c r="E147" s="210" t="s">
        <v>29</v>
      </c>
      <c r="F147" s="211" t="s">
        <v>218</v>
      </c>
      <c r="G147" s="209"/>
      <c r="H147" s="212">
        <v>14</v>
      </c>
      <c r="I147" s="213"/>
      <c r="J147" s="213"/>
      <c r="K147" s="209"/>
      <c r="L147" s="209"/>
      <c r="M147" s="214"/>
      <c r="N147" s="215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AT147" s="218" t="s">
        <v>145</v>
      </c>
      <c r="AU147" s="218" t="s">
        <v>85</v>
      </c>
      <c r="AV147" s="14" t="s">
        <v>85</v>
      </c>
      <c r="AW147" s="14" t="s">
        <v>5</v>
      </c>
      <c r="AX147" s="14" t="s">
        <v>75</v>
      </c>
      <c r="AY147" s="218" t="s">
        <v>131</v>
      </c>
    </row>
    <row r="148" spans="2:51" s="15" customFormat="1" ht="12">
      <c r="B148" s="219"/>
      <c r="C148" s="220"/>
      <c r="D148" s="191" t="s">
        <v>145</v>
      </c>
      <c r="E148" s="221" t="s">
        <v>29</v>
      </c>
      <c r="F148" s="222" t="s">
        <v>147</v>
      </c>
      <c r="G148" s="220"/>
      <c r="H148" s="223">
        <v>14</v>
      </c>
      <c r="I148" s="224"/>
      <c r="J148" s="224"/>
      <c r="K148" s="220"/>
      <c r="L148" s="220"/>
      <c r="M148" s="225"/>
      <c r="N148" s="226"/>
      <c r="O148" s="227"/>
      <c r="P148" s="227"/>
      <c r="Q148" s="227"/>
      <c r="R148" s="227"/>
      <c r="S148" s="227"/>
      <c r="T148" s="227"/>
      <c r="U148" s="227"/>
      <c r="V148" s="227"/>
      <c r="W148" s="227"/>
      <c r="X148" s="228"/>
      <c r="AT148" s="229" t="s">
        <v>145</v>
      </c>
      <c r="AU148" s="229" t="s">
        <v>85</v>
      </c>
      <c r="AV148" s="15" t="s">
        <v>139</v>
      </c>
      <c r="AW148" s="15" t="s">
        <v>5</v>
      </c>
      <c r="AX148" s="15" t="s">
        <v>83</v>
      </c>
      <c r="AY148" s="229" t="s">
        <v>131</v>
      </c>
    </row>
    <row r="149" spans="1:65" s="2" customFormat="1" ht="24.2" customHeight="1">
      <c r="A149" s="35"/>
      <c r="B149" s="36"/>
      <c r="C149" s="177" t="s">
        <v>200</v>
      </c>
      <c r="D149" s="177" t="s">
        <v>134</v>
      </c>
      <c r="E149" s="178" t="s">
        <v>709</v>
      </c>
      <c r="F149" s="179" t="s">
        <v>710</v>
      </c>
      <c r="G149" s="180" t="s">
        <v>158</v>
      </c>
      <c r="H149" s="181">
        <v>41</v>
      </c>
      <c r="I149" s="182"/>
      <c r="J149" s="182"/>
      <c r="K149" s="183">
        <f>ROUND(P149*H149,2)</f>
        <v>0</v>
      </c>
      <c r="L149" s="179" t="s">
        <v>138</v>
      </c>
      <c r="M149" s="40"/>
      <c r="N149" s="184" t="s">
        <v>29</v>
      </c>
      <c r="O149" s="185" t="s">
        <v>44</v>
      </c>
      <c r="P149" s="186">
        <f>I149+J149</f>
        <v>0</v>
      </c>
      <c r="Q149" s="186">
        <f>ROUND(I149*H149,2)</f>
        <v>0</v>
      </c>
      <c r="R149" s="186">
        <f>ROUND(J149*H149,2)</f>
        <v>0</v>
      </c>
      <c r="S149" s="65"/>
      <c r="T149" s="187">
        <f>S149*H149</f>
        <v>0</v>
      </c>
      <c r="U149" s="187">
        <v>0</v>
      </c>
      <c r="V149" s="187">
        <f>U149*H149</f>
        <v>0</v>
      </c>
      <c r="W149" s="187">
        <v>0</v>
      </c>
      <c r="X149" s="188">
        <f>W149*H149</f>
        <v>0</v>
      </c>
      <c r="Y149" s="35"/>
      <c r="Z149" s="35"/>
      <c r="AA149" s="35"/>
      <c r="AB149" s="35"/>
      <c r="AC149" s="35"/>
      <c r="AD149" s="35"/>
      <c r="AE149" s="35"/>
      <c r="AR149" s="189" t="s">
        <v>139</v>
      </c>
      <c r="AT149" s="189" t="s">
        <v>134</v>
      </c>
      <c r="AU149" s="189" t="s">
        <v>85</v>
      </c>
      <c r="AY149" s="18" t="s">
        <v>131</v>
      </c>
      <c r="BE149" s="190">
        <f>IF(O149="základní",K149,0)</f>
        <v>0</v>
      </c>
      <c r="BF149" s="190">
        <f>IF(O149="snížená",K149,0)</f>
        <v>0</v>
      </c>
      <c r="BG149" s="190">
        <f>IF(O149="zákl. přenesená",K149,0)</f>
        <v>0</v>
      </c>
      <c r="BH149" s="190">
        <f>IF(O149="sníž. přenesená",K149,0)</f>
        <v>0</v>
      </c>
      <c r="BI149" s="190">
        <f>IF(O149="nulová",K149,0)</f>
        <v>0</v>
      </c>
      <c r="BJ149" s="18" t="s">
        <v>83</v>
      </c>
      <c r="BK149" s="190">
        <f>ROUND(P149*H149,2)</f>
        <v>0</v>
      </c>
      <c r="BL149" s="18" t="s">
        <v>139</v>
      </c>
      <c r="BM149" s="189" t="s">
        <v>711</v>
      </c>
    </row>
    <row r="150" spans="1:47" s="2" customFormat="1" ht="12">
      <c r="A150" s="35"/>
      <c r="B150" s="36"/>
      <c r="C150" s="37"/>
      <c r="D150" s="191" t="s">
        <v>141</v>
      </c>
      <c r="E150" s="37"/>
      <c r="F150" s="192" t="s">
        <v>712</v>
      </c>
      <c r="G150" s="37"/>
      <c r="H150" s="37"/>
      <c r="I150" s="193"/>
      <c r="J150" s="193"/>
      <c r="K150" s="37"/>
      <c r="L150" s="37"/>
      <c r="M150" s="40"/>
      <c r="N150" s="194"/>
      <c r="O150" s="195"/>
      <c r="P150" s="65"/>
      <c r="Q150" s="65"/>
      <c r="R150" s="65"/>
      <c r="S150" s="65"/>
      <c r="T150" s="65"/>
      <c r="U150" s="65"/>
      <c r="V150" s="65"/>
      <c r="W150" s="65"/>
      <c r="X150" s="66"/>
      <c r="Y150" s="35"/>
      <c r="Z150" s="35"/>
      <c r="AA150" s="35"/>
      <c r="AB150" s="35"/>
      <c r="AC150" s="35"/>
      <c r="AD150" s="35"/>
      <c r="AE150" s="35"/>
      <c r="AT150" s="18" t="s">
        <v>141</v>
      </c>
      <c r="AU150" s="18" t="s">
        <v>85</v>
      </c>
    </row>
    <row r="151" spans="1:47" s="2" customFormat="1" ht="12">
      <c r="A151" s="35"/>
      <c r="B151" s="36"/>
      <c r="C151" s="37"/>
      <c r="D151" s="196" t="s">
        <v>143</v>
      </c>
      <c r="E151" s="37"/>
      <c r="F151" s="197" t="s">
        <v>713</v>
      </c>
      <c r="G151" s="37"/>
      <c r="H151" s="37"/>
      <c r="I151" s="193"/>
      <c r="J151" s="193"/>
      <c r="K151" s="37"/>
      <c r="L151" s="37"/>
      <c r="M151" s="40"/>
      <c r="N151" s="194"/>
      <c r="O151" s="195"/>
      <c r="P151" s="65"/>
      <c r="Q151" s="65"/>
      <c r="R151" s="65"/>
      <c r="S151" s="65"/>
      <c r="T151" s="65"/>
      <c r="U151" s="65"/>
      <c r="V151" s="65"/>
      <c r="W151" s="65"/>
      <c r="X151" s="66"/>
      <c r="Y151" s="35"/>
      <c r="Z151" s="35"/>
      <c r="AA151" s="35"/>
      <c r="AB151" s="35"/>
      <c r="AC151" s="35"/>
      <c r="AD151" s="35"/>
      <c r="AE151" s="35"/>
      <c r="AT151" s="18" t="s">
        <v>143</v>
      </c>
      <c r="AU151" s="18" t="s">
        <v>85</v>
      </c>
    </row>
    <row r="152" spans="2:51" s="13" customFormat="1" ht="12">
      <c r="B152" s="198"/>
      <c r="C152" s="199"/>
      <c r="D152" s="191" t="s">
        <v>145</v>
      </c>
      <c r="E152" s="200" t="s">
        <v>29</v>
      </c>
      <c r="F152" s="201" t="s">
        <v>146</v>
      </c>
      <c r="G152" s="199"/>
      <c r="H152" s="200" t="s">
        <v>29</v>
      </c>
      <c r="I152" s="202"/>
      <c r="J152" s="202"/>
      <c r="K152" s="199"/>
      <c r="L152" s="199"/>
      <c r="M152" s="203"/>
      <c r="N152" s="204"/>
      <c r="O152" s="205"/>
      <c r="P152" s="205"/>
      <c r="Q152" s="205"/>
      <c r="R152" s="205"/>
      <c r="S152" s="205"/>
      <c r="T152" s="205"/>
      <c r="U152" s="205"/>
      <c r="V152" s="205"/>
      <c r="W152" s="205"/>
      <c r="X152" s="206"/>
      <c r="AT152" s="207" t="s">
        <v>145</v>
      </c>
      <c r="AU152" s="207" t="s">
        <v>85</v>
      </c>
      <c r="AV152" s="13" t="s">
        <v>83</v>
      </c>
      <c r="AW152" s="13" t="s">
        <v>5</v>
      </c>
      <c r="AX152" s="13" t="s">
        <v>75</v>
      </c>
      <c r="AY152" s="207" t="s">
        <v>131</v>
      </c>
    </row>
    <row r="153" spans="2:51" s="14" customFormat="1" ht="12">
      <c r="B153" s="208"/>
      <c r="C153" s="209"/>
      <c r="D153" s="191" t="s">
        <v>145</v>
      </c>
      <c r="E153" s="210" t="s">
        <v>29</v>
      </c>
      <c r="F153" s="211" t="s">
        <v>353</v>
      </c>
      <c r="G153" s="209"/>
      <c r="H153" s="212">
        <v>41</v>
      </c>
      <c r="I153" s="213"/>
      <c r="J153" s="213"/>
      <c r="K153" s="209"/>
      <c r="L153" s="209"/>
      <c r="M153" s="214"/>
      <c r="N153" s="215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AT153" s="218" t="s">
        <v>145</v>
      </c>
      <c r="AU153" s="218" t="s">
        <v>85</v>
      </c>
      <c r="AV153" s="14" t="s">
        <v>85</v>
      </c>
      <c r="AW153" s="14" t="s">
        <v>5</v>
      </c>
      <c r="AX153" s="14" t="s">
        <v>75</v>
      </c>
      <c r="AY153" s="218" t="s">
        <v>131</v>
      </c>
    </row>
    <row r="154" spans="2:51" s="15" customFormat="1" ht="12">
      <c r="B154" s="219"/>
      <c r="C154" s="220"/>
      <c r="D154" s="191" t="s">
        <v>145</v>
      </c>
      <c r="E154" s="221" t="s">
        <v>29</v>
      </c>
      <c r="F154" s="222" t="s">
        <v>147</v>
      </c>
      <c r="G154" s="220"/>
      <c r="H154" s="223">
        <v>41</v>
      </c>
      <c r="I154" s="224"/>
      <c r="J154" s="224"/>
      <c r="K154" s="220"/>
      <c r="L154" s="220"/>
      <c r="M154" s="225"/>
      <c r="N154" s="226"/>
      <c r="O154" s="227"/>
      <c r="P154" s="227"/>
      <c r="Q154" s="227"/>
      <c r="R154" s="227"/>
      <c r="S154" s="227"/>
      <c r="T154" s="227"/>
      <c r="U154" s="227"/>
      <c r="V154" s="227"/>
      <c r="W154" s="227"/>
      <c r="X154" s="228"/>
      <c r="AT154" s="229" t="s">
        <v>145</v>
      </c>
      <c r="AU154" s="229" t="s">
        <v>85</v>
      </c>
      <c r="AV154" s="15" t="s">
        <v>139</v>
      </c>
      <c r="AW154" s="15" t="s">
        <v>5</v>
      </c>
      <c r="AX154" s="15" t="s">
        <v>83</v>
      </c>
      <c r="AY154" s="229" t="s">
        <v>131</v>
      </c>
    </row>
    <row r="155" spans="1:65" s="2" customFormat="1" ht="16.5" customHeight="1">
      <c r="A155" s="35"/>
      <c r="B155" s="36"/>
      <c r="C155" s="230" t="s">
        <v>207</v>
      </c>
      <c r="D155" s="230" t="s">
        <v>148</v>
      </c>
      <c r="E155" s="231" t="s">
        <v>714</v>
      </c>
      <c r="F155" s="232" t="s">
        <v>715</v>
      </c>
      <c r="G155" s="233" t="s">
        <v>158</v>
      </c>
      <c r="H155" s="234">
        <v>41</v>
      </c>
      <c r="I155" s="235"/>
      <c r="J155" s="236"/>
      <c r="K155" s="237">
        <f>ROUND(P155*H155,2)</f>
        <v>0</v>
      </c>
      <c r="L155" s="232" t="s">
        <v>29</v>
      </c>
      <c r="M155" s="238"/>
      <c r="N155" s="239" t="s">
        <v>29</v>
      </c>
      <c r="O155" s="185" t="s">
        <v>44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65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Y155" s="35"/>
      <c r="Z155" s="35"/>
      <c r="AA155" s="35"/>
      <c r="AB155" s="35"/>
      <c r="AC155" s="35"/>
      <c r="AD155" s="35"/>
      <c r="AE155" s="35"/>
      <c r="AR155" s="189" t="s">
        <v>151</v>
      </c>
      <c r="AT155" s="189" t="s">
        <v>148</v>
      </c>
      <c r="AU155" s="189" t="s">
        <v>85</v>
      </c>
      <c r="AY155" s="18" t="s">
        <v>131</v>
      </c>
      <c r="BE155" s="190">
        <f>IF(O155="základní",K155,0)</f>
        <v>0</v>
      </c>
      <c r="BF155" s="190">
        <f>IF(O155="snížená",K155,0)</f>
        <v>0</v>
      </c>
      <c r="BG155" s="190">
        <f>IF(O155="zákl. přenesená",K155,0)</f>
        <v>0</v>
      </c>
      <c r="BH155" s="190">
        <f>IF(O155="sníž. přenesená",K155,0)</f>
        <v>0</v>
      </c>
      <c r="BI155" s="190">
        <f>IF(O155="nulová",K155,0)</f>
        <v>0</v>
      </c>
      <c r="BJ155" s="18" t="s">
        <v>83</v>
      </c>
      <c r="BK155" s="190">
        <f>ROUND(P155*H155,2)</f>
        <v>0</v>
      </c>
      <c r="BL155" s="18" t="s">
        <v>139</v>
      </c>
      <c r="BM155" s="189" t="s">
        <v>716</v>
      </c>
    </row>
    <row r="156" spans="1:47" s="2" customFormat="1" ht="12">
      <c r="A156" s="35"/>
      <c r="B156" s="36"/>
      <c r="C156" s="37"/>
      <c r="D156" s="191" t="s">
        <v>141</v>
      </c>
      <c r="E156" s="37"/>
      <c r="F156" s="192" t="s">
        <v>715</v>
      </c>
      <c r="G156" s="37"/>
      <c r="H156" s="37"/>
      <c r="I156" s="193"/>
      <c r="J156" s="193"/>
      <c r="K156" s="37"/>
      <c r="L156" s="37"/>
      <c r="M156" s="40"/>
      <c r="N156" s="194"/>
      <c r="O156" s="195"/>
      <c r="P156" s="65"/>
      <c r="Q156" s="65"/>
      <c r="R156" s="65"/>
      <c r="S156" s="65"/>
      <c r="T156" s="65"/>
      <c r="U156" s="65"/>
      <c r="V156" s="65"/>
      <c r="W156" s="65"/>
      <c r="X156" s="66"/>
      <c r="Y156" s="35"/>
      <c r="Z156" s="35"/>
      <c r="AA156" s="35"/>
      <c r="AB156" s="35"/>
      <c r="AC156" s="35"/>
      <c r="AD156" s="35"/>
      <c r="AE156" s="35"/>
      <c r="AT156" s="18" t="s">
        <v>141</v>
      </c>
      <c r="AU156" s="18" t="s">
        <v>85</v>
      </c>
    </row>
    <row r="157" spans="1:47" s="2" customFormat="1" ht="19.5">
      <c r="A157" s="35"/>
      <c r="B157" s="36"/>
      <c r="C157" s="37"/>
      <c r="D157" s="191" t="s">
        <v>153</v>
      </c>
      <c r="E157" s="37"/>
      <c r="F157" s="240" t="s">
        <v>165</v>
      </c>
      <c r="G157" s="37"/>
      <c r="H157" s="37"/>
      <c r="I157" s="193"/>
      <c r="J157" s="193"/>
      <c r="K157" s="37"/>
      <c r="L157" s="37"/>
      <c r="M157" s="40"/>
      <c r="N157" s="194"/>
      <c r="O157" s="195"/>
      <c r="P157" s="65"/>
      <c r="Q157" s="65"/>
      <c r="R157" s="65"/>
      <c r="S157" s="65"/>
      <c r="T157" s="65"/>
      <c r="U157" s="65"/>
      <c r="V157" s="65"/>
      <c r="W157" s="65"/>
      <c r="X157" s="66"/>
      <c r="Y157" s="35"/>
      <c r="Z157" s="35"/>
      <c r="AA157" s="35"/>
      <c r="AB157" s="35"/>
      <c r="AC157" s="35"/>
      <c r="AD157" s="35"/>
      <c r="AE157" s="35"/>
      <c r="AT157" s="18" t="s">
        <v>153</v>
      </c>
      <c r="AU157" s="18" t="s">
        <v>85</v>
      </c>
    </row>
    <row r="158" spans="2:51" s="13" customFormat="1" ht="12">
      <c r="B158" s="198"/>
      <c r="C158" s="199"/>
      <c r="D158" s="191" t="s">
        <v>145</v>
      </c>
      <c r="E158" s="200" t="s">
        <v>29</v>
      </c>
      <c r="F158" s="201" t="s">
        <v>146</v>
      </c>
      <c r="G158" s="199"/>
      <c r="H158" s="200" t="s">
        <v>29</v>
      </c>
      <c r="I158" s="202"/>
      <c r="J158" s="202"/>
      <c r="K158" s="199"/>
      <c r="L158" s="199"/>
      <c r="M158" s="203"/>
      <c r="N158" s="204"/>
      <c r="O158" s="205"/>
      <c r="P158" s="205"/>
      <c r="Q158" s="205"/>
      <c r="R158" s="205"/>
      <c r="S158" s="205"/>
      <c r="T158" s="205"/>
      <c r="U158" s="205"/>
      <c r="V158" s="205"/>
      <c r="W158" s="205"/>
      <c r="X158" s="206"/>
      <c r="AT158" s="207" t="s">
        <v>145</v>
      </c>
      <c r="AU158" s="207" t="s">
        <v>85</v>
      </c>
      <c r="AV158" s="13" t="s">
        <v>83</v>
      </c>
      <c r="AW158" s="13" t="s">
        <v>5</v>
      </c>
      <c r="AX158" s="13" t="s">
        <v>75</v>
      </c>
      <c r="AY158" s="207" t="s">
        <v>131</v>
      </c>
    </row>
    <row r="159" spans="2:51" s="14" customFormat="1" ht="12">
      <c r="B159" s="208"/>
      <c r="C159" s="209"/>
      <c r="D159" s="191" t="s">
        <v>145</v>
      </c>
      <c r="E159" s="210" t="s">
        <v>29</v>
      </c>
      <c r="F159" s="211" t="s">
        <v>353</v>
      </c>
      <c r="G159" s="209"/>
      <c r="H159" s="212">
        <v>41</v>
      </c>
      <c r="I159" s="213"/>
      <c r="J159" s="213"/>
      <c r="K159" s="209"/>
      <c r="L159" s="209"/>
      <c r="M159" s="214"/>
      <c r="N159" s="215"/>
      <c r="O159" s="216"/>
      <c r="P159" s="216"/>
      <c r="Q159" s="216"/>
      <c r="R159" s="216"/>
      <c r="S159" s="216"/>
      <c r="T159" s="216"/>
      <c r="U159" s="216"/>
      <c r="V159" s="216"/>
      <c r="W159" s="216"/>
      <c r="X159" s="217"/>
      <c r="AT159" s="218" t="s">
        <v>145</v>
      </c>
      <c r="AU159" s="218" t="s">
        <v>85</v>
      </c>
      <c r="AV159" s="14" t="s">
        <v>85</v>
      </c>
      <c r="AW159" s="14" t="s">
        <v>5</v>
      </c>
      <c r="AX159" s="14" t="s">
        <v>75</v>
      </c>
      <c r="AY159" s="218" t="s">
        <v>131</v>
      </c>
    </row>
    <row r="160" spans="2:51" s="15" customFormat="1" ht="12">
      <c r="B160" s="219"/>
      <c r="C160" s="220"/>
      <c r="D160" s="191" t="s">
        <v>145</v>
      </c>
      <c r="E160" s="221" t="s">
        <v>29</v>
      </c>
      <c r="F160" s="222" t="s">
        <v>147</v>
      </c>
      <c r="G160" s="220"/>
      <c r="H160" s="223">
        <v>41</v>
      </c>
      <c r="I160" s="224"/>
      <c r="J160" s="224"/>
      <c r="K160" s="220"/>
      <c r="L160" s="220"/>
      <c r="M160" s="225"/>
      <c r="N160" s="226"/>
      <c r="O160" s="227"/>
      <c r="P160" s="227"/>
      <c r="Q160" s="227"/>
      <c r="R160" s="227"/>
      <c r="S160" s="227"/>
      <c r="T160" s="227"/>
      <c r="U160" s="227"/>
      <c r="V160" s="227"/>
      <c r="W160" s="227"/>
      <c r="X160" s="228"/>
      <c r="AT160" s="229" t="s">
        <v>145</v>
      </c>
      <c r="AU160" s="229" t="s">
        <v>85</v>
      </c>
      <c r="AV160" s="15" t="s">
        <v>139</v>
      </c>
      <c r="AW160" s="15" t="s">
        <v>5</v>
      </c>
      <c r="AX160" s="15" t="s">
        <v>83</v>
      </c>
      <c r="AY160" s="229" t="s">
        <v>131</v>
      </c>
    </row>
    <row r="161" spans="1:65" s="2" customFormat="1" ht="24.2" customHeight="1">
      <c r="A161" s="35"/>
      <c r="B161" s="36"/>
      <c r="C161" s="177" t="s">
        <v>211</v>
      </c>
      <c r="D161" s="177" t="s">
        <v>134</v>
      </c>
      <c r="E161" s="178" t="s">
        <v>172</v>
      </c>
      <c r="F161" s="179" t="s">
        <v>173</v>
      </c>
      <c r="G161" s="180" t="s">
        <v>158</v>
      </c>
      <c r="H161" s="181">
        <v>696</v>
      </c>
      <c r="I161" s="182"/>
      <c r="J161" s="182"/>
      <c r="K161" s="183">
        <f>ROUND(P161*H161,2)</f>
        <v>0</v>
      </c>
      <c r="L161" s="179" t="s">
        <v>138</v>
      </c>
      <c r="M161" s="40"/>
      <c r="N161" s="184" t="s">
        <v>29</v>
      </c>
      <c r="O161" s="185" t="s">
        <v>44</v>
      </c>
      <c r="P161" s="186">
        <f>I161+J161</f>
        <v>0</v>
      </c>
      <c r="Q161" s="186">
        <f>ROUND(I161*H161,2)</f>
        <v>0</v>
      </c>
      <c r="R161" s="186">
        <f>ROUND(J161*H161,2)</f>
        <v>0</v>
      </c>
      <c r="S161" s="65"/>
      <c r="T161" s="187">
        <f>S161*H161</f>
        <v>0</v>
      </c>
      <c r="U161" s="187">
        <v>0</v>
      </c>
      <c r="V161" s="187">
        <f>U161*H161</f>
        <v>0</v>
      </c>
      <c r="W161" s="187">
        <v>0</v>
      </c>
      <c r="X161" s="188">
        <f>W161*H161</f>
        <v>0</v>
      </c>
      <c r="Y161" s="35"/>
      <c r="Z161" s="35"/>
      <c r="AA161" s="35"/>
      <c r="AB161" s="35"/>
      <c r="AC161" s="35"/>
      <c r="AD161" s="35"/>
      <c r="AE161" s="35"/>
      <c r="AR161" s="189" t="s">
        <v>139</v>
      </c>
      <c r="AT161" s="189" t="s">
        <v>134</v>
      </c>
      <c r="AU161" s="189" t="s">
        <v>85</v>
      </c>
      <c r="AY161" s="18" t="s">
        <v>131</v>
      </c>
      <c r="BE161" s="190">
        <f>IF(O161="základní",K161,0)</f>
        <v>0</v>
      </c>
      <c r="BF161" s="190">
        <f>IF(O161="snížená",K161,0)</f>
        <v>0</v>
      </c>
      <c r="BG161" s="190">
        <f>IF(O161="zákl. přenesená",K161,0)</f>
        <v>0</v>
      </c>
      <c r="BH161" s="190">
        <f>IF(O161="sníž. přenesená",K161,0)</f>
        <v>0</v>
      </c>
      <c r="BI161" s="190">
        <f>IF(O161="nulová",K161,0)</f>
        <v>0</v>
      </c>
      <c r="BJ161" s="18" t="s">
        <v>83</v>
      </c>
      <c r="BK161" s="190">
        <f>ROUND(P161*H161,2)</f>
        <v>0</v>
      </c>
      <c r="BL161" s="18" t="s">
        <v>139</v>
      </c>
      <c r="BM161" s="189" t="s">
        <v>174</v>
      </c>
    </row>
    <row r="162" spans="1:47" s="2" customFormat="1" ht="12">
      <c r="A162" s="35"/>
      <c r="B162" s="36"/>
      <c r="C162" s="37"/>
      <c r="D162" s="191" t="s">
        <v>141</v>
      </c>
      <c r="E162" s="37"/>
      <c r="F162" s="192" t="s">
        <v>175</v>
      </c>
      <c r="G162" s="37"/>
      <c r="H162" s="37"/>
      <c r="I162" s="193"/>
      <c r="J162" s="193"/>
      <c r="K162" s="37"/>
      <c r="L162" s="37"/>
      <c r="M162" s="40"/>
      <c r="N162" s="194"/>
      <c r="O162" s="195"/>
      <c r="P162" s="65"/>
      <c r="Q162" s="65"/>
      <c r="R162" s="65"/>
      <c r="S162" s="65"/>
      <c r="T162" s="65"/>
      <c r="U162" s="65"/>
      <c r="V162" s="65"/>
      <c r="W162" s="65"/>
      <c r="X162" s="66"/>
      <c r="Y162" s="35"/>
      <c r="Z162" s="35"/>
      <c r="AA162" s="35"/>
      <c r="AB162" s="35"/>
      <c r="AC162" s="35"/>
      <c r="AD162" s="35"/>
      <c r="AE162" s="35"/>
      <c r="AT162" s="18" t="s">
        <v>141</v>
      </c>
      <c r="AU162" s="18" t="s">
        <v>85</v>
      </c>
    </row>
    <row r="163" spans="1:47" s="2" customFormat="1" ht="12">
      <c r="A163" s="35"/>
      <c r="B163" s="36"/>
      <c r="C163" s="37"/>
      <c r="D163" s="196" t="s">
        <v>143</v>
      </c>
      <c r="E163" s="37"/>
      <c r="F163" s="197" t="s">
        <v>176</v>
      </c>
      <c r="G163" s="37"/>
      <c r="H163" s="37"/>
      <c r="I163" s="193"/>
      <c r="J163" s="193"/>
      <c r="K163" s="37"/>
      <c r="L163" s="37"/>
      <c r="M163" s="40"/>
      <c r="N163" s="194"/>
      <c r="O163" s="195"/>
      <c r="P163" s="65"/>
      <c r="Q163" s="65"/>
      <c r="R163" s="65"/>
      <c r="S163" s="65"/>
      <c r="T163" s="65"/>
      <c r="U163" s="65"/>
      <c r="V163" s="65"/>
      <c r="W163" s="65"/>
      <c r="X163" s="66"/>
      <c r="Y163" s="35"/>
      <c r="Z163" s="35"/>
      <c r="AA163" s="35"/>
      <c r="AB163" s="35"/>
      <c r="AC163" s="35"/>
      <c r="AD163" s="35"/>
      <c r="AE163" s="35"/>
      <c r="AT163" s="18" t="s">
        <v>143</v>
      </c>
      <c r="AU163" s="18" t="s">
        <v>85</v>
      </c>
    </row>
    <row r="164" spans="2:51" s="13" customFormat="1" ht="12">
      <c r="B164" s="198"/>
      <c r="C164" s="199"/>
      <c r="D164" s="191" t="s">
        <v>145</v>
      </c>
      <c r="E164" s="200" t="s">
        <v>29</v>
      </c>
      <c r="F164" s="201" t="s">
        <v>146</v>
      </c>
      <c r="G164" s="199"/>
      <c r="H164" s="200" t="s">
        <v>29</v>
      </c>
      <c r="I164" s="202"/>
      <c r="J164" s="202"/>
      <c r="K164" s="199"/>
      <c r="L164" s="199"/>
      <c r="M164" s="203"/>
      <c r="N164" s="204"/>
      <c r="O164" s="205"/>
      <c r="P164" s="205"/>
      <c r="Q164" s="205"/>
      <c r="R164" s="205"/>
      <c r="S164" s="205"/>
      <c r="T164" s="205"/>
      <c r="U164" s="205"/>
      <c r="V164" s="205"/>
      <c r="W164" s="205"/>
      <c r="X164" s="206"/>
      <c r="AT164" s="207" t="s">
        <v>145</v>
      </c>
      <c r="AU164" s="207" t="s">
        <v>85</v>
      </c>
      <c r="AV164" s="13" t="s">
        <v>83</v>
      </c>
      <c r="AW164" s="13" t="s">
        <v>5</v>
      </c>
      <c r="AX164" s="13" t="s">
        <v>75</v>
      </c>
      <c r="AY164" s="207" t="s">
        <v>131</v>
      </c>
    </row>
    <row r="165" spans="2:51" s="14" customFormat="1" ht="12">
      <c r="B165" s="208"/>
      <c r="C165" s="209"/>
      <c r="D165" s="191" t="s">
        <v>145</v>
      </c>
      <c r="E165" s="210" t="s">
        <v>29</v>
      </c>
      <c r="F165" s="211" t="s">
        <v>717</v>
      </c>
      <c r="G165" s="209"/>
      <c r="H165" s="212">
        <v>696</v>
      </c>
      <c r="I165" s="213"/>
      <c r="J165" s="213"/>
      <c r="K165" s="209"/>
      <c r="L165" s="209"/>
      <c r="M165" s="214"/>
      <c r="N165" s="215"/>
      <c r="O165" s="216"/>
      <c r="P165" s="216"/>
      <c r="Q165" s="216"/>
      <c r="R165" s="216"/>
      <c r="S165" s="216"/>
      <c r="T165" s="216"/>
      <c r="U165" s="216"/>
      <c r="V165" s="216"/>
      <c r="W165" s="216"/>
      <c r="X165" s="217"/>
      <c r="AT165" s="218" t="s">
        <v>145</v>
      </c>
      <c r="AU165" s="218" t="s">
        <v>85</v>
      </c>
      <c r="AV165" s="14" t="s">
        <v>85</v>
      </c>
      <c r="AW165" s="14" t="s">
        <v>5</v>
      </c>
      <c r="AX165" s="14" t="s">
        <v>75</v>
      </c>
      <c r="AY165" s="218" t="s">
        <v>131</v>
      </c>
    </row>
    <row r="166" spans="2:51" s="15" customFormat="1" ht="12">
      <c r="B166" s="219"/>
      <c r="C166" s="220"/>
      <c r="D166" s="191" t="s">
        <v>145</v>
      </c>
      <c r="E166" s="221" t="s">
        <v>29</v>
      </c>
      <c r="F166" s="222" t="s">
        <v>147</v>
      </c>
      <c r="G166" s="220"/>
      <c r="H166" s="223">
        <v>696</v>
      </c>
      <c r="I166" s="224"/>
      <c r="J166" s="224"/>
      <c r="K166" s="220"/>
      <c r="L166" s="220"/>
      <c r="M166" s="225"/>
      <c r="N166" s="226"/>
      <c r="O166" s="227"/>
      <c r="P166" s="227"/>
      <c r="Q166" s="227"/>
      <c r="R166" s="227"/>
      <c r="S166" s="227"/>
      <c r="T166" s="227"/>
      <c r="U166" s="227"/>
      <c r="V166" s="227"/>
      <c r="W166" s="227"/>
      <c r="X166" s="228"/>
      <c r="AT166" s="229" t="s">
        <v>145</v>
      </c>
      <c r="AU166" s="229" t="s">
        <v>85</v>
      </c>
      <c r="AV166" s="15" t="s">
        <v>139</v>
      </c>
      <c r="AW166" s="15" t="s">
        <v>5</v>
      </c>
      <c r="AX166" s="15" t="s">
        <v>83</v>
      </c>
      <c r="AY166" s="229" t="s">
        <v>131</v>
      </c>
    </row>
    <row r="167" spans="1:65" s="2" customFormat="1" ht="24.2" customHeight="1">
      <c r="A167" s="35"/>
      <c r="B167" s="36"/>
      <c r="C167" s="177" t="s">
        <v>218</v>
      </c>
      <c r="D167" s="177" t="s">
        <v>134</v>
      </c>
      <c r="E167" s="178" t="s">
        <v>179</v>
      </c>
      <c r="F167" s="179" t="s">
        <v>180</v>
      </c>
      <c r="G167" s="180" t="s">
        <v>158</v>
      </c>
      <c r="H167" s="181">
        <v>3</v>
      </c>
      <c r="I167" s="182"/>
      <c r="J167" s="182"/>
      <c r="K167" s="183">
        <f>ROUND(P167*H167,2)</f>
        <v>0</v>
      </c>
      <c r="L167" s="179" t="s">
        <v>138</v>
      </c>
      <c r="M167" s="40"/>
      <c r="N167" s="184" t="s">
        <v>29</v>
      </c>
      <c r="O167" s="185" t="s">
        <v>44</v>
      </c>
      <c r="P167" s="186">
        <f>I167+J167</f>
        <v>0</v>
      </c>
      <c r="Q167" s="186">
        <f>ROUND(I167*H167,2)</f>
        <v>0</v>
      </c>
      <c r="R167" s="186">
        <f>ROUND(J167*H167,2)</f>
        <v>0</v>
      </c>
      <c r="S167" s="65"/>
      <c r="T167" s="187">
        <f>S167*H167</f>
        <v>0</v>
      </c>
      <c r="U167" s="187">
        <v>0</v>
      </c>
      <c r="V167" s="187">
        <f>U167*H167</f>
        <v>0</v>
      </c>
      <c r="W167" s="187">
        <v>0</v>
      </c>
      <c r="X167" s="188">
        <f>W167*H167</f>
        <v>0</v>
      </c>
      <c r="Y167" s="35"/>
      <c r="Z167" s="35"/>
      <c r="AA167" s="35"/>
      <c r="AB167" s="35"/>
      <c r="AC167" s="35"/>
      <c r="AD167" s="35"/>
      <c r="AE167" s="35"/>
      <c r="AR167" s="189" t="s">
        <v>139</v>
      </c>
      <c r="AT167" s="189" t="s">
        <v>134</v>
      </c>
      <c r="AU167" s="189" t="s">
        <v>85</v>
      </c>
      <c r="AY167" s="18" t="s">
        <v>131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8" t="s">
        <v>83</v>
      </c>
      <c r="BK167" s="190">
        <f>ROUND(P167*H167,2)</f>
        <v>0</v>
      </c>
      <c r="BL167" s="18" t="s">
        <v>139</v>
      </c>
      <c r="BM167" s="189" t="s">
        <v>181</v>
      </c>
    </row>
    <row r="168" spans="1:47" s="2" customFormat="1" ht="12">
      <c r="A168" s="35"/>
      <c r="B168" s="36"/>
      <c r="C168" s="37"/>
      <c r="D168" s="191" t="s">
        <v>141</v>
      </c>
      <c r="E168" s="37"/>
      <c r="F168" s="192" t="s">
        <v>182</v>
      </c>
      <c r="G168" s="37"/>
      <c r="H168" s="37"/>
      <c r="I168" s="193"/>
      <c r="J168" s="193"/>
      <c r="K168" s="37"/>
      <c r="L168" s="37"/>
      <c r="M168" s="40"/>
      <c r="N168" s="194"/>
      <c r="O168" s="195"/>
      <c r="P168" s="65"/>
      <c r="Q168" s="65"/>
      <c r="R168" s="65"/>
      <c r="S168" s="65"/>
      <c r="T168" s="65"/>
      <c r="U168" s="65"/>
      <c r="V168" s="65"/>
      <c r="W168" s="65"/>
      <c r="X168" s="66"/>
      <c r="Y168" s="35"/>
      <c r="Z168" s="35"/>
      <c r="AA168" s="35"/>
      <c r="AB168" s="35"/>
      <c r="AC168" s="35"/>
      <c r="AD168" s="35"/>
      <c r="AE168" s="35"/>
      <c r="AT168" s="18" t="s">
        <v>141</v>
      </c>
      <c r="AU168" s="18" t="s">
        <v>85</v>
      </c>
    </row>
    <row r="169" spans="1:47" s="2" customFormat="1" ht="12">
      <c r="A169" s="35"/>
      <c r="B169" s="36"/>
      <c r="C169" s="37"/>
      <c r="D169" s="196" t="s">
        <v>143</v>
      </c>
      <c r="E169" s="37"/>
      <c r="F169" s="197" t="s">
        <v>183</v>
      </c>
      <c r="G169" s="37"/>
      <c r="H169" s="37"/>
      <c r="I169" s="193"/>
      <c r="J169" s="193"/>
      <c r="K169" s="37"/>
      <c r="L169" s="37"/>
      <c r="M169" s="40"/>
      <c r="N169" s="194"/>
      <c r="O169" s="195"/>
      <c r="P169" s="65"/>
      <c r="Q169" s="65"/>
      <c r="R169" s="65"/>
      <c r="S169" s="65"/>
      <c r="T169" s="65"/>
      <c r="U169" s="65"/>
      <c r="V169" s="65"/>
      <c r="W169" s="65"/>
      <c r="X169" s="66"/>
      <c r="Y169" s="35"/>
      <c r="Z169" s="35"/>
      <c r="AA169" s="35"/>
      <c r="AB169" s="35"/>
      <c r="AC169" s="35"/>
      <c r="AD169" s="35"/>
      <c r="AE169" s="35"/>
      <c r="AT169" s="18" t="s">
        <v>143</v>
      </c>
      <c r="AU169" s="18" t="s">
        <v>85</v>
      </c>
    </row>
    <row r="170" spans="2:51" s="13" customFormat="1" ht="12">
      <c r="B170" s="198"/>
      <c r="C170" s="199"/>
      <c r="D170" s="191" t="s">
        <v>145</v>
      </c>
      <c r="E170" s="200" t="s">
        <v>29</v>
      </c>
      <c r="F170" s="201" t="s">
        <v>146</v>
      </c>
      <c r="G170" s="199"/>
      <c r="H170" s="200" t="s">
        <v>29</v>
      </c>
      <c r="I170" s="202"/>
      <c r="J170" s="202"/>
      <c r="K170" s="199"/>
      <c r="L170" s="199"/>
      <c r="M170" s="203"/>
      <c r="N170" s="204"/>
      <c r="O170" s="205"/>
      <c r="P170" s="205"/>
      <c r="Q170" s="205"/>
      <c r="R170" s="205"/>
      <c r="S170" s="205"/>
      <c r="T170" s="205"/>
      <c r="U170" s="205"/>
      <c r="V170" s="205"/>
      <c r="W170" s="205"/>
      <c r="X170" s="206"/>
      <c r="AT170" s="207" t="s">
        <v>145</v>
      </c>
      <c r="AU170" s="207" t="s">
        <v>85</v>
      </c>
      <c r="AV170" s="13" t="s">
        <v>83</v>
      </c>
      <c r="AW170" s="13" t="s">
        <v>5</v>
      </c>
      <c r="AX170" s="13" t="s">
        <v>75</v>
      </c>
      <c r="AY170" s="207" t="s">
        <v>131</v>
      </c>
    </row>
    <row r="171" spans="2:51" s="14" customFormat="1" ht="12">
      <c r="B171" s="208"/>
      <c r="C171" s="209"/>
      <c r="D171" s="191" t="s">
        <v>145</v>
      </c>
      <c r="E171" s="210" t="s">
        <v>29</v>
      </c>
      <c r="F171" s="211" t="s">
        <v>155</v>
      </c>
      <c r="G171" s="209"/>
      <c r="H171" s="212">
        <v>3</v>
      </c>
      <c r="I171" s="213"/>
      <c r="J171" s="213"/>
      <c r="K171" s="209"/>
      <c r="L171" s="209"/>
      <c r="M171" s="214"/>
      <c r="N171" s="215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AT171" s="218" t="s">
        <v>145</v>
      </c>
      <c r="AU171" s="218" t="s">
        <v>85</v>
      </c>
      <c r="AV171" s="14" t="s">
        <v>85</v>
      </c>
      <c r="AW171" s="14" t="s">
        <v>5</v>
      </c>
      <c r="AX171" s="14" t="s">
        <v>75</v>
      </c>
      <c r="AY171" s="218" t="s">
        <v>131</v>
      </c>
    </row>
    <row r="172" spans="2:51" s="15" customFormat="1" ht="12">
      <c r="B172" s="219"/>
      <c r="C172" s="220"/>
      <c r="D172" s="191" t="s">
        <v>145</v>
      </c>
      <c r="E172" s="221" t="s">
        <v>29</v>
      </c>
      <c r="F172" s="222" t="s">
        <v>147</v>
      </c>
      <c r="G172" s="220"/>
      <c r="H172" s="223">
        <v>3</v>
      </c>
      <c r="I172" s="224"/>
      <c r="J172" s="224"/>
      <c r="K172" s="220"/>
      <c r="L172" s="220"/>
      <c r="M172" s="225"/>
      <c r="N172" s="226"/>
      <c r="O172" s="227"/>
      <c r="P172" s="227"/>
      <c r="Q172" s="227"/>
      <c r="R172" s="227"/>
      <c r="S172" s="227"/>
      <c r="T172" s="227"/>
      <c r="U172" s="227"/>
      <c r="V172" s="227"/>
      <c r="W172" s="227"/>
      <c r="X172" s="228"/>
      <c r="AT172" s="229" t="s">
        <v>145</v>
      </c>
      <c r="AU172" s="229" t="s">
        <v>85</v>
      </c>
      <c r="AV172" s="15" t="s">
        <v>139</v>
      </c>
      <c r="AW172" s="15" t="s">
        <v>5</v>
      </c>
      <c r="AX172" s="15" t="s">
        <v>83</v>
      </c>
      <c r="AY172" s="229" t="s">
        <v>131</v>
      </c>
    </row>
    <row r="173" spans="1:65" s="2" customFormat="1" ht="24.2" customHeight="1">
      <c r="A173" s="35"/>
      <c r="B173" s="36"/>
      <c r="C173" s="177" t="s">
        <v>9</v>
      </c>
      <c r="D173" s="177" t="s">
        <v>134</v>
      </c>
      <c r="E173" s="178" t="s">
        <v>718</v>
      </c>
      <c r="F173" s="179" t="s">
        <v>719</v>
      </c>
      <c r="G173" s="180" t="s">
        <v>158</v>
      </c>
      <c r="H173" s="181">
        <v>3</v>
      </c>
      <c r="I173" s="182"/>
      <c r="J173" s="182"/>
      <c r="K173" s="183">
        <f>ROUND(P173*H173,2)</f>
        <v>0</v>
      </c>
      <c r="L173" s="179" t="s">
        <v>138</v>
      </c>
      <c r="M173" s="40"/>
      <c r="N173" s="184" t="s">
        <v>29</v>
      </c>
      <c r="O173" s="185" t="s">
        <v>44</v>
      </c>
      <c r="P173" s="186">
        <f>I173+J173</f>
        <v>0</v>
      </c>
      <c r="Q173" s="186">
        <f>ROUND(I173*H173,2)</f>
        <v>0</v>
      </c>
      <c r="R173" s="186">
        <f>ROUND(J173*H173,2)</f>
        <v>0</v>
      </c>
      <c r="S173" s="65"/>
      <c r="T173" s="187">
        <f>S173*H173</f>
        <v>0</v>
      </c>
      <c r="U173" s="187">
        <v>0</v>
      </c>
      <c r="V173" s="187">
        <f>U173*H173</f>
        <v>0</v>
      </c>
      <c r="W173" s="187">
        <v>0</v>
      </c>
      <c r="X173" s="188">
        <f>W173*H173</f>
        <v>0</v>
      </c>
      <c r="Y173" s="35"/>
      <c r="Z173" s="35"/>
      <c r="AA173" s="35"/>
      <c r="AB173" s="35"/>
      <c r="AC173" s="35"/>
      <c r="AD173" s="35"/>
      <c r="AE173" s="35"/>
      <c r="AR173" s="189" t="s">
        <v>139</v>
      </c>
      <c r="AT173" s="189" t="s">
        <v>134</v>
      </c>
      <c r="AU173" s="189" t="s">
        <v>85</v>
      </c>
      <c r="AY173" s="18" t="s">
        <v>131</v>
      </c>
      <c r="BE173" s="190">
        <f>IF(O173="základní",K173,0)</f>
        <v>0</v>
      </c>
      <c r="BF173" s="190">
        <f>IF(O173="snížená",K173,0)</f>
        <v>0</v>
      </c>
      <c r="BG173" s="190">
        <f>IF(O173="zákl. přenesená",K173,0)</f>
        <v>0</v>
      </c>
      <c r="BH173" s="190">
        <f>IF(O173="sníž. přenesená",K173,0)</f>
        <v>0</v>
      </c>
      <c r="BI173" s="190">
        <f>IF(O173="nulová",K173,0)</f>
        <v>0</v>
      </c>
      <c r="BJ173" s="18" t="s">
        <v>83</v>
      </c>
      <c r="BK173" s="190">
        <f>ROUND(P173*H173,2)</f>
        <v>0</v>
      </c>
      <c r="BL173" s="18" t="s">
        <v>139</v>
      </c>
      <c r="BM173" s="189" t="s">
        <v>720</v>
      </c>
    </row>
    <row r="174" spans="1:47" s="2" customFormat="1" ht="19.5">
      <c r="A174" s="35"/>
      <c r="B174" s="36"/>
      <c r="C174" s="37"/>
      <c r="D174" s="191" t="s">
        <v>141</v>
      </c>
      <c r="E174" s="37"/>
      <c r="F174" s="192" t="s">
        <v>721</v>
      </c>
      <c r="G174" s="37"/>
      <c r="H174" s="37"/>
      <c r="I174" s="193"/>
      <c r="J174" s="193"/>
      <c r="K174" s="37"/>
      <c r="L174" s="37"/>
      <c r="M174" s="40"/>
      <c r="N174" s="194"/>
      <c r="O174" s="195"/>
      <c r="P174" s="65"/>
      <c r="Q174" s="65"/>
      <c r="R174" s="65"/>
      <c r="S174" s="65"/>
      <c r="T174" s="65"/>
      <c r="U174" s="65"/>
      <c r="V174" s="65"/>
      <c r="W174" s="65"/>
      <c r="X174" s="66"/>
      <c r="Y174" s="35"/>
      <c r="Z174" s="35"/>
      <c r="AA174" s="35"/>
      <c r="AB174" s="35"/>
      <c r="AC174" s="35"/>
      <c r="AD174" s="35"/>
      <c r="AE174" s="35"/>
      <c r="AT174" s="18" t="s">
        <v>141</v>
      </c>
      <c r="AU174" s="18" t="s">
        <v>85</v>
      </c>
    </row>
    <row r="175" spans="1:47" s="2" customFormat="1" ht="12">
      <c r="A175" s="35"/>
      <c r="B175" s="36"/>
      <c r="C175" s="37"/>
      <c r="D175" s="196" t="s">
        <v>143</v>
      </c>
      <c r="E175" s="37"/>
      <c r="F175" s="197" t="s">
        <v>722</v>
      </c>
      <c r="G175" s="37"/>
      <c r="H175" s="37"/>
      <c r="I175" s="193"/>
      <c r="J175" s="193"/>
      <c r="K175" s="37"/>
      <c r="L175" s="37"/>
      <c r="M175" s="40"/>
      <c r="N175" s="194"/>
      <c r="O175" s="195"/>
      <c r="P175" s="65"/>
      <c r="Q175" s="65"/>
      <c r="R175" s="65"/>
      <c r="S175" s="65"/>
      <c r="T175" s="65"/>
      <c r="U175" s="65"/>
      <c r="V175" s="65"/>
      <c r="W175" s="65"/>
      <c r="X175" s="66"/>
      <c r="Y175" s="35"/>
      <c r="Z175" s="35"/>
      <c r="AA175" s="35"/>
      <c r="AB175" s="35"/>
      <c r="AC175" s="35"/>
      <c r="AD175" s="35"/>
      <c r="AE175" s="35"/>
      <c r="AT175" s="18" t="s">
        <v>143</v>
      </c>
      <c r="AU175" s="18" t="s">
        <v>85</v>
      </c>
    </row>
    <row r="176" spans="2:51" s="13" customFormat="1" ht="12">
      <c r="B176" s="198"/>
      <c r="C176" s="199"/>
      <c r="D176" s="191" t="s">
        <v>145</v>
      </c>
      <c r="E176" s="200" t="s">
        <v>29</v>
      </c>
      <c r="F176" s="201" t="s">
        <v>146</v>
      </c>
      <c r="G176" s="199"/>
      <c r="H176" s="200" t="s">
        <v>29</v>
      </c>
      <c r="I176" s="202"/>
      <c r="J176" s="202"/>
      <c r="K176" s="199"/>
      <c r="L176" s="199"/>
      <c r="M176" s="203"/>
      <c r="N176" s="204"/>
      <c r="O176" s="205"/>
      <c r="P176" s="205"/>
      <c r="Q176" s="205"/>
      <c r="R176" s="205"/>
      <c r="S176" s="205"/>
      <c r="T176" s="205"/>
      <c r="U176" s="205"/>
      <c r="V176" s="205"/>
      <c r="W176" s="205"/>
      <c r="X176" s="206"/>
      <c r="AT176" s="207" t="s">
        <v>145</v>
      </c>
      <c r="AU176" s="207" t="s">
        <v>85</v>
      </c>
      <c r="AV176" s="13" t="s">
        <v>83</v>
      </c>
      <c r="AW176" s="13" t="s">
        <v>5</v>
      </c>
      <c r="AX176" s="13" t="s">
        <v>75</v>
      </c>
      <c r="AY176" s="207" t="s">
        <v>131</v>
      </c>
    </row>
    <row r="177" spans="2:51" s="14" customFormat="1" ht="12">
      <c r="B177" s="208"/>
      <c r="C177" s="209"/>
      <c r="D177" s="191" t="s">
        <v>145</v>
      </c>
      <c r="E177" s="210" t="s">
        <v>29</v>
      </c>
      <c r="F177" s="211" t="s">
        <v>155</v>
      </c>
      <c r="G177" s="209"/>
      <c r="H177" s="212">
        <v>3</v>
      </c>
      <c r="I177" s="213"/>
      <c r="J177" s="213"/>
      <c r="K177" s="209"/>
      <c r="L177" s="209"/>
      <c r="M177" s="214"/>
      <c r="N177" s="215"/>
      <c r="O177" s="216"/>
      <c r="P177" s="216"/>
      <c r="Q177" s="216"/>
      <c r="R177" s="216"/>
      <c r="S177" s="216"/>
      <c r="T177" s="216"/>
      <c r="U177" s="216"/>
      <c r="V177" s="216"/>
      <c r="W177" s="216"/>
      <c r="X177" s="217"/>
      <c r="AT177" s="218" t="s">
        <v>145</v>
      </c>
      <c r="AU177" s="218" t="s">
        <v>85</v>
      </c>
      <c r="AV177" s="14" t="s">
        <v>85</v>
      </c>
      <c r="AW177" s="14" t="s">
        <v>5</v>
      </c>
      <c r="AX177" s="14" t="s">
        <v>75</v>
      </c>
      <c r="AY177" s="218" t="s">
        <v>131</v>
      </c>
    </row>
    <row r="178" spans="2:51" s="15" customFormat="1" ht="12">
      <c r="B178" s="219"/>
      <c r="C178" s="220"/>
      <c r="D178" s="191" t="s">
        <v>145</v>
      </c>
      <c r="E178" s="221" t="s">
        <v>29</v>
      </c>
      <c r="F178" s="222" t="s">
        <v>147</v>
      </c>
      <c r="G178" s="220"/>
      <c r="H178" s="223">
        <v>3</v>
      </c>
      <c r="I178" s="224"/>
      <c r="J178" s="224"/>
      <c r="K178" s="220"/>
      <c r="L178" s="220"/>
      <c r="M178" s="225"/>
      <c r="N178" s="226"/>
      <c r="O178" s="227"/>
      <c r="P178" s="227"/>
      <c r="Q178" s="227"/>
      <c r="R178" s="227"/>
      <c r="S178" s="227"/>
      <c r="T178" s="227"/>
      <c r="U178" s="227"/>
      <c r="V178" s="227"/>
      <c r="W178" s="227"/>
      <c r="X178" s="228"/>
      <c r="AT178" s="229" t="s">
        <v>145</v>
      </c>
      <c r="AU178" s="229" t="s">
        <v>85</v>
      </c>
      <c r="AV178" s="15" t="s">
        <v>139</v>
      </c>
      <c r="AW178" s="15" t="s">
        <v>5</v>
      </c>
      <c r="AX178" s="15" t="s">
        <v>83</v>
      </c>
      <c r="AY178" s="229" t="s">
        <v>131</v>
      </c>
    </row>
    <row r="179" spans="1:65" s="2" customFormat="1" ht="16.5" customHeight="1">
      <c r="A179" s="35"/>
      <c r="B179" s="36"/>
      <c r="C179" s="230" t="s">
        <v>224</v>
      </c>
      <c r="D179" s="230" t="s">
        <v>148</v>
      </c>
      <c r="E179" s="231" t="s">
        <v>185</v>
      </c>
      <c r="F179" s="232" t="s">
        <v>186</v>
      </c>
      <c r="G179" s="233" t="s">
        <v>158</v>
      </c>
      <c r="H179" s="234">
        <v>702</v>
      </c>
      <c r="I179" s="235"/>
      <c r="J179" s="236"/>
      <c r="K179" s="237">
        <f>ROUND(P179*H179,2)</f>
        <v>0</v>
      </c>
      <c r="L179" s="232" t="s">
        <v>29</v>
      </c>
      <c r="M179" s="238"/>
      <c r="N179" s="239" t="s">
        <v>29</v>
      </c>
      <c r="O179" s="185" t="s">
        <v>44</v>
      </c>
      <c r="P179" s="186">
        <f>I179+J179</f>
        <v>0</v>
      </c>
      <c r="Q179" s="186">
        <f>ROUND(I179*H179,2)</f>
        <v>0</v>
      </c>
      <c r="R179" s="186">
        <f>ROUND(J179*H179,2)</f>
        <v>0</v>
      </c>
      <c r="S179" s="65"/>
      <c r="T179" s="187">
        <f>S179*H179</f>
        <v>0</v>
      </c>
      <c r="U179" s="187">
        <v>0</v>
      </c>
      <c r="V179" s="187">
        <f>U179*H179</f>
        <v>0</v>
      </c>
      <c r="W179" s="187">
        <v>0</v>
      </c>
      <c r="X179" s="188">
        <f>W179*H179</f>
        <v>0</v>
      </c>
      <c r="Y179" s="35"/>
      <c r="Z179" s="35"/>
      <c r="AA179" s="35"/>
      <c r="AB179" s="35"/>
      <c r="AC179" s="35"/>
      <c r="AD179" s="35"/>
      <c r="AE179" s="35"/>
      <c r="AR179" s="189" t="s">
        <v>151</v>
      </c>
      <c r="AT179" s="189" t="s">
        <v>148</v>
      </c>
      <c r="AU179" s="189" t="s">
        <v>85</v>
      </c>
      <c r="AY179" s="18" t="s">
        <v>131</v>
      </c>
      <c r="BE179" s="190">
        <f>IF(O179="základní",K179,0)</f>
        <v>0</v>
      </c>
      <c r="BF179" s="190">
        <f>IF(O179="snížená",K179,0)</f>
        <v>0</v>
      </c>
      <c r="BG179" s="190">
        <f>IF(O179="zákl. přenesená",K179,0)</f>
        <v>0</v>
      </c>
      <c r="BH179" s="190">
        <f>IF(O179="sníž. přenesená",K179,0)</f>
        <v>0</v>
      </c>
      <c r="BI179" s="190">
        <f>IF(O179="nulová",K179,0)</f>
        <v>0</v>
      </c>
      <c r="BJ179" s="18" t="s">
        <v>83</v>
      </c>
      <c r="BK179" s="190">
        <f>ROUND(P179*H179,2)</f>
        <v>0</v>
      </c>
      <c r="BL179" s="18" t="s">
        <v>139</v>
      </c>
      <c r="BM179" s="189" t="s">
        <v>187</v>
      </c>
    </row>
    <row r="180" spans="1:47" s="2" customFormat="1" ht="12">
      <c r="A180" s="35"/>
      <c r="B180" s="36"/>
      <c r="C180" s="37"/>
      <c r="D180" s="191" t="s">
        <v>141</v>
      </c>
      <c r="E180" s="37"/>
      <c r="F180" s="192" t="s">
        <v>186</v>
      </c>
      <c r="G180" s="37"/>
      <c r="H180" s="37"/>
      <c r="I180" s="193"/>
      <c r="J180" s="193"/>
      <c r="K180" s="37"/>
      <c r="L180" s="37"/>
      <c r="M180" s="40"/>
      <c r="N180" s="194"/>
      <c r="O180" s="195"/>
      <c r="P180" s="65"/>
      <c r="Q180" s="65"/>
      <c r="R180" s="65"/>
      <c r="S180" s="65"/>
      <c r="T180" s="65"/>
      <c r="U180" s="65"/>
      <c r="V180" s="65"/>
      <c r="W180" s="65"/>
      <c r="X180" s="66"/>
      <c r="Y180" s="35"/>
      <c r="Z180" s="35"/>
      <c r="AA180" s="35"/>
      <c r="AB180" s="35"/>
      <c r="AC180" s="35"/>
      <c r="AD180" s="35"/>
      <c r="AE180" s="35"/>
      <c r="AT180" s="18" t="s">
        <v>141</v>
      </c>
      <c r="AU180" s="18" t="s">
        <v>85</v>
      </c>
    </row>
    <row r="181" spans="1:47" s="2" customFormat="1" ht="19.5">
      <c r="A181" s="35"/>
      <c r="B181" s="36"/>
      <c r="C181" s="37"/>
      <c r="D181" s="191" t="s">
        <v>153</v>
      </c>
      <c r="E181" s="37"/>
      <c r="F181" s="240" t="s">
        <v>165</v>
      </c>
      <c r="G181" s="37"/>
      <c r="H181" s="37"/>
      <c r="I181" s="193"/>
      <c r="J181" s="193"/>
      <c r="K181" s="37"/>
      <c r="L181" s="37"/>
      <c r="M181" s="40"/>
      <c r="N181" s="194"/>
      <c r="O181" s="195"/>
      <c r="P181" s="65"/>
      <c r="Q181" s="65"/>
      <c r="R181" s="65"/>
      <c r="S181" s="65"/>
      <c r="T181" s="65"/>
      <c r="U181" s="65"/>
      <c r="V181" s="65"/>
      <c r="W181" s="65"/>
      <c r="X181" s="66"/>
      <c r="Y181" s="35"/>
      <c r="Z181" s="35"/>
      <c r="AA181" s="35"/>
      <c r="AB181" s="35"/>
      <c r="AC181" s="35"/>
      <c r="AD181" s="35"/>
      <c r="AE181" s="35"/>
      <c r="AT181" s="18" t="s">
        <v>153</v>
      </c>
      <c r="AU181" s="18" t="s">
        <v>85</v>
      </c>
    </row>
    <row r="182" spans="2:51" s="13" customFormat="1" ht="12">
      <c r="B182" s="198"/>
      <c r="C182" s="199"/>
      <c r="D182" s="191" t="s">
        <v>145</v>
      </c>
      <c r="E182" s="200" t="s">
        <v>29</v>
      </c>
      <c r="F182" s="201" t="s">
        <v>146</v>
      </c>
      <c r="G182" s="199"/>
      <c r="H182" s="200" t="s">
        <v>29</v>
      </c>
      <c r="I182" s="202"/>
      <c r="J182" s="202"/>
      <c r="K182" s="199"/>
      <c r="L182" s="199"/>
      <c r="M182" s="203"/>
      <c r="N182" s="204"/>
      <c r="O182" s="205"/>
      <c r="P182" s="205"/>
      <c r="Q182" s="205"/>
      <c r="R182" s="205"/>
      <c r="S182" s="205"/>
      <c r="T182" s="205"/>
      <c r="U182" s="205"/>
      <c r="V182" s="205"/>
      <c r="W182" s="205"/>
      <c r="X182" s="206"/>
      <c r="AT182" s="207" t="s">
        <v>145</v>
      </c>
      <c r="AU182" s="207" t="s">
        <v>85</v>
      </c>
      <c r="AV182" s="13" t="s">
        <v>83</v>
      </c>
      <c r="AW182" s="13" t="s">
        <v>5</v>
      </c>
      <c r="AX182" s="13" t="s">
        <v>75</v>
      </c>
      <c r="AY182" s="207" t="s">
        <v>131</v>
      </c>
    </row>
    <row r="183" spans="2:51" s="14" customFormat="1" ht="12">
      <c r="B183" s="208"/>
      <c r="C183" s="209"/>
      <c r="D183" s="191" t="s">
        <v>145</v>
      </c>
      <c r="E183" s="210" t="s">
        <v>29</v>
      </c>
      <c r="F183" s="211" t="s">
        <v>723</v>
      </c>
      <c r="G183" s="209"/>
      <c r="H183" s="212">
        <v>702</v>
      </c>
      <c r="I183" s="213"/>
      <c r="J183" s="213"/>
      <c r="K183" s="209"/>
      <c r="L183" s="209"/>
      <c r="M183" s="214"/>
      <c r="N183" s="215"/>
      <c r="O183" s="216"/>
      <c r="P183" s="216"/>
      <c r="Q183" s="216"/>
      <c r="R183" s="216"/>
      <c r="S183" s="216"/>
      <c r="T183" s="216"/>
      <c r="U183" s="216"/>
      <c r="V183" s="216"/>
      <c r="W183" s="216"/>
      <c r="X183" s="217"/>
      <c r="AT183" s="218" t="s">
        <v>145</v>
      </c>
      <c r="AU183" s="218" t="s">
        <v>85</v>
      </c>
      <c r="AV183" s="14" t="s">
        <v>85</v>
      </c>
      <c r="AW183" s="14" t="s">
        <v>5</v>
      </c>
      <c r="AX183" s="14" t="s">
        <v>75</v>
      </c>
      <c r="AY183" s="218" t="s">
        <v>131</v>
      </c>
    </row>
    <row r="184" spans="2:51" s="15" customFormat="1" ht="12">
      <c r="B184" s="219"/>
      <c r="C184" s="220"/>
      <c r="D184" s="191" t="s">
        <v>145</v>
      </c>
      <c r="E184" s="221" t="s">
        <v>29</v>
      </c>
      <c r="F184" s="222" t="s">
        <v>147</v>
      </c>
      <c r="G184" s="220"/>
      <c r="H184" s="223">
        <v>702</v>
      </c>
      <c r="I184" s="224"/>
      <c r="J184" s="224"/>
      <c r="K184" s="220"/>
      <c r="L184" s="220"/>
      <c r="M184" s="225"/>
      <c r="N184" s="226"/>
      <c r="O184" s="227"/>
      <c r="P184" s="227"/>
      <c r="Q184" s="227"/>
      <c r="R184" s="227"/>
      <c r="S184" s="227"/>
      <c r="T184" s="227"/>
      <c r="U184" s="227"/>
      <c r="V184" s="227"/>
      <c r="W184" s="227"/>
      <c r="X184" s="228"/>
      <c r="AT184" s="229" t="s">
        <v>145</v>
      </c>
      <c r="AU184" s="229" t="s">
        <v>85</v>
      </c>
      <c r="AV184" s="15" t="s">
        <v>139</v>
      </c>
      <c r="AW184" s="15" t="s">
        <v>5</v>
      </c>
      <c r="AX184" s="15" t="s">
        <v>83</v>
      </c>
      <c r="AY184" s="229" t="s">
        <v>131</v>
      </c>
    </row>
    <row r="185" spans="1:65" s="2" customFormat="1" ht="24.2" customHeight="1">
      <c r="A185" s="35"/>
      <c r="B185" s="36"/>
      <c r="C185" s="177" t="s">
        <v>229</v>
      </c>
      <c r="D185" s="177" t="s">
        <v>134</v>
      </c>
      <c r="E185" s="178" t="s">
        <v>724</v>
      </c>
      <c r="F185" s="179" t="s">
        <v>725</v>
      </c>
      <c r="G185" s="180" t="s">
        <v>158</v>
      </c>
      <c r="H185" s="181">
        <v>34</v>
      </c>
      <c r="I185" s="182"/>
      <c r="J185" s="182"/>
      <c r="K185" s="183">
        <f>ROUND(P185*H185,2)</f>
        <v>0</v>
      </c>
      <c r="L185" s="179" t="s">
        <v>138</v>
      </c>
      <c r="M185" s="40"/>
      <c r="N185" s="184" t="s">
        <v>29</v>
      </c>
      <c r="O185" s="185" t="s">
        <v>44</v>
      </c>
      <c r="P185" s="186">
        <f>I185+J185</f>
        <v>0</v>
      </c>
      <c r="Q185" s="186">
        <f>ROUND(I185*H185,2)</f>
        <v>0</v>
      </c>
      <c r="R185" s="186">
        <f>ROUND(J185*H185,2)</f>
        <v>0</v>
      </c>
      <c r="S185" s="65"/>
      <c r="T185" s="187">
        <f>S185*H185</f>
        <v>0</v>
      </c>
      <c r="U185" s="187">
        <v>0</v>
      </c>
      <c r="V185" s="187">
        <f>U185*H185</f>
        <v>0</v>
      </c>
      <c r="W185" s="187">
        <v>0</v>
      </c>
      <c r="X185" s="188">
        <f>W185*H185</f>
        <v>0</v>
      </c>
      <c r="Y185" s="35"/>
      <c r="Z185" s="35"/>
      <c r="AA185" s="35"/>
      <c r="AB185" s="35"/>
      <c r="AC185" s="35"/>
      <c r="AD185" s="35"/>
      <c r="AE185" s="35"/>
      <c r="AR185" s="189" t="s">
        <v>139</v>
      </c>
      <c r="AT185" s="189" t="s">
        <v>134</v>
      </c>
      <c r="AU185" s="189" t="s">
        <v>85</v>
      </c>
      <c r="AY185" s="18" t="s">
        <v>131</v>
      </c>
      <c r="BE185" s="190">
        <f>IF(O185="základní",K185,0)</f>
        <v>0</v>
      </c>
      <c r="BF185" s="190">
        <f>IF(O185="snížená",K185,0)</f>
        <v>0</v>
      </c>
      <c r="BG185" s="190">
        <f>IF(O185="zákl. přenesená",K185,0)</f>
        <v>0</v>
      </c>
      <c r="BH185" s="190">
        <f>IF(O185="sníž. přenesená",K185,0)</f>
        <v>0</v>
      </c>
      <c r="BI185" s="190">
        <f>IF(O185="nulová",K185,0)</f>
        <v>0</v>
      </c>
      <c r="BJ185" s="18" t="s">
        <v>83</v>
      </c>
      <c r="BK185" s="190">
        <f>ROUND(P185*H185,2)</f>
        <v>0</v>
      </c>
      <c r="BL185" s="18" t="s">
        <v>139</v>
      </c>
      <c r="BM185" s="189" t="s">
        <v>726</v>
      </c>
    </row>
    <row r="186" spans="1:47" s="2" customFormat="1" ht="12">
      <c r="A186" s="35"/>
      <c r="B186" s="36"/>
      <c r="C186" s="37"/>
      <c r="D186" s="191" t="s">
        <v>141</v>
      </c>
      <c r="E186" s="37"/>
      <c r="F186" s="192" t="s">
        <v>727</v>
      </c>
      <c r="G186" s="37"/>
      <c r="H186" s="37"/>
      <c r="I186" s="193"/>
      <c r="J186" s="193"/>
      <c r="K186" s="37"/>
      <c r="L186" s="37"/>
      <c r="M186" s="40"/>
      <c r="N186" s="194"/>
      <c r="O186" s="195"/>
      <c r="P186" s="65"/>
      <c r="Q186" s="65"/>
      <c r="R186" s="65"/>
      <c r="S186" s="65"/>
      <c r="T186" s="65"/>
      <c r="U186" s="65"/>
      <c r="V186" s="65"/>
      <c r="W186" s="65"/>
      <c r="X186" s="66"/>
      <c r="Y186" s="35"/>
      <c r="Z186" s="35"/>
      <c r="AA186" s="35"/>
      <c r="AB186" s="35"/>
      <c r="AC186" s="35"/>
      <c r="AD186" s="35"/>
      <c r="AE186" s="35"/>
      <c r="AT186" s="18" t="s">
        <v>141</v>
      </c>
      <c r="AU186" s="18" t="s">
        <v>85</v>
      </c>
    </row>
    <row r="187" spans="1:47" s="2" customFormat="1" ht="12">
      <c r="A187" s="35"/>
      <c r="B187" s="36"/>
      <c r="C187" s="37"/>
      <c r="D187" s="196" t="s">
        <v>143</v>
      </c>
      <c r="E187" s="37"/>
      <c r="F187" s="197" t="s">
        <v>728</v>
      </c>
      <c r="G187" s="37"/>
      <c r="H187" s="37"/>
      <c r="I187" s="193"/>
      <c r="J187" s="193"/>
      <c r="K187" s="37"/>
      <c r="L187" s="37"/>
      <c r="M187" s="40"/>
      <c r="N187" s="194"/>
      <c r="O187" s="195"/>
      <c r="P187" s="65"/>
      <c r="Q187" s="65"/>
      <c r="R187" s="65"/>
      <c r="S187" s="65"/>
      <c r="T187" s="65"/>
      <c r="U187" s="65"/>
      <c r="V187" s="65"/>
      <c r="W187" s="65"/>
      <c r="X187" s="66"/>
      <c r="Y187" s="35"/>
      <c r="Z187" s="35"/>
      <c r="AA187" s="35"/>
      <c r="AB187" s="35"/>
      <c r="AC187" s="35"/>
      <c r="AD187" s="35"/>
      <c r="AE187" s="35"/>
      <c r="AT187" s="18" t="s">
        <v>143</v>
      </c>
      <c r="AU187" s="18" t="s">
        <v>85</v>
      </c>
    </row>
    <row r="188" spans="2:51" s="13" customFormat="1" ht="12">
      <c r="B188" s="198"/>
      <c r="C188" s="199"/>
      <c r="D188" s="191" t="s">
        <v>145</v>
      </c>
      <c r="E188" s="200" t="s">
        <v>29</v>
      </c>
      <c r="F188" s="201" t="s">
        <v>146</v>
      </c>
      <c r="G188" s="199"/>
      <c r="H188" s="200" t="s">
        <v>29</v>
      </c>
      <c r="I188" s="202"/>
      <c r="J188" s="202"/>
      <c r="K188" s="199"/>
      <c r="L188" s="199"/>
      <c r="M188" s="203"/>
      <c r="N188" s="204"/>
      <c r="O188" s="205"/>
      <c r="P188" s="205"/>
      <c r="Q188" s="205"/>
      <c r="R188" s="205"/>
      <c r="S188" s="205"/>
      <c r="T188" s="205"/>
      <c r="U188" s="205"/>
      <c r="V188" s="205"/>
      <c r="W188" s="205"/>
      <c r="X188" s="206"/>
      <c r="AT188" s="207" t="s">
        <v>145</v>
      </c>
      <c r="AU188" s="207" t="s">
        <v>85</v>
      </c>
      <c r="AV188" s="13" t="s">
        <v>83</v>
      </c>
      <c r="AW188" s="13" t="s">
        <v>5</v>
      </c>
      <c r="AX188" s="13" t="s">
        <v>75</v>
      </c>
      <c r="AY188" s="207" t="s">
        <v>131</v>
      </c>
    </row>
    <row r="189" spans="2:51" s="14" customFormat="1" ht="12">
      <c r="B189" s="208"/>
      <c r="C189" s="209"/>
      <c r="D189" s="191" t="s">
        <v>145</v>
      </c>
      <c r="E189" s="210" t="s">
        <v>29</v>
      </c>
      <c r="F189" s="211" t="s">
        <v>317</v>
      </c>
      <c r="G189" s="209"/>
      <c r="H189" s="212">
        <v>34</v>
      </c>
      <c r="I189" s="213"/>
      <c r="J189" s="213"/>
      <c r="K189" s="209"/>
      <c r="L189" s="209"/>
      <c r="M189" s="214"/>
      <c r="N189" s="215"/>
      <c r="O189" s="216"/>
      <c r="P189" s="216"/>
      <c r="Q189" s="216"/>
      <c r="R189" s="216"/>
      <c r="S189" s="216"/>
      <c r="T189" s="216"/>
      <c r="U189" s="216"/>
      <c r="V189" s="216"/>
      <c r="W189" s="216"/>
      <c r="X189" s="217"/>
      <c r="AT189" s="218" t="s">
        <v>145</v>
      </c>
      <c r="AU189" s="218" t="s">
        <v>85</v>
      </c>
      <c r="AV189" s="14" t="s">
        <v>85</v>
      </c>
      <c r="AW189" s="14" t="s">
        <v>5</v>
      </c>
      <c r="AX189" s="14" t="s">
        <v>75</v>
      </c>
      <c r="AY189" s="218" t="s">
        <v>131</v>
      </c>
    </row>
    <row r="190" spans="2:51" s="15" customFormat="1" ht="12">
      <c r="B190" s="219"/>
      <c r="C190" s="220"/>
      <c r="D190" s="191" t="s">
        <v>145</v>
      </c>
      <c r="E190" s="221" t="s">
        <v>29</v>
      </c>
      <c r="F190" s="222" t="s">
        <v>147</v>
      </c>
      <c r="G190" s="220"/>
      <c r="H190" s="223">
        <v>34</v>
      </c>
      <c r="I190" s="224"/>
      <c r="J190" s="224"/>
      <c r="K190" s="220"/>
      <c r="L190" s="220"/>
      <c r="M190" s="225"/>
      <c r="N190" s="226"/>
      <c r="O190" s="227"/>
      <c r="P190" s="227"/>
      <c r="Q190" s="227"/>
      <c r="R190" s="227"/>
      <c r="S190" s="227"/>
      <c r="T190" s="227"/>
      <c r="U190" s="227"/>
      <c r="V190" s="227"/>
      <c r="W190" s="227"/>
      <c r="X190" s="228"/>
      <c r="AT190" s="229" t="s">
        <v>145</v>
      </c>
      <c r="AU190" s="229" t="s">
        <v>85</v>
      </c>
      <c r="AV190" s="15" t="s">
        <v>139</v>
      </c>
      <c r="AW190" s="15" t="s">
        <v>5</v>
      </c>
      <c r="AX190" s="15" t="s">
        <v>83</v>
      </c>
      <c r="AY190" s="229" t="s">
        <v>131</v>
      </c>
    </row>
    <row r="191" spans="1:65" s="2" customFormat="1" ht="16.5" customHeight="1">
      <c r="A191" s="35"/>
      <c r="B191" s="36"/>
      <c r="C191" s="230" t="s">
        <v>236</v>
      </c>
      <c r="D191" s="230" t="s">
        <v>148</v>
      </c>
      <c r="E191" s="231" t="s">
        <v>729</v>
      </c>
      <c r="F191" s="232" t="s">
        <v>730</v>
      </c>
      <c r="G191" s="233" t="s">
        <v>158</v>
      </c>
      <c r="H191" s="234">
        <v>34</v>
      </c>
      <c r="I191" s="235"/>
      <c r="J191" s="236"/>
      <c r="K191" s="237">
        <f>ROUND(P191*H191,2)</f>
        <v>0</v>
      </c>
      <c r="L191" s="232" t="s">
        <v>29</v>
      </c>
      <c r="M191" s="238"/>
      <c r="N191" s="239" t="s">
        <v>29</v>
      </c>
      <c r="O191" s="185" t="s">
        <v>44</v>
      </c>
      <c r="P191" s="186">
        <f>I191+J191</f>
        <v>0</v>
      </c>
      <c r="Q191" s="186">
        <f>ROUND(I191*H191,2)</f>
        <v>0</v>
      </c>
      <c r="R191" s="186">
        <f>ROUND(J191*H191,2)</f>
        <v>0</v>
      </c>
      <c r="S191" s="65"/>
      <c r="T191" s="187">
        <f>S191*H191</f>
        <v>0</v>
      </c>
      <c r="U191" s="187">
        <v>0</v>
      </c>
      <c r="V191" s="187">
        <f>U191*H191</f>
        <v>0</v>
      </c>
      <c r="W191" s="187">
        <v>0</v>
      </c>
      <c r="X191" s="188">
        <f>W191*H191</f>
        <v>0</v>
      </c>
      <c r="Y191" s="35"/>
      <c r="Z191" s="35"/>
      <c r="AA191" s="35"/>
      <c r="AB191" s="35"/>
      <c r="AC191" s="35"/>
      <c r="AD191" s="35"/>
      <c r="AE191" s="35"/>
      <c r="AR191" s="189" t="s">
        <v>151</v>
      </c>
      <c r="AT191" s="189" t="s">
        <v>148</v>
      </c>
      <c r="AU191" s="189" t="s">
        <v>85</v>
      </c>
      <c r="AY191" s="18" t="s">
        <v>131</v>
      </c>
      <c r="BE191" s="190">
        <f>IF(O191="základní",K191,0)</f>
        <v>0</v>
      </c>
      <c r="BF191" s="190">
        <f>IF(O191="snížená",K191,0)</f>
        <v>0</v>
      </c>
      <c r="BG191" s="190">
        <f>IF(O191="zákl. přenesená",K191,0)</f>
        <v>0</v>
      </c>
      <c r="BH191" s="190">
        <f>IF(O191="sníž. přenesená",K191,0)</f>
        <v>0</v>
      </c>
      <c r="BI191" s="190">
        <f>IF(O191="nulová",K191,0)</f>
        <v>0</v>
      </c>
      <c r="BJ191" s="18" t="s">
        <v>83</v>
      </c>
      <c r="BK191" s="190">
        <f>ROUND(P191*H191,2)</f>
        <v>0</v>
      </c>
      <c r="BL191" s="18" t="s">
        <v>139</v>
      </c>
      <c r="BM191" s="189" t="s">
        <v>731</v>
      </c>
    </row>
    <row r="192" spans="1:47" s="2" customFormat="1" ht="12">
      <c r="A192" s="35"/>
      <c r="B192" s="36"/>
      <c r="C192" s="37"/>
      <c r="D192" s="191" t="s">
        <v>141</v>
      </c>
      <c r="E192" s="37"/>
      <c r="F192" s="192" t="s">
        <v>730</v>
      </c>
      <c r="G192" s="37"/>
      <c r="H192" s="37"/>
      <c r="I192" s="193"/>
      <c r="J192" s="193"/>
      <c r="K192" s="37"/>
      <c r="L192" s="37"/>
      <c r="M192" s="40"/>
      <c r="N192" s="194"/>
      <c r="O192" s="195"/>
      <c r="P192" s="65"/>
      <c r="Q192" s="65"/>
      <c r="R192" s="65"/>
      <c r="S192" s="65"/>
      <c r="T192" s="65"/>
      <c r="U192" s="65"/>
      <c r="V192" s="65"/>
      <c r="W192" s="65"/>
      <c r="X192" s="66"/>
      <c r="Y192" s="35"/>
      <c r="Z192" s="35"/>
      <c r="AA192" s="35"/>
      <c r="AB192" s="35"/>
      <c r="AC192" s="35"/>
      <c r="AD192" s="35"/>
      <c r="AE192" s="35"/>
      <c r="AT192" s="18" t="s">
        <v>141</v>
      </c>
      <c r="AU192" s="18" t="s">
        <v>85</v>
      </c>
    </row>
    <row r="193" spans="1:47" s="2" customFormat="1" ht="19.5">
      <c r="A193" s="35"/>
      <c r="B193" s="36"/>
      <c r="C193" s="37"/>
      <c r="D193" s="191" t="s">
        <v>153</v>
      </c>
      <c r="E193" s="37"/>
      <c r="F193" s="240" t="s">
        <v>165</v>
      </c>
      <c r="G193" s="37"/>
      <c r="H193" s="37"/>
      <c r="I193" s="193"/>
      <c r="J193" s="193"/>
      <c r="K193" s="37"/>
      <c r="L193" s="37"/>
      <c r="M193" s="40"/>
      <c r="N193" s="194"/>
      <c r="O193" s="195"/>
      <c r="P193" s="65"/>
      <c r="Q193" s="65"/>
      <c r="R193" s="65"/>
      <c r="S193" s="65"/>
      <c r="T193" s="65"/>
      <c r="U193" s="65"/>
      <c r="V193" s="65"/>
      <c r="W193" s="65"/>
      <c r="X193" s="66"/>
      <c r="Y193" s="35"/>
      <c r="Z193" s="35"/>
      <c r="AA193" s="35"/>
      <c r="AB193" s="35"/>
      <c r="AC193" s="35"/>
      <c r="AD193" s="35"/>
      <c r="AE193" s="35"/>
      <c r="AT193" s="18" t="s">
        <v>153</v>
      </c>
      <c r="AU193" s="18" t="s">
        <v>85</v>
      </c>
    </row>
    <row r="194" spans="2:51" s="13" customFormat="1" ht="12">
      <c r="B194" s="198"/>
      <c r="C194" s="199"/>
      <c r="D194" s="191" t="s">
        <v>145</v>
      </c>
      <c r="E194" s="200" t="s">
        <v>29</v>
      </c>
      <c r="F194" s="201" t="s">
        <v>146</v>
      </c>
      <c r="G194" s="199"/>
      <c r="H194" s="200" t="s">
        <v>29</v>
      </c>
      <c r="I194" s="202"/>
      <c r="J194" s="202"/>
      <c r="K194" s="199"/>
      <c r="L194" s="199"/>
      <c r="M194" s="203"/>
      <c r="N194" s="204"/>
      <c r="O194" s="205"/>
      <c r="P194" s="205"/>
      <c r="Q194" s="205"/>
      <c r="R194" s="205"/>
      <c r="S194" s="205"/>
      <c r="T194" s="205"/>
      <c r="U194" s="205"/>
      <c r="V194" s="205"/>
      <c r="W194" s="205"/>
      <c r="X194" s="206"/>
      <c r="AT194" s="207" t="s">
        <v>145</v>
      </c>
      <c r="AU194" s="207" t="s">
        <v>85</v>
      </c>
      <c r="AV194" s="13" t="s">
        <v>83</v>
      </c>
      <c r="AW194" s="13" t="s">
        <v>5</v>
      </c>
      <c r="AX194" s="13" t="s">
        <v>75</v>
      </c>
      <c r="AY194" s="207" t="s">
        <v>131</v>
      </c>
    </row>
    <row r="195" spans="2:51" s="14" customFormat="1" ht="12">
      <c r="B195" s="208"/>
      <c r="C195" s="209"/>
      <c r="D195" s="191" t="s">
        <v>145</v>
      </c>
      <c r="E195" s="210" t="s">
        <v>29</v>
      </c>
      <c r="F195" s="211" t="s">
        <v>317</v>
      </c>
      <c r="G195" s="209"/>
      <c r="H195" s="212">
        <v>34</v>
      </c>
      <c r="I195" s="213"/>
      <c r="J195" s="213"/>
      <c r="K195" s="209"/>
      <c r="L195" s="209"/>
      <c r="M195" s="214"/>
      <c r="N195" s="215"/>
      <c r="O195" s="216"/>
      <c r="P195" s="216"/>
      <c r="Q195" s="216"/>
      <c r="R195" s="216"/>
      <c r="S195" s="216"/>
      <c r="T195" s="216"/>
      <c r="U195" s="216"/>
      <c r="V195" s="216"/>
      <c r="W195" s="216"/>
      <c r="X195" s="217"/>
      <c r="AT195" s="218" t="s">
        <v>145</v>
      </c>
      <c r="AU195" s="218" t="s">
        <v>85</v>
      </c>
      <c r="AV195" s="14" t="s">
        <v>85</v>
      </c>
      <c r="AW195" s="14" t="s">
        <v>5</v>
      </c>
      <c r="AX195" s="14" t="s">
        <v>75</v>
      </c>
      <c r="AY195" s="218" t="s">
        <v>131</v>
      </c>
    </row>
    <row r="196" spans="2:51" s="15" customFormat="1" ht="12">
      <c r="B196" s="219"/>
      <c r="C196" s="220"/>
      <c r="D196" s="191" t="s">
        <v>145</v>
      </c>
      <c r="E196" s="221" t="s">
        <v>29</v>
      </c>
      <c r="F196" s="222" t="s">
        <v>147</v>
      </c>
      <c r="G196" s="220"/>
      <c r="H196" s="223">
        <v>34</v>
      </c>
      <c r="I196" s="224"/>
      <c r="J196" s="224"/>
      <c r="K196" s="220"/>
      <c r="L196" s="220"/>
      <c r="M196" s="225"/>
      <c r="N196" s="226"/>
      <c r="O196" s="227"/>
      <c r="P196" s="227"/>
      <c r="Q196" s="227"/>
      <c r="R196" s="227"/>
      <c r="S196" s="227"/>
      <c r="T196" s="227"/>
      <c r="U196" s="227"/>
      <c r="V196" s="227"/>
      <c r="W196" s="227"/>
      <c r="X196" s="228"/>
      <c r="AT196" s="229" t="s">
        <v>145</v>
      </c>
      <c r="AU196" s="229" t="s">
        <v>85</v>
      </c>
      <c r="AV196" s="15" t="s">
        <v>139</v>
      </c>
      <c r="AW196" s="15" t="s">
        <v>5</v>
      </c>
      <c r="AX196" s="15" t="s">
        <v>83</v>
      </c>
      <c r="AY196" s="229" t="s">
        <v>131</v>
      </c>
    </row>
    <row r="197" spans="1:65" s="2" customFormat="1" ht="24.2" customHeight="1">
      <c r="A197" s="35"/>
      <c r="B197" s="36"/>
      <c r="C197" s="177" t="s">
        <v>240</v>
      </c>
      <c r="D197" s="177" t="s">
        <v>134</v>
      </c>
      <c r="E197" s="178" t="s">
        <v>190</v>
      </c>
      <c r="F197" s="179" t="s">
        <v>191</v>
      </c>
      <c r="G197" s="180" t="s">
        <v>158</v>
      </c>
      <c r="H197" s="181">
        <v>35</v>
      </c>
      <c r="I197" s="182"/>
      <c r="J197" s="182"/>
      <c r="K197" s="183">
        <f>ROUND(P197*H197,2)</f>
        <v>0</v>
      </c>
      <c r="L197" s="179" t="s">
        <v>138</v>
      </c>
      <c r="M197" s="40"/>
      <c r="N197" s="184" t="s">
        <v>29</v>
      </c>
      <c r="O197" s="185" t="s">
        <v>44</v>
      </c>
      <c r="P197" s="186">
        <f>I197+J197</f>
        <v>0</v>
      </c>
      <c r="Q197" s="186">
        <f>ROUND(I197*H197,2)</f>
        <v>0</v>
      </c>
      <c r="R197" s="186">
        <f>ROUND(J197*H197,2)</f>
        <v>0</v>
      </c>
      <c r="S197" s="65"/>
      <c r="T197" s="187">
        <f>S197*H197</f>
        <v>0</v>
      </c>
      <c r="U197" s="187">
        <v>0</v>
      </c>
      <c r="V197" s="187">
        <f>U197*H197</f>
        <v>0</v>
      </c>
      <c r="W197" s="187">
        <v>0</v>
      </c>
      <c r="X197" s="188">
        <f>W197*H197</f>
        <v>0</v>
      </c>
      <c r="Y197" s="35"/>
      <c r="Z197" s="35"/>
      <c r="AA197" s="35"/>
      <c r="AB197" s="35"/>
      <c r="AC197" s="35"/>
      <c r="AD197" s="35"/>
      <c r="AE197" s="35"/>
      <c r="AR197" s="189" t="s">
        <v>139</v>
      </c>
      <c r="AT197" s="189" t="s">
        <v>134</v>
      </c>
      <c r="AU197" s="189" t="s">
        <v>85</v>
      </c>
      <c r="AY197" s="18" t="s">
        <v>131</v>
      </c>
      <c r="BE197" s="190">
        <f>IF(O197="základní",K197,0)</f>
        <v>0</v>
      </c>
      <c r="BF197" s="190">
        <f>IF(O197="snížená",K197,0)</f>
        <v>0</v>
      </c>
      <c r="BG197" s="190">
        <f>IF(O197="zákl. přenesená",K197,0)</f>
        <v>0</v>
      </c>
      <c r="BH197" s="190">
        <f>IF(O197="sníž. přenesená",K197,0)</f>
        <v>0</v>
      </c>
      <c r="BI197" s="190">
        <f>IF(O197="nulová",K197,0)</f>
        <v>0</v>
      </c>
      <c r="BJ197" s="18" t="s">
        <v>83</v>
      </c>
      <c r="BK197" s="190">
        <f>ROUND(P197*H197,2)</f>
        <v>0</v>
      </c>
      <c r="BL197" s="18" t="s">
        <v>139</v>
      </c>
      <c r="BM197" s="189" t="s">
        <v>192</v>
      </c>
    </row>
    <row r="198" spans="1:47" s="2" customFormat="1" ht="12">
      <c r="A198" s="35"/>
      <c r="B198" s="36"/>
      <c r="C198" s="37"/>
      <c r="D198" s="191" t="s">
        <v>141</v>
      </c>
      <c r="E198" s="37"/>
      <c r="F198" s="192" t="s">
        <v>193</v>
      </c>
      <c r="G198" s="37"/>
      <c r="H198" s="37"/>
      <c r="I198" s="193"/>
      <c r="J198" s="193"/>
      <c r="K198" s="37"/>
      <c r="L198" s="37"/>
      <c r="M198" s="40"/>
      <c r="N198" s="194"/>
      <c r="O198" s="195"/>
      <c r="P198" s="65"/>
      <c r="Q198" s="65"/>
      <c r="R198" s="65"/>
      <c r="S198" s="65"/>
      <c r="T198" s="65"/>
      <c r="U198" s="65"/>
      <c r="V198" s="65"/>
      <c r="W198" s="65"/>
      <c r="X198" s="66"/>
      <c r="Y198" s="35"/>
      <c r="Z198" s="35"/>
      <c r="AA198" s="35"/>
      <c r="AB198" s="35"/>
      <c r="AC198" s="35"/>
      <c r="AD198" s="35"/>
      <c r="AE198" s="35"/>
      <c r="AT198" s="18" t="s">
        <v>141</v>
      </c>
      <c r="AU198" s="18" t="s">
        <v>85</v>
      </c>
    </row>
    <row r="199" spans="1:47" s="2" customFormat="1" ht="12">
      <c r="A199" s="35"/>
      <c r="B199" s="36"/>
      <c r="C199" s="37"/>
      <c r="D199" s="196" t="s">
        <v>143</v>
      </c>
      <c r="E199" s="37"/>
      <c r="F199" s="197" t="s">
        <v>194</v>
      </c>
      <c r="G199" s="37"/>
      <c r="H199" s="37"/>
      <c r="I199" s="193"/>
      <c r="J199" s="193"/>
      <c r="K199" s="37"/>
      <c r="L199" s="37"/>
      <c r="M199" s="40"/>
      <c r="N199" s="194"/>
      <c r="O199" s="195"/>
      <c r="P199" s="65"/>
      <c r="Q199" s="65"/>
      <c r="R199" s="65"/>
      <c r="S199" s="65"/>
      <c r="T199" s="65"/>
      <c r="U199" s="65"/>
      <c r="V199" s="65"/>
      <c r="W199" s="65"/>
      <c r="X199" s="66"/>
      <c r="Y199" s="35"/>
      <c r="Z199" s="35"/>
      <c r="AA199" s="35"/>
      <c r="AB199" s="35"/>
      <c r="AC199" s="35"/>
      <c r="AD199" s="35"/>
      <c r="AE199" s="35"/>
      <c r="AT199" s="18" t="s">
        <v>143</v>
      </c>
      <c r="AU199" s="18" t="s">
        <v>85</v>
      </c>
    </row>
    <row r="200" spans="2:51" s="13" customFormat="1" ht="12">
      <c r="B200" s="198"/>
      <c r="C200" s="199"/>
      <c r="D200" s="191" t="s">
        <v>145</v>
      </c>
      <c r="E200" s="200" t="s">
        <v>29</v>
      </c>
      <c r="F200" s="201" t="s">
        <v>146</v>
      </c>
      <c r="G200" s="199"/>
      <c r="H200" s="200" t="s">
        <v>29</v>
      </c>
      <c r="I200" s="202"/>
      <c r="J200" s="202"/>
      <c r="K200" s="199"/>
      <c r="L200" s="199"/>
      <c r="M200" s="203"/>
      <c r="N200" s="204"/>
      <c r="O200" s="205"/>
      <c r="P200" s="205"/>
      <c r="Q200" s="205"/>
      <c r="R200" s="205"/>
      <c r="S200" s="205"/>
      <c r="T200" s="205"/>
      <c r="U200" s="205"/>
      <c r="V200" s="205"/>
      <c r="W200" s="205"/>
      <c r="X200" s="206"/>
      <c r="AT200" s="207" t="s">
        <v>145</v>
      </c>
      <c r="AU200" s="207" t="s">
        <v>85</v>
      </c>
      <c r="AV200" s="13" t="s">
        <v>83</v>
      </c>
      <c r="AW200" s="13" t="s">
        <v>5</v>
      </c>
      <c r="AX200" s="13" t="s">
        <v>75</v>
      </c>
      <c r="AY200" s="207" t="s">
        <v>131</v>
      </c>
    </row>
    <row r="201" spans="2:51" s="14" customFormat="1" ht="12">
      <c r="B201" s="208"/>
      <c r="C201" s="209"/>
      <c r="D201" s="191" t="s">
        <v>145</v>
      </c>
      <c r="E201" s="210" t="s">
        <v>29</v>
      </c>
      <c r="F201" s="211" t="s">
        <v>321</v>
      </c>
      <c r="G201" s="209"/>
      <c r="H201" s="212">
        <v>35</v>
      </c>
      <c r="I201" s="213"/>
      <c r="J201" s="213"/>
      <c r="K201" s="209"/>
      <c r="L201" s="209"/>
      <c r="M201" s="214"/>
      <c r="N201" s="215"/>
      <c r="O201" s="216"/>
      <c r="P201" s="216"/>
      <c r="Q201" s="216"/>
      <c r="R201" s="216"/>
      <c r="S201" s="216"/>
      <c r="T201" s="216"/>
      <c r="U201" s="216"/>
      <c r="V201" s="216"/>
      <c r="W201" s="216"/>
      <c r="X201" s="217"/>
      <c r="AT201" s="218" t="s">
        <v>145</v>
      </c>
      <c r="AU201" s="218" t="s">
        <v>85</v>
      </c>
      <c r="AV201" s="14" t="s">
        <v>85</v>
      </c>
      <c r="AW201" s="14" t="s">
        <v>5</v>
      </c>
      <c r="AX201" s="14" t="s">
        <v>75</v>
      </c>
      <c r="AY201" s="218" t="s">
        <v>131</v>
      </c>
    </row>
    <row r="202" spans="2:51" s="15" customFormat="1" ht="12">
      <c r="B202" s="219"/>
      <c r="C202" s="220"/>
      <c r="D202" s="191" t="s">
        <v>145</v>
      </c>
      <c r="E202" s="221" t="s">
        <v>29</v>
      </c>
      <c r="F202" s="222" t="s">
        <v>147</v>
      </c>
      <c r="G202" s="220"/>
      <c r="H202" s="223">
        <v>35</v>
      </c>
      <c r="I202" s="224"/>
      <c r="J202" s="224"/>
      <c r="K202" s="220"/>
      <c r="L202" s="220"/>
      <c r="M202" s="225"/>
      <c r="N202" s="226"/>
      <c r="O202" s="227"/>
      <c r="P202" s="227"/>
      <c r="Q202" s="227"/>
      <c r="R202" s="227"/>
      <c r="S202" s="227"/>
      <c r="T202" s="227"/>
      <c r="U202" s="227"/>
      <c r="V202" s="227"/>
      <c r="W202" s="227"/>
      <c r="X202" s="228"/>
      <c r="AT202" s="229" t="s">
        <v>145</v>
      </c>
      <c r="AU202" s="229" t="s">
        <v>85</v>
      </c>
      <c r="AV202" s="15" t="s">
        <v>139</v>
      </c>
      <c r="AW202" s="15" t="s">
        <v>5</v>
      </c>
      <c r="AX202" s="15" t="s">
        <v>83</v>
      </c>
      <c r="AY202" s="229" t="s">
        <v>131</v>
      </c>
    </row>
    <row r="203" spans="1:65" s="2" customFormat="1" ht="16.5" customHeight="1">
      <c r="A203" s="35"/>
      <c r="B203" s="36"/>
      <c r="C203" s="230" t="s">
        <v>246</v>
      </c>
      <c r="D203" s="230" t="s">
        <v>148</v>
      </c>
      <c r="E203" s="231" t="s">
        <v>197</v>
      </c>
      <c r="F203" s="232" t="s">
        <v>198</v>
      </c>
      <c r="G203" s="233" t="s">
        <v>158</v>
      </c>
      <c r="H203" s="234">
        <v>35</v>
      </c>
      <c r="I203" s="235"/>
      <c r="J203" s="236"/>
      <c r="K203" s="237">
        <f>ROUND(P203*H203,2)</f>
        <v>0</v>
      </c>
      <c r="L203" s="232" t="s">
        <v>29</v>
      </c>
      <c r="M203" s="238"/>
      <c r="N203" s="239" t="s">
        <v>29</v>
      </c>
      <c r="O203" s="185" t="s">
        <v>44</v>
      </c>
      <c r="P203" s="186">
        <f>I203+J203</f>
        <v>0</v>
      </c>
      <c r="Q203" s="186">
        <f>ROUND(I203*H203,2)</f>
        <v>0</v>
      </c>
      <c r="R203" s="186">
        <f>ROUND(J203*H203,2)</f>
        <v>0</v>
      </c>
      <c r="S203" s="65"/>
      <c r="T203" s="187">
        <f>S203*H203</f>
        <v>0</v>
      </c>
      <c r="U203" s="187">
        <v>0</v>
      </c>
      <c r="V203" s="187">
        <f>U203*H203</f>
        <v>0</v>
      </c>
      <c r="W203" s="187">
        <v>0</v>
      </c>
      <c r="X203" s="188">
        <f>W203*H203</f>
        <v>0</v>
      </c>
      <c r="Y203" s="35"/>
      <c r="Z203" s="35"/>
      <c r="AA203" s="35"/>
      <c r="AB203" s="35"/>
      <c r="AC203" s="35"/>
      <c r="AD203" s="35"/>
      <c r="AE203" s="35"/>
      <c r="AR203" s="189" t="s">
        <v>151</v>
      </c>
      <c r="AT203" s="189" t="s">
        <v>148</v>
      </c>
      <c r="AU203" s="189" t="s">
        <v>85</v>
      </c>
      <c r="AY203" s="18" t="s">
        <v>131</v>
      </c>
      <c r="BE203" s="190">
        <f>IF(O203="základní",K203,0)</f>
        <v>0</v>
      </c>
      <c r="BF203" s="190">
        <f>IF(O203="snížená",K203,0)</f>
        <v>0</v>
      </c>
      <c r="BG203" s="190">
        <f>IF(O203="zákl. přenesená",K203,0)</f>
        <v>0</v>
      </c>
      <c r="BH203" s="190">
        <f>IF(O203="sníž. přenesená",K203,0)</f>
        <v>0</v>
      </c>
      <c r="BI203" s="190">
        <f>IF(O203="nulová",K203,0)</f>
        <v>0</v>
      </c>
      <c r="BJ203" s="18" t="s">
        <v>83</v>
      </c>
      <c r="BK203" s="190">
        <f>ROUND(P203*H203,2)</f>
        <v>0</v>
      </c>
      <c r="BL203" s="18" t="s">
        <v>139</v>
      </c>
      <c r="BM203" s="189" t="s">
        <v>199</v>
      </c>
    </row>
    <row r="204" spans="1:47" s="2" customFormat="1" ht="12">
      <c r="A204" s="35"/>
      <c r="B204" s="36"/>
      <c r="C204" s="37"/>
      <c r="D204" s="191" t="s">
        <v>141</v>
      </c>
      <c r="E204" s="37"/>
      <c r="F204" s="192" t="s">
        <v>198</v>
      </c>
      <c r="G204" s="37"/>
      <c r="H204" s="37"/>
      <c r="I204" s="193"/>
      <c r="J204" s="193"/>
      <c r="K204" s="37"/>
      <c r="L204" s="37"/>
      <c r="M204" s="40"/>
      <c r="N204" s="194"/>
      <c r="O204" s="195"/>
      <c r="P204" s="65"/>
      <c r="Q204" s="65"/>
      <c r="R204" s="65"/>
      <c r="S204" s="65"/>
      <c r="T204" s="65"/>
      <c r="U204" s="65"/>
      <c r="V204" s="65"/>
      <c r="W204" s="65"/>
      <c r="X204" s="66"/>
      <c r="Y204" s="35"/>
      <c r="Z204" s="35"/>
      <c r="AA204" s="35"/>
      <c r="AB204" s="35"/>
      <c r="AC204" s="35"/>
      <c r="AD204" s="35"/>
      <c r="AE204" s="35"/>
      <c r="AT204" s="18" t="s">
        <v>141</v>
      </c>
      <c r="AU204" s="18" t="s">
        <v>85</v>
      </c>
    </row>
    <row r="205" spans="1:47" s="2" customFormat="1" ht="19.5">
      <c r="A205" s="35"/>
      <c r="B205" s="36"/>
      <c r="C205" s="37"/>
      <c r="D205" s="191" t="s">
        <v>153</v>
      </c>
      <c r="E205" s="37"/>
      <c r="F205" s="240" t="s">
        <v>165</v>
      </c>
      <c r="G205" s="37"/>
      <c r="H205" s="37"/>
      <c r="I205" s="193"/>
      <c r="J205" s="193"/>
      <c r="K205" s="37"/>
      <c r="L205" s="37"/>
      <c r="M205" s="40"/>
      <c r="N205" s="194"/>
      <c r="O205" s="195"/>
      <c r="P205" s="65"/>
      <c r="Q205" s="65"/>
      <c r="R205" s="65"/>
      <c r="S205" s="65"/>
      <c r="T205" s="65"/>
      <c r="U205" s="65"/>
      <c r="V205" s="65"/>
      <c r="W205" s="65"/>
      <c r="X205" s="66"/>
      <c r="Y205" s="35"/>
      <c r="Z205" s="35"/>
      <c r="AA205" s="35"/>
      <c r="AB205" s="35"/>
      <c r="AC205" s="35"/>
      <c r="AD205" s="35"/>
      <c r="AE205" s="35"/>
      <c r="AT205" s="18" t="s">
        <v>153</v>
      </c>
      <c r="AU205" s="18" t="s">
        <v>85</v>
      </c>
    </row>
    <row r="206" spans="2:51" s="13" customFormat="1" ht="12">
      <c r="B206" s="198"/>
      <c r="C206" s="199"/>
      <c r="D206" s="191" t="s">
        <v>145</v>
      </c>
      <c r="E206" s="200" t="s">
        <v>29</v>
      </c>
      <c r="F206" s="201" t="s">
        <v>146</v>
      </c>
      <c r="G206" s="199"/>
      <c r="H206" s="200" t="s">
        <v>29</v>
      </c>
      <c r="I206" s="202"/>
      <c r="J206" s="202"/>
      <c r="K206" s="199"/>
      <c r="L206" s="199"/>
      <c r="M206" s="203"/>
      <c r="N206" s="204"/>
      <c r="O206" s="205"/>
      <c r="P206" s="205"/>
      <c r="Q206" s="205"/>
      <c r="R206" s="205"/>
      <c r="S206" s="205"/>
      <c r="T206" s="205"/>
      <c r="U206" s="205"/>
      <c r="V206" s="205"/>
      <c r="W206" s="205"/>
      <c r="X206" s="206"/>
      <c r="AT206" s="207" t="s">
        <v>145</v>
      </c>
      <c r="AU206" s="207" t="s">
        <v>85</v>
      </c>
      <c r="AV206" s="13" t="s">
        <v>83</v>
      </c>
      <c r="AW206" s="13" t="s">
        <v>5</v>
      </c>
      <c r="AX206" s="13" t="s">
        <v>75</v>
      </c>
      <c r="AY206" s="207" t="s">
        <v>131</v>
      </c>
    </row>
    <row r="207" spans="2:51" s="14" customFormat="1" ht="12">
      <c r="B207" s="208"/>
      <c r="C207" s="209"/>
      <c r="D207" s="191" t="s">
        <v>145</v>
      </c>
      <c r="E207" s="210" t="s">
        <v>29</v>
      </c>
      <c r="F207" s="211" t="s">
        <v>321</v>
      </c>
      <c r="G207" s="209"/>
      <c r="H207" s="212">
        <v>35</v>
      </c>
      <c r="I207" s="213"/>
      <c r="J207" s="213"/>
      <c r="K207" s="209"/>
      <c r="L207" s="209"/>
      <c r="M207" s="214"/>
      <c r="N207" s="215"/>
      <c r="O207" s="216"/>
      <c r="P207" s="216"/>
      <c r="Q207" s="216"/>
      <c r="R207" s="216"/>
      <c r="S207" s="216"/>
      <c r="T207" s="216"/>
      <c r="U207" s="216"/>
      <c r="V207" s="216"/>
      <c r="W207" s="216"/>
      <c r="X207" s="217"/>
      <c r="AT207" s="218" t="s">
        <v>145</v>
      </c>
      <c r="AU207" s="218" t="s">
        <v>85</v>
      </c>
      <c r="AV207" s="14" t="s">
        <v>85</v>
      </c>
      <c r="AW207" s="14" t="s">
        <v>5</v>
      </c>
      <c r="AX207" s="14" t="s">
        <v>75</v>
      </c>
      <c r="AY207" s="218" t="s">
        <v>131</v>
      </c>
    </row>
    <row r="208" spans="2:51" s="15" customFormat="1" ht="12">
      <c r="B208" s="219"/>
      <c r="C208" s="220"/>
      <c r="D208" s="191" t="s">
        <v>145</v>
      </c>
      <c r="E208" s="221" t="s">
        <v>29</v>
      </c>
      <c r="F208" s="222" t="s">
        <v>147</v>
      </c>
      <c r="G208" s="220"/>
      <c r="H208" s="223">
        <v>35</v>
      </c>
      <c r="I208" s="224"/>
      <c r="J208" s="224"/>
      <c r="K208" s="220"/>
      <c r="L208" s="220"/>
      <c r="M208" s="225"/>
      <c r="N208" s="226"/>
      <c r="O208" s="227"/>
      <c r="P208" s="227"/>
      <c r="Q208" s="227"/>
      <c r="R208" s="227"/>
      <c r="S208" s="227"/>
      <c r="T208" s="227"/>
      <c r="U208" s="227"/>
      <c r="V208" s="227"/>
      <c r="W208" s="227"/>
      <c r="X208" s="228"/>
      <c r="AT208" s="229" t="s">
        <v>145</v>
      </c>
      <c r="AU208" s="229" t="s">
        <v>85</v>
      </c>
      <c r="AV208" s="15" t="s">
        <v>139</v>
      </c>
      <c r="AW208" s="15" t="s">
        <v>5</v>
      </c>
      <c r="AX208" s="15" t="s">
        <v>83</v>
      </c>
      <c r="AY208" s="229" t="s">
        <v>131</v>
      </c>
    </row>
    <row r="209" spans="1:65" s="2" customFormat="1" ht="24.2" customHeight="1">
      <c r="A209" s="35"/>
      <c r="B209" s="36"/>
      <c r="C209" s="177" t="s">
        <v>8</v>
      </c>
      <c r="D209" s="177" t="s">
        <v>134</v>
      </c>
      <c r="E209" s="178" t="s">
        <v>201</v>
      </c>
      <c r="F209" s="179" t="s">
        <v>202</v>
      </c>
      <c r="G209" s="180" t="s">
        <v>158</v>
      </c>
      <c r="H209" s="181">
        <v>22</v>
      </c>
      <c r="I209" s="182"/>
      <c r="J209" s="182"/>
      <c r="K209" s="183">
        <f>ROUND(P209*H209,2)</f>
        <v>0</v>
      </c>
      <c r="L209" s="179" t="s">
        <v>138</v>
      </c>
      <c r="M209" s="40"/>
      <c r="N209" s="184" t="s">
        <v>29</v>
      </c>
      <c r="O209" s="185" t="s">
        <v>44</v>
      </c>
      <c r="P209" s="186">
        <f>I209+J209</f>
        <v>0</v>
      </c>
      <c r="Q209" s="186">
        <f>ROUND(I209*H209,2)</f>
        <v>0</v>
      </c>
      <c r="R209" s="186">
        <f>ROUND(J209*H209,2)</f>
        <v>0</v>
      </c>
      <c r="S209" s="65"/>
      <c r="T209" s="187">
        <f>S209*H209</f>
        <v>0</v>
      </c>
      <c r="U209" s="187">
        <v>0</v>
      </c>
      <c r="V209" s="187">
        <f>U209*H209</f>
        <v>0</v>
      </c>
      <c r="W209" s="187">
        <v>0</v>
      </c>
      <c r="X209" s="188">
        <f>W209*H209</f>
        <v>0</v>
      </c>
      <c r="Y209" s="35"/>
      <c r="Z209" s="35"/>
      <c r="AA209" s="35"/>
      <c r="AB209" s="35"/>
      <c r="AC209" s="35"/>
      <c r="AD209" s="35"/>
      <c r="AE209" s="35"/>
      <c r="AR209" s="189" t="s">
        <v>139</v>
      </c>
      <c r="AT209" s="189" t="s">
        <v>134</v>
      </c>
      <c r="AU209" s="189" t="s">
        <v>85</v>
      </c>
      <c r="AY209" s="18" t="s">
        <v>131</v>
      </c>
      <c r="BE209" s="190">
        <f>IF(O209="základní",K209,0)</f>
        <v>0</v>
      </c>
      <c r="BF209" s="190">
        <f>IF(O209="snížená",K209,0)</f>
        <v>0</v>
      </c>
      <c r="BG209" s="190">
        <f>IF(O209="zákl. přenesená",K209,0)</f>
        <v>0</v>
      </c>
      <c r="BH209" s="190">
        <f>IF(O209="sníž. přenesená",K209,0)</f>
        <v>0</v>
      </c>
      <c r="BI209" s="190">
        <f>IF(O209="nulová",K209,0)</f>
        <v>0</v>
      </c>
      <c r="BJ209" s="18" t="s">
        <v>83</v>
      </c>
      <c r="BK209" s="190">
        <f>ROUND(P209*H209,2)</f>
        <v>0</v>
      </c>
      <c r="BL209" s="18" t="s">
        <v>139</v>
      </c>
      <c r="BM209" s="189" t="s">
        <v>203</v>
      </c>
    </row>
    <row r="210" spans="1:47" s="2" customFormat="1" ht="12">
      <c r="A210" s="35"/>
      <c r="B210" s="36"/>
      <c r="C210" s="37"/>
      <c r="D210" s="191" t="s">
        <v>141</v>
      </c>
      <c r="E210" s="37"/>
      <c r="F210" s="192" t="s">
        <v>204</v>
      </c>
      <c r="G210" s="37"/>
      <c r="H210" s="37"/>
      <c r="I210" s="193"/>
      <c r="J210" s="193"/>
      <c r="K210" s="37"/>
      <c r="L210" s="37"/>
      <c r="M210" s="40"/>
      <c r="N210" s="194"/>
      <c r="O210" s="195"/>
      <c r="P210" s="65"/>
      <c r="Q210" s="65"/>
      <c r="R210" s="65"/>
      <c r="S210" s="65"/>
      <c r="T210" s="65"/>
      <c r="U210" s="65"/>
      <c r="V210" s="65"/>
      <c r="W210" s="65"/>
      <c r="X210" s="66"/>
      <c r="Y210" s="35"/>
      <c r="Z210" s="35"/>
      <c r="AA210" s="35"/>
      <c r="AB210" s="35"/>
      <c r="AC210" s="35"/>
      <c r="AD210" s="35"/>
      <c r="AE210" s="35"/>
      <c r="AT210" s="18" t="s">
        <v>141</v>
      </c>
      <c r="AU210" s="18" t="s">
        <v>85</v>
      </c>
    </row>
    <row r="211" spans="1:47" s="2" customFormat="1" ht="12">
      <c r="A211" s="35"/>
      <c r="B211" s="36"/>
      <c r="C211" s="37"/>
      <c r="D211" s="196" t="s">
        <v>143</v>
      </c>
      <c r="E211" s="37"/>
      <c r="F211" s="197" t="s">
        <v>205</v>
      </c>
      <c r="G211" s="37"/>
      <c r="H211" s="37"/>
      <c r="I211" s="193"/>
      <c r="J211" s="193"/>
      <c r="K211" s="37"/>
      <c r="L211" s="37"/>
      <c r="M211" s="40"/>
      <c r="N211" s="194"/>
      <c r="O211" s="195"/>
      <c r="P211" s="65"/>
      <c r="Q211" s="65"/>
      <c r="R211" s="65"/>
      <c r="S211" s="65"/>
      <c r="T211" s="65"/>
      <c r="U211" s="65"/>
      <c r="V211" s="65"/>
      <c r="W211" s="65"/>
      <c r="X211" s="66"/>
      <c r="Y211" s="35"/>
      <c r="Z211" s="35"/>
      <c r="AA211" s="35"/>
      <c r="AB211" s="35"/>
      <c r="AC211" s="35"/>
      <c r="AD211" s="35"/>
      <c r="AE211" s="35"/>
      <c r="AT211" s="18" t="s">
        <v>143</v>
      </c>
      <c r="AU211" s="18" t="s">
        <v>85</v>
      </c>
    </row>
    <row r="212" spans="2:51" s="13" customFormat="1" ht="12">
      <c r="B212" s="198"/>
      <c r="C212" s="199"/>
      <c r="D212" s="191" t="s">
        <v>145</v>
      </c>
      <c r="E212" s="200" t="s">
        <v>29</v>
      </c>
      <c r="F212" s="201" t="s">
        <v>146</v>
      </c>
      <c r="G212" s="199"/>
      <c r="H212" s="200" t="s">
        <v>29</v>
      </c>
      <c r="I212" s="202"/>
      <c r="J212" s="202"/>
      <c r="K212" s="199"/>
      <c r="L212" s="199"/>
      <c r="M212" s="203"/>
      <c r="N212" s="204"/>
      <c r="O212" s="205"/>
      <c r="P212" s="205"/>
      <c r="Q212" s="205"/>
      <c r="R212" s="205"/>
      <c r="S212" s="205"/>
      <c r="T212" s="205"/>
      <c r="U212" s="205"/>
      <c r="V212" s="205"/>
      <c r="W212" s="205"/>
      <c r="X212" s="206"/>
      <c r="AT212" s="207" t="s">
        <v>145</v>
      </c>
      <c r="AU212" s="207" t="s">
        <v>85</v>
      </c>
      <c r="AV212" s="13" t="s">
        <v>83</v>
      </c>
      <c r="AW212" s="13" t="s">
        <v>5</v>
      </c>
      <c r="AX212" s="13" t="s">
        <v>75</v>
      </c>
      <c r="AY212" s="207" t="s">
        <v>131</v>
      </c>
    </row>
    <row r="213" spans="2:51" s="14" customFormat="1" ht="12">
      <c r="B213" s="208"/>
      <c r="C213" s="209"/>
      <c r="D213" s="191" t="s">
        <v>145</v>
      </c>
      <c r="E213" s="210" t="s">
        <v>29</v>
      </c>
      <c r="F213" s="211" t="s">
        <v>258</v>
      </c>
      <c r="G213" s="209"/>
      <c r="H213" s="212">
        <v>22</v>
      </c>
      <c r="I213" s="213"/>
      <c r="J213" s="213"/>
      <c r="K213" s="209"/>
      <c r="L213" s="209"/>
      <c r="M213" s="214"/>
      <c r="N213" s="215"/>
      <c r="O213" s="216"/>
      <c r="P213" s="216"/>
      <c r="Q213" s="216"/>
      <c r="R213" s="216"/>
      <c r="S213" s="216"/>
      <c r="T213" s="216"/>
      <c r="U213" s="216"/>
      <c r="V213" s="216"/>
      <c r="W213" s="216"/>
      <c r="X213" s="217"/>
      <c r="AT213" s="218" t="s">
        <v>145</v>
      </c>
      <c r="AU213" s="218" t="s">
        <v>85</v>
      </c>
      <c r="AV213" s="14" t="s">
        <v>85</v>
      </c>
      <c r="AW213" s="14" t="s">
        <v>5</v>
      </c>
      <c r="AX213" s="14" t="s">
        <v>75</v>
      </c>
      <c r="AY213" s="218" t="s">
        <v>131</v>
      </c>
    </row>
    <row r="214" spans="2:51" s="15" customFormat="1" ht="12">
      <c r="B214" s="219"/>
      <c r="C214" s="220"/>
      <c r="D214" s="191" t="s">
        <v>145</v>
      </c>
      <c r="E214" s="221" t="s">
        <v>29</v>
      </c>
      <c r="F214" s="222" t="s">
        <v>147</v>
      </c>
      <c r="G214" s="220"/>
      <c r="H214" s="223">
        <v>22</v>
      </c>
      <c r="I214" s="224"/>
      <c r="J214" s="224"/>
      <c r="K214" s="220"/>
      <c r="L214" s="220"/>
      <c r="M214" s="225"/>
      <c r="N214" s="226"/>
      <c r="O214" s="227"/>
      <c r="P214" s="227"/>
      <c r="Q214" s="227"/>
      <c r="R214" s="227"/>
      <c r="S214" s="227"/>
      <c r="T214" s="227"/>
      <c r="U214" s="227"/>
      <c r="V214" s="227"/>
      <c r="W214" s="227"/>
      <c r="X214" s="228"/>
      <c r="AT214" s="229" t="s">
        <v>145</v>
      </c>
      <c r="AU214" s="229" t="s">
        <v>85</v>
      </c>
      <c r="AV214" s="15" t="s">
        <v>139</v>
      </c>
      <c r="AW214" s="15" t="s">
        <v>5</v>
      </c>
      <c r="AX214" s="15" t="s">
        <v>83</v>
      </c>
      <c r="AY214" s="229" t="s">
        <v>131</v>
      </c>
    </row>
    <row r="215" spans="1:65" s="2" customFormat="1" ht="16.5" customHeight="1">
      <c r="A215" s="35"/>
      <c r="B215" s="36"/>
      <c r="C215" s="230" t="s">
        <v>258</v>
      </c>
      <c r="D215" s="230" t="s">
        <v>148</v>
      </c>
      <c r="E215" s="231" t="s">
        <v>208</v>
      </c>
      <c r="F215" s="232" t="s">
        <v>209</v>
      </c>
      <c r="G215" s="233" t="s">
        <v>158</v>
      </c>
      <c r="H215" s="234">
        <v>22</v>
      </c>
      <c r="I215" s="235"/>
      <c r="J215" s="236"/>
      <c r="K215" s="237">
        <f>ROUND(P215*H215,2)</f>
        <v>0</v>
      </c>
      <c r="L215" s="232" t="s">
        <v>29</v>
      </c>
      <c r="M215" s="238"/>
      <c r="N215" s="239" t="s">
        <v>29</v>
      </c>
      <c r="O215" s="185" t="s">
        <v>44</v>
      </c>
      <c r="P215" s="186">
        <f>I215+J215</f>
        <v>0</v>
      </c>
      <c r="Q215" s="186">
        <f>ROUND(I215*H215,2)</f>
        <v>0</v>
      </c>
      <c r="R215" s="186">
        <f>ROUND(J215*H215,2)</f>
        <v>0</v>
      </c>
      <c r="S215" s="65"/>
      <c r="T215" s="187">
        <f>S215*H215</f>
        <v>0</v>
      </c>
      <c r="U215" s="187">
        <v>0</v>
      </c>
      <c r="V215" s="187">
        <f>U215*H215</f>
        <v>0</v>
      </c>
      <c r="W215" s="187">
        <v>0</v>
      </c>
      <c r="X215" s="188">
        <f>W215*H215</f>
        <v>0</v>
      </c>
      <c r="Y215" s="35"/>
      <c r="Z215" s="35"/>
      <c r="AA215" s="35"/>
      <c r="AB215" s="35"/>
      <c r="AC215" s="35"/>
      <c r="AD215" s="35"/>
      <c r="AE215" s="35"/>
      <c r="AR215" s="189" t="s">
        <v>151</v>
      </c>
      <c r="AT215" s="189" t="s">
        <v>148</v>
      </c>
      <c r="AU215" s="189" t="s">
        <v>85</v>
      </c>
      <c r="AY215" s="18" t="s">
        <v>131</v>
      </c>
      <c r="BE215" s="190">
        <f>IF(O215="základní",K215,0)</f>
        <v>0</v>
      </c>
      <c r="BF215" s="190">
        <f>IF(O215="snížená",K215,0)</f>
        <v>0</v>
      </c>
      <c r="BG215" s="190">
        <f>IF(O215="zákl. přenesená",K215,0)</f>
        <v>0</v>
      </c>
      <c r="BH215" s="190">
        <f>IF(O215="sníž. přenesená",K215,0)</f>
        <v>0</v>
      </c>
      <c r="BI215" s="190">
        <f>IF(O215="nulová",K215,0)</f>
        <v>0</v>
      </c>
      <c r="BJ215" s="18" t="s">
        <v>83</v>
      </c>
      <c r="BK215" s="190">
        <f>ROUND(P215*H215,2)</f>
        <v>0</v>
      </c>
      <c r="BL215" s="18" t="s">
        <v>139</v>
      </c>
      <c r="BM215" s="189" t="s">
        <v>210</v>
      </c>
    </row>
    <row r="216" spans="1:47" s="2" customFormat="1" ht="12">
      <c r="A216" s="35"/>
      <c r="B216" s="36"/>
      <c r="C216" s="37"/>
      <c r="D216" s="191" t="s">
        <v>141</v>
      </c>
      <c r="E216" s="37"/>
      <c r="F216" s="192" t="s">
        <v>209</v>
      </c>
      <c r="G216" s="37"/>
      <c r="H216" s="37"/>
      <c r="I216" s="193"/>
      <c r="J216" s="193"/>
      <c r="K216" s="37"/>
      <c r="L216" s="37"/>
      <c r="M216" s="40"/>
      <c r="N216" s="194"/>
      <c r="O216" s="195"/>
      <c r="P216" s="65"/>
      <c r="Q216" s="65"/>
      <c r="R216" s="65"/>
      <c r="S216" s="65"/>
      <c r="T216" s="65"/>
      <c r="U216" s="65"/>
      <c r="V216" s="65"/>
      <c r="W216" s="65"/>
      <c r="X216" s="66"/>
      <c r="Y216" s="35"/>
      <c r="Z216" s="35"/>
      <c r="AA216" s="35"/>
      <c r="AB216" s="35"/>
      <c r="AC216" s="35"/>
      <c r="AD216" s="35"/>
      <c r="AE216" s="35"/>
      <c r="AT216" s="18" t="s">
        <v>141</v>
      </c>
      <c r="AU216" s="18" t="s">
        <v>85</v>
      </c>
    </row>
    <row r="217" spans="1:47" s="2" customFormat="1" ht="19.5">
      <c r="A217" s="35"/>
      <c r="B217" s="36"/>
      <c r="C217" s="37"/>
      <c r="D217" s="191" t="s">
        <v>153</v>
      </c>
      <c r="E217" s="37"/>
      <c r="F217" s="240" t="s">
        <v>165</v>
      </c>
      <c r="G217" s="37"/>
      <c r="H217" s="37"/>
      <c r="I217" s="193"/>
      <c r="J217" s="193"/>
      <c r="K217" s="37"/>
      <c r="L217" s="37"/>
      <c r="M217" s="40"/>
      <c r="N217" s="194"/>
      <c r="O217" s="195"/>
      <c r="P217" s="65"/>
      <c r="Q217" s="65"/>
      <c r="R217" s="65"/>
      <c r="S217" s="65"/>
      <c r="T217" s="65"/>
      <c r="U217" s="65"/>
      <c r="V217" s="65"/>
      <c r="W217" s="65"/>
      <c r="X217" s="66"/>
      <c r="Y217" s="35"/>
      <c r="Z217" s="35"/>
      <c r="AA217" s="35"/>
      <c r="AB217" s="35"/>
      <c r="AC217" s="35"/>
      <c r="AD217" s="35"/>
      <c r="AE217" s="35"/>
      <c r="AT217" s="18" t="s">
        <v>153</v>
      </c>
      <c r="AU217" s="18" t="s">
        <v>85</v>
      </c>
    </row>
    <row r="218" spans="2:51" s="13" customFormat="1" ht="12">
      <c r="B218" s="198"/>
      <c r="C218" s="199"/>
      <c r="D218" s="191" t="s">
        <v>145</v>
      </c>
      <c r="E218" s="200" t="s">
        <v>29</v>
      </c>
      <c r="F218" s="201" t="s">
        <v>146</v>
      </c>
      <c r="G218" s="199"/>
      <c r="H218" s="200" t="s">
        <v>29</v>
      </c>
      <c r="I218" s="202"/>
      <c r="J218" s="202"/>
      <c r="K218" s="199"/>
      <c r="L218" s="199"/>
      <c r="M218" s="203"/>
      <c r="N218" s="204"/>
      <c r="O218" s="205"/>
      <c r="P218" s="205"/>
      <c r="Q218" s="205"/>
      <c r="R218" s="205"/>
      <c r="S218" s="205"/>
      <c r="T218" s="205"/>
      <c r="U218" s="205"/>
      <c r="V218" s="205"/>
      <c r="W218" s="205"/>
      <c r="X218" s="206"/>
      <c r="AT218" s="207" t="s">
        <v>145</v>
      </c>
      <c r="AU218" s="207" t="s">
        <v>85</v>
      </c>
      <c r="AV218" s="13" t="s">
        <v>83</v>
      </c>
      <c r="AW218" s="13" t="s">
        <v>5</v>
      </c>
      <c r="AX218" s="13" t="s">
        <v>75</v>
      </c>
      <c r="AY218" s="207" t="s">
        <v>131</v>
      </c>
    </row>
    <row r="219" spans="2:51" s="14" customFormat="1" ht="12">
      <c r="B219" s="208"/>
      <c r="C219" s="209"/>
      <c r="D219" s="191" t="s">
        <v>145</v>
      </c>
      <c r="E219" s="210" t="s">
        <v>29</v>
      </c>
      <c r="F219" s="211" t="s">
        <v>258</v>
      </c>
      <c r="G219" s="209"/>
      <c r="H219" s="212">
        <v>22</v>
      </c>
      <c r="I219" s="213"/>
      <c r="J219" s="213"/>
      <c r="K219" s="209"/>
      <c r="L219" s="209"/>
      <c r="M219" s="214"/>
      <c r="N219" s="215"/>
      <c r="O219" s="216"/>
      <c r="P219" s="216"/>
      <c r="Q219" s="216"/>
      <c r="R219" s="216"/>
      <c r="S219" s="216"/>
      <c r="T219" s="216"/>
      <c r="U219" s="216"/>
      <c r="V219" s="216"/>
      <c r="W219" s="216"/>
      <c r="X219" s="217"/>
      <c r="AT219" s="218" t="s">
        <v>145</v>
      </c>
      <c r="AU219" s="218" t="s">
        <v>85</v>
      </c>
      <c r="AV219" s="14" t="s">
        <v>85</v>
      </c>
      <c r="AW219" s="14" t="s">
        <v>5</v>
      </c>
      <c r="AX219" s="14" t="s">
        <v>75</v>
      </c>
      <c r="AY219" s="218" t="s">
        <v>131</v>
      </c>
    </row>
    <row r="220" spans="2:51" s="15" customFormat="1" ht="12">
      <c r="B220" s="219"/>
      <c r="C220" s="220"/>
      <c r="D220" s="191" t="s">
        <v>145</v>
      </c>
      <c r="E220" s="221" t="s">
        <v>29</v>
      </c>
      <c r="F220" s="222" t="s">
        <v>147</v>
      </c>
      <c r="G220" s="220"/>
      <c r="H220" s="223">
        <v>22</v>
      </c>
      <c r="I220" s="224"/>
      <c r="J220" s="224"/>
      <c r="K220" s="220"/>
      <c r="L220" s="220"/>
      <c r="M220" s="225"/>
      <c r="N220" s="226"/>
      <c r="O220" s="227"/>
      <c r="P220" s="227"/>
      <c r="Q220" s="227"/>
      <c r="R220" s="227"/>
      <c r="S220" s="227"/>
      <c r="T220" s="227"/>
      <c r="U220" s="227"/>
      <c r="V220" s="227"/>
      <c r="W220" s="227"/>
      <c r="X220" s="228"/>
      <c r="AT220" s="229" t="s">
        <v>145</v>
      </c>
      <c r="AU220" s="229" t="s">
        <v>85</v>
      </c>
      <c r="AV220" s="15" t="s">
        <v>139</v>
      </c>
      <c r="AW220" s="15" t="s">
        <v>5</v>
      </c>
      <c r="AX220" s="15" t="s">
        <v>83</v>
      </c>
      <c r="AY220" s="229" t="s">
        <v>131</v>
      </c>
    </row>
    <row r="221" spans="1:65" s="2" customFormat="1" ht="24.2" customHeight="1">
      <c r="A221" s="35"/>
      <c r="B221" s="36"/>
      <c r="C221" s="177" t="s">
        <v>264</v>
      </c>
      <c r="D221" s="177" t="s">
        <v>134</v>
      </c>
      <c r="E221" s="178" t="s">
        <v>212</v>
      </c>
      <c r="F221" s="179" t="s">
        <v>213</v>
      </c>
      <c r="G221" s="180" t="s">
        <v>158</v>
      </c>
      <c r="H221" s="181">
        <v>835</v>
      </c>
      <c r="I221" s="182"/>
      <c r="J221" s="182"/>
      <c r="K221" s="183">
        <f>ROUND(P221*H221,2)</f>
        <v>0</v>
      </c>
      <c r="L221" s="179" t="s">
        <v>138</v>
      </c>
      <c r="M221" s="40"/>
      <c r="N221" s="184" t="s">
        <v>29</v>
      </c>
      <c r="O221" s="185" t="s">
        <v>44</v>
      </c>
      <c r="P221" s="186">
        <f>I221+J221</f>
        <v>0</v>
      </c>
      <c r="Q221" s="186">
        <f>ROUND(I221*H221,2)</f>
        <v>0</v>
      </c>
      <c r="R221" s="186">
        <f>ROUND(J221*H221,2)</f>
        <v>0</v>
      </c>
      <c r="S221" s="65"/>
      <c r="T221" s="187">
        <f>S221*H221</f>
        <v>0</v>
      </c>
      <c r="U221" s="187">
        <v>0</v>
      </c>
      <c r="V221" s="187">
        <f>U221*H221</f>
        <v>0</v>
      </c>
      <c r="W221" s="187">
        <v>0</v>
      </c>
      <c r="X221" s="188">
        <f>W221*H221</f>
        <v>0</v>
      </c>
      <c r="Y221" s="35"/>
      <c r="Z221" s="35"/>
      <c r="AA221" s="35"/>
      <c r="AB221" s="35"/>
      <c r="AC221" s="35"/>
      <c r="AD221" s="35"/>
      <c r="AE221" s="35"/>
      <c r="AR221" s="189" t="s">
        <v>139</v>
      </c>
      <c r="AT221" s="189" t="s">
        <v>134</v>
      </c>
      <c r="AU221" s="189" t="s">
        <v>85</v>
      </c>
      <c r="AY221" s="18" t="s">
        <v>131</v>
      </c>
      <c r="BE221" s="190">
        <f>IF(O221="základní",K221,0)</f>
        <v>0</v>
      </c>
      <c r="BF221" s="190">
        <f>IF(O221="snížená",K221,0)</f>
        <v>0</v>
      </c>
      <c r="BG221" s="190">
        <f>IF(O221="zákl. přenesená",K221,0)</f>
        <v>0</v>
      </c>
      <c r="BH221" s="190">
        <f>IF(O221="sníž. přenesená",K221,0)</f>
        <v>0</v>
      </c>
      <c r="BI221" s="190">
        <f>IF(O221="nulová",K221,0)</f>
        <v>0</v>
      </c>
      <c r="BJ221" s="18" t="s">
        <v>83</v>
      </c>
      <c r="BK221" s="190">
        <f>ROUND(P221*H221,2)</f>
        <v>0</v>
      </c>
      <c r="BL221" s="18" t="s">
        <v>139</v>
      </c>
      <c r="BM221" s="189" t="s">
        <v>214</v>
      </c>
    </row>
    <row r="222" spans="1:47" s="2" customFormat="1" ht="12">
      <c r="A222" s="35"/>
      <c r="B222" s="36"/>
      <c r="C222" s="37"/>
      <c r="D222" s="191" t="s">
        <v>141</v>
      </c>
      <c r="E222" s="37"/>
      <c r="F222" s="192" t="s">
        <v>215</v>
      </c>
      <c r="G222" s="37"/>
      <c r="H222" s="37"/>
      <c r="I222" s="193"/>
      <c r="J222" s="193"/>
      <c r="K222" s="37"/>
      <c r="L222" s="37"/>
      <c r="M222" s="40"/>
      <c r="N222" s="194"/>
      <c r="O222" s="195"/>
      <c r="P222" s="65"/>
      <c r="Q222" s="65"/>
      <c r="R222" s="65"/>
      <c r="S222" s="65"/>
      <c r="T222" s="65"/>
      <c r="U222" s="65"/>
      <c r="V222" s="65"/>
      <c r="W222" s="65"/>
      <c r="X222" s="66"/>
      <c r="Y222" s="35"/>
      <c r="Z222" s="35"/>
      <c r="AA222" s="35"/>
      <c r="AB222" s="35"/>
      <c r="AC222" s="35"/>
      <c r="AD222" s="35"/>
      <c r="AE222" s="35"/>
      <c r="AT222" s="18" t="s">
        <v>141</v>
      </c>
      <c r="AU222" s="18" t="s">
        <v>85</v>
      </c>
    </row>
    <row r="223" spans="1:47" s="2" customFormat="1" ht="12">
      <c r="A223" s="35"/>
      <c r="B223" s="36"/>
      <c r="C223" s="37"/>
      <c r="D223" s="196" t="s">
        <v>143</v>
      </c>
      <c r="E223" s="37"/>
      <c r="F223" s="197" t="s">
        <v>216</v>
      </c>
      <c r="G223" s="37"/>
      <c r="H223" s="37"/>
      <c r="I223" s="193"/>
      <c r="J223" s="193"/>
      <c r="K223" s="37"/>
      <c r="L223" s="37"/>
      <c r="M223" s="40"/>
      <c r="N223" s="194"/>
      <c r="O223" s="195"/>
      <c r="P223" s="65"/>
      <c r="Q223" s="65"/>
      <c r="R223" s="65"/>
      <c r="S223" s="65"/>
      <c r="T223" s="65"/>
      <c r="U223" s="65"/>
      <c r="V223" s="65"/>
      <c r="W223" s="65"/>
      <c r="X223" s="66"/>
      <c r="Y223" s="35"/>
      <c r="Z223" s="35"/>
      <c r="AA223" s="35"/>
      <c r="AB223" s="35"/>
      <c r="AC223" s="35"/>
      <c r="AD223" s="35"/>
      <c r="AE223" s="35"/>
      <c r="AT223" s="18" t="s">
        <v>143</v>
      </c>
      <c r="AU223" s="18" t="s">
        <v>85</v>
      </c>
    </row>
    <row r="224" spans="2:51" s="13" customFormat="1" ht="12">
      <c r="B224" s="198"/>
      <c r="C224" s="199"/>
      <c r="D224" s="191" t="s">
        <v>145</v>
      </c>
      <c r="E224" s="200" t="s">
        <v>29</v>
      </c>
      <c r="F224" s="201" t="s">
        <v>146</v>
      </c>
      <c r="G224" s="199"/>
      <c r="H224" s="200" t="s">
        <v>29</v>
      </c>
      <c r="I224" s="202"/>
      <c r="J224" s="202"/>
      <c r="K224" s="199"/>
      <c r="L224" s="199"/>
      <c r="M224" s="203"/>
      <c r="N224" s="204"/>
      <c r="O224" s="205"/>
      <c r="P224" s="205"/>
      <c r="Q224" s="205"/>
      <c r="R224" s="205"/>
      <c r="S224" s="205"/>
      <c r="T224" s="205"/>
      <c r="U224" s="205"/>
      <c r="V224" s="205"/>
      <c r="W224" s="205"/>
      <c r="X224" s="206"/>
      <c r="AT224" s="207" t="s">
        <v>145</v>
      </c>
      <c r="AU224" s="207" t="s">
        <v>85</v>
      </c>
      <c r="AV224" s="13" t="s">
        <v>83</v>
      </c>
      <c r="AW224" s="13" t="s">
        <v>5</v>
      </c>
      <c r="AX224" s="13" t="s">
        <v>75</v>
      </c>
      <c r="AY224" s="207" t="s">
        <v>131</v>
      </c>
    </row>
    <row r="225" spans="2:51" s="14" customFormat="1" ht="12">
      <c r="B225" s="208"/>
      <c r="C225" s="209"/>
      <c r="D225" s="191" t="s">
        <v>145</v>
      </c>
      <c r="E225" s="210" t="s">
        <v>29</v>
      </c>
      <c r="F225" s="211" t="s">
        <v>732</v>
      </c>
      <c r="G225" s="209"/>
      <c r="H225" s="212">
        <v>835</v>
      </c>
      <c r="I225" s="213"/>
      <c r="J225" s="213"/>
      <c r="K225" s="209"/>
      <c r="L225" s="209"/>
      <c r="M225" s="214"/>
      <c r="N225" s="215"/>
      <c r="O225" s="216"/>
      <c r="P225" s="216"/>
      <c r="Q225" s="216"/>
      <c r="R225" s="216"/>
      <c r="S225" s="216"/>
      <c r="T225" s="216"/>
      <c r="U225" s="216"/>
      <c r="V225" s="216"/>
      <c r="W225" s="216"/>
      <c r="X225" s="217"/>
      <c r="AT225" s="218" t="s">
        <v>145</v>
      </c>
      <c r="AU225" s="218" t="s">
        <v>85</v>
      </c>
      <c r="AV225" s="14" t="s">
        <v>85</v>
      </c>
      <c r="AW225" s="14" t="s">
        <v>5</v>
      </c>
      <c r="AX225" s="14" t="s">
        <v>75</v>
      </c>
      <c r="AY225" s="218" t="s">
        <v>131</v>
      </c>
    </row>
    <row r="226" spans="2:51" s="15" customFormat="1" ht="12">
      <c r="B226" s="219"/>
      <c r="C226" s="220"/>
      <c r="D226" s="191" t="s">
        <v>145</v>
      </c>
      <c r="E226" s="221" t="s">
        <v>29</v>
      </c>
      <c r="F226" s="222" t="s">
        <v>147</v>
      </c>
      <c r="G226" s="220"/>
      <c r="H226" s="223">
        <v>835</v>
      </c>
      <c r="I226" s="224"/>
      <c r="J226" s="224"/>
      <c r="K226" s="220"/>
      <c r="L226" s="220"/>
      <c r="M226" s="225"/>
      <c r="N226" s="226"/>
      <c r="O226" s="227"/>
      <c r="P226" s="227"/>
      <c r="Q226" s="227"/>
      <c r="R226" s="227"/>
      <c r="S226" s="227"/>
      <c r="T226" s="227"/>
      <c r="U226" s="227"/>
      <c r="V226" s="227"/>
      <c r="W226" s="227"/>
      <c r="X226" s="228"/>
      <c r="AT226" s="229" t="s">
        <v>145</v>
      </c>
      <c r="AU226" s="229" t="s">
        <v>85</v>
      </c>
      <c r="AV226" s="15" t="s">
        <v>139</v>
      </c>
      <c r="AW226" s="15" t="s">
        <v>5</v>
      </c>
      <c r="AX226" s="15" t="s">
        <v>83</v>
      </c>
      <c r="AY226" s="229" t="s">
        <v>131</v>
      </c>
    </row>
    <row r="227" spans="1:65" s="2" customFormat="1" ht="24.2" customHeight="1">
      <c r="A227" s="35"/>
      <c r="B227" s="36"/>
      <c r="C227" s="177" t="s">
        <v>271</v>
      </c>
      <c r="D227" s="177" t="s">
        <v>134</v>
      </c>
      <c r="E227" s="178" t="s">
        <v>179</v>
      </c>
      <c r="F227" s="179" t="s">
        <v>180</v>
      </c>
      <c r="G227" s="180" t="s">
        <v>158</v>
      </c>
      <c r="H227" s="181">
        <v>7</v>
      </c>
      <c r="I227" s="182"/>
      <c r="J227" s="182"/>
      <c r="K227" s="183">
        <f>ROUND(P227*H227,2)</f>
        <v>0</v>
      </c>
      <c r="L227" s="179" t="s">
        <v>138</v>
      </c>
      <c r="M227" s="40"/>
      <c r="N227" s="184" t="s">
        <v>29</v>
      </c>
      <c r="O227" s="185" t="s">
        <v>44</v>
      </c>
      <c r="P227" s="186">
        <f>I227+J227</f>
        <v>0</v>
      </c>
      <c r="Q227" s="186">
        <f>ROUND(I227*H227,2)</f>
        <v>0</v>
      </c>
      <c r="R227" s="186">
        <f>ROUND(J227*H227,2)</f>
        <v>0</v>
      </c>
      <c r="S227" s="65"/>
      <c r="T227" s="187">
        <f>S227*H227</f>
        <v>0</v>
      </c>
      <c r="U227" s="187">
        <v>0</v>
      </c>
      <c r="V227" s="187">
        <f>U227*H227</f>
        <v>0</v>
      </c>
      <c r="W227" s="187">
        <v>0</v>
      </c>
      <c r="X227" s="188">
        <f>W227*H227</f>
        <v>0</v>
      </c>
      <c r="Y227" s="35"/>
      <c r="Z227" s="35"/>
      <c r="AA227" s="35"/>
      <c r="AB227" s="35"/>
      <c r="AC227" s="35"/>
      <c r="AD227" s="35"/>
      <c r="AE227" s="35"/>
      <c r="AR227" s="189" t="s">
        <v>139</v>
      </c>
      <c r="AT227" s="189" t="s">
        <v>134</v>
      </c>
      <c r="AU227" s="189" t="s">
        <v>85</v>
      </c>
      <c r="AY227" s="18" t="s">
        <v>131</v>
      </c>
      <c r="BE227" s="190">
        <f>IF(O227="základní",K227,0)</f>
        <v>0</v>
      </c>
      <c r="BF227" s="190">
        <f>IF(O227="snížená",K227,0)</f>
        <v>0</v>
      </c>
      <c r="BG227" s="190">
        <f>IF(O227="zákl. přenesená",K227,0)</f>
        <v>0</v>
      </c>
      <c r="BH227" s="190">
        <f>IF(O227="sníž. přenesená",K227,0)</f>
        <v>0</v>
      </c>
      <c r="BI227" s="190">
        <f>IF(O227="nulová",K227,0)</f>
        <v>0</v>
      </c>
      <c r="BJ227" s="18" t="s">
        <v>83</v>
      </c>
      <c r="BK227" s="190">
        <f>ROUND(P227*H227,2)</f>
        <v>0</v>
      </c>
      <c r="BL227" s="18" t="s">
        <v>139</v>
      </c>
      <c r="BM227" s="189" t="s">
        <v>219</v>
      </c>
    </row>
    <row r="228" spans="1:47" s="2" customFormat="1" ht="12">
      <c r="A228" s="35"/>
      <c r="B228" s="36"/>
      <c r="C228" s="37"/>
      <c r="D228" s="191" t="s">
        <v>141</v>
      </c>
      <c r="E228" s="37"/>
      <c r="F228" s="192" t="s">
        <v>182</v>
      </c>
      <c r="G228" s="37"/>
      <c r="H228" s="37"/>
      <c r="I228" s="193"/>
      <c r="J228" s="193"/>
      <c r="K228" s="37"/>
      <c r="L228" s="37"/>
      <c r="M228" s="40"/>
      <c r="N228" s="194"/>
      <c r="O228" s="195"/>
      <c r="P228" s="65"/>
      <c r="Q228" s="65"/>
      <c r="R228" s="65"/>
      <c r="S228" s="65"/>
      <c r="T228" s="65"/>
      <c r="U228" s="65"/>
      <c r="V228" s="65"/>
      <c r="W228" s="65"/>
      <c r="X228" s="66"/>
      <c r="Y228" s="35"/>
      <c r="Z228" s="35"/>
      <c r="AA228" s="35"/>
      <c r="AB228" s="35"/>
      <c r="AC228" s="35"/>
      <c r="AD228" s="35"/>
      <c r="AE228" s="35"/>
      <c r="AT228" s="18" t="s">
        <v>141</v>
      </c>
      <c r="AU228" s="18" t="s">
        <v>85</v>
      </c>
    </row>
    <row r="229" spans="1:47" s="2" customFormat="1" ht="12">
      <c r="A229" s="35"/>
      <c r="B229" s="36"/>
      <c r="C229" s="37"/>
      <c r="D229" s="196" t="s">
        <v>143</v>
      </c>
      <c r="E229" s="37"/>
      <c r="F229" s="197" t="s">
        <v>183</v>
      </c>
      <c r="G229" s="37"/>
      <c r="H229" s="37"/>
      <c r="I229" s="193"/>
      <c r="J229" s="193"/>
      <c r="K229" s="37"/>
      <c r="L229" s="37"/>
      <c r="M229" s="40"/>
      <c r="N229" s="194"/>
      <c r="O229" s="195"/>
      <c r="P229" s="65"/>
      <c r="Q229" s="65"/>
      <c r="R229" s="65"/>
      <c r="S229" s="65"/>
      <c r="T229" s="65"/>
      <c r="U229" s="65"/>
      <c r="V229" s="65"/>
      <c r="W229" s="65"/>
      <c r="X229" s="66"/>
      <c r="Y229" s="35"/>
      <c r="Z229" s="35"/>
      <c r="AA229" s="35"/>
      <c r="AB229" s="35"/>
      <c r="AC229" s="35"/>
      <c r="AD229" s="35"/>
      <c r="AE229" s="35"/>
      <c r="AT229" s="18" t="s">
        <v>143</v>
      </c>
      <c r="AU229" s="18" t="s">
        <v>85</v>
      </c>
    </row>
    <row r="230" spans="2:51" s="13" customFormat="1" ht="12">
      <c r="B230" s="198"/>
      <c r="C230" s="199"/>
      <c r="D230" s="191" t="s">
        <v>145</v>
      </c>
      <c r="E230" s="200" t="s">
        <v>29</v>
      </c>
      <c r="F230" s="201" t="s">
        <v>146</v>
      </c>
      <c r="G230" s="199"/>
      <c r="H230" s="200" t="s">
        <v>29</v>
      </c>
      <c r="I230" s="202"/>
      <c r="J230" s="202"/>
      <c r="K230" s="199"/>
      <c r="L230" s="199"/>
      <c r="M230" s="203"/>
      <c r="N230" s="204"/>
      <c r="O230" s="205"/>
      <c r="P230" s="205"/>
      <c r="Q230" s="205"/>
      <c r="R230" s="205"/>
      <c r="S230" s="205"/>
      <c r="T230" s="205"/>
      <c r="U230" s="205"/>
      <c r="V230" s="205"/>
      <c r="W230" s="205"/>
      <c r="X230" s="206"/>
      <c r="AT230" s="207" t="s">
        <v>145</v>
      </c>
      <c r="AU230" s="207" t="s">
        <v>85</v>
      </c>
      <c r="AV230" s="13" t="s">
        <v>83</v>
      </c>
      <c r="AW230" s="13" t="s">
        <v>5</v>
      </c>
      <c r="AX230" s="13" t="s">
        <v>75</v>
      </c>
      <c r="AY230" s="207" t="s">
        <v>131</v>
      </c>
    </row>
    <row r="231" spans="2:51" s="14" customFormat="1" ht="12">
      <c r="B231" s="208"/>
      <c r="C231" s="209"/>
      <c r="D231" s="191" t="s">
        <v>145</v>
      </c>
      <c r="E231" s="210" t="s">
        <v>29</v>
      </c>
      <c r="F231" s="211" t="s">
        <v>178</v>
      </c>
      <c r="G231" s="209"/>
      <c r="H231" s="212">
        <v>7</v>
      </c>
      <c r="I231" s="213"/>
      <c r="J231" s="213"/>
      <c r="K231" s="209"/>
      <c r="L231" s="209"/>
      <c r="M231" s="214"/>
      <c r="N231" s="215"/>
      <c r="O231" s="216"/>
      <c r="P231" s="216"/>
      <c r="Q231" s="216"/>
      <c r="R231" s="216"/>
      <c r="S231" s="216"/>
      <c r="T231" s="216"/>
      <c r="U231" s="216"/>
      <c r="V231" s="216"/>
      <c r="W231" s="216"/>
      <c r="X231" s="217"/>
      <c r="AT231" s="218" t="s">
        <v>145</v>
      </c>
      <c r="AU231" s="218" t="s">
        <v>85</v>
      </c>
      <c r="AV231" s="14" t="s">
        <v>85</v>
      </c>
      <c r="AW231" s="14" t="s">
        <v>5</v>
      </c>
      <c r="AX231" s="14" t="s">
        <v>75</v>
      </c>
      <c r="AY231" s="218" t="s">
        <v>131</v>
      </c>
    </row>
    <row r="232" spans="2:51" s="15" customFormat="1" ht="12">
      <c r="B232" s="219"/>
      <c r="C232" s="220"/>
      <c r="D232" s="191" t="s">
        <v>145</v>
      </c>
      <c r="E232" s="221" t="s">
        <v>29</v>
      </c>
      <c r="F232" s="222" t="s">
        <v>147</v>
      </c>
      <c r="G232" s="220"/>
      <c r="H232" s="223">
        <v>7</v>
      </c>
      <c r="I232" s="224"/>
      <c r="J232" s="224"/>
      <c r="K232" s="220"/>
      <c r="L232" s="220"/>
      <c r="M232" s="225"/>
      <c r="N232" s="226"/>
      <c r="O232" s="227"/>
      <c r="P232" s="227"/>
      <c r="Q232" s="227"/>
      <c r="R232" s="227"/>
      <c r="S232" s="227"/>
      <c r="T232" s="227"/>
      <c r="U232" s="227"/>
      <c r="V232" s="227"/>
      <c r="W232" s="227"/>
      <c r="X232" s="228"/>
      <c r="AT232" s="229" t="s">
        <v>145</v>
      </c>
      <c r="AU232" s="229" t="s">
        <v>85</v>
      </c>
      <c r="AV232" s="15" t="s">
        <v>139</v>
      </c>
      <c r="AW232" s="15" t="s">
        <v>5</v>
      </c>
      <c r="AX232" s="15" t="s">
        <v>83</v>
      </c>
      <c r="AY232" s="229" t="s">
        <v>131</v>
      </c>
    </row>
    <row r="233" spans="1:65" s="2" customFormat="1" ht="24.2" customHeight="1">
      <c r="A233" s="35"/>
      <c r="B233" s="36"/>
      <c r="C233" s="177" t="s">
        <v>276</v>
      </c>
      <c r="D233" s="177" t="s">
        <v>134</v>
      </c>
      <c r="E233" s="178" t="s">
        <v>718</v>
      </c>
      <c r="F233" s="179" t="s">
        <v>719</v>
      </c>
      <c r="G233" s="180" t="s">
        <v>158</v>
      </c>
      <c r="H233" s="181">
        <v>3</v>
      </c>
      <c r="I233" s="182"/>
      <c r="J233" s="182"/>
      <c r="K233" s="183">
        <f>ROUND(P233*H233,2)</f>
        <v>0</v>
      </c>
      <c r="L233" s="179" t="s">
        <v>138</v>
      </c>
      <c r="M233" s="40"/>
      <c r="N233" s="184" t="s">
        <v>29</v>
      </c>
      <c r="O233" s="185" t="s">
        <v>44</v>
      </c>
      <c r="P233" s="186">
        <f>I233+J233</f>
        <v>0</v>
      </c>
      <c r="Q233" s="186">
        <f>ROUND(I233*H233,2)</f>
        <v>0</v>
      </c>
      <c r="R233" s="186">
        <f>ROUND(J233*H233,2)</f>
        <v>0</v>
      </c>
      <c r="S233" s="65"/>
      <c r="T233" s="187">
        <f>S233*H233</f>
        <v>0</v>
      </c>
      <c r="U233" s="187">
        <v>0</v>
      </c>
      <c r="V233" s="187">
        <f>U233*H233</f>
        <v>0</v>
      </c>
      <c r="W233" s="187">
        <v>0</v>
      </c>
      <c r="X233" s="188">
        <f>W233*H233</f>
        <v>0</v>
      </c>
      <c r="Y233" s="35"/>
      <c r="Z233" s="35"/>
      <c r="AA233" s="35"/>
      <c r="AB233" s="35"/>
      <c r="AC233" s="35"/>
      <c r="AD233" s="35"/>
      <c r="AE233" s="35"/>
      <c r="AR233" s="189" t="s">
        <v>139</v>
      </c>
      <c r="AT233" s="189" t="s">
        <v>134</v>
      </c>
      <c r="AU233" s="189" t="s">
        <v>85</v>
      </c>
      <c r="AY233" s="18" t="s">
        <v>131</v>
      </c>
      <c r="BE233" s="190">
        <f>IF(O233="základní",K233,0)</f>
        <v>0</v>
      </c>
      <c r="BF233" s="190">
        <f>IF(O233="snížená",K233,0)</f>
        <v>0</v>
      </c>
      <c r="BG233" s="190">
        <f>IF(O233="zákl. přenesená",K233,0)</f>
        <v>0</v>
      </c>
      <c r="BH233" s="190">
        <f>IF(O233="sníž. přenesená",K233,0)</f>
        <v>0</v>
      </c>
      <c r="BI233" s="190">
        <f>IF(O233="nulová",K233,0)</f>
        <v>0</v>
      </c>
      <c r="BJ233" s="18" t="s">
        <v>83</v>
      </c>
      <c r="BK233" s="190">
        <f>ROUND(P233*H233,2)</f>
        <v>0</v>
      </c>
      <c r="BL233" s="18" t="s">
        <v>139</v>
      </c>
      <c r="BM233" s="189" t="s">
        <v>733</v>
      </c>
    </row>
    <row r="234" spans="1:47" s="2" customFormat="1" ht="19.5">
      <c r="A234" s="35"/>
      <c r="B234" s="36"/>
      <c r="C234" s="37"/>
      <c r="D234" s="191" t="s">
        <v>141</v>
      </c>
      <c r="E234" s="37"/>
      <c r="F234" s="192" t="s">
        <v>721</v>
      </c>
      <c r="G234" s="37"/>
      <c r="H234" s="37"/>
      <c r="I234" s="193"/>
      <c r="J234" s="193"/>
      <c r="K234" s="37"/>
      <c r="L234" s="37"/>
      <c r="M234" s="40"/>
      <c r="N234" s="194"/>
      <c r="O234" s="195"/>
      <c r="P234" s="65"/>
      <c r="Q234" s="65"/>
      <c r="R234" s="65"/>
      <c r="S234" s="65"/>
      <c r="T234" s="65"/>
      <c r="U234" s="65"/>
      <c r="V234" s="65"/>
      <c r="W234" s="65"/>
      <c r="X234" s="66"/>
      <c r="Y234" s="35"/>
      <c r="Z234" s="35"/>
      <c r="AA234" s="35"/>
      <c r="AB234" s="35"/>
      <c r="AC234" s="35"/>
      <c r="AD234" s="35"/>
      <c r="AE234" s="35"/>
      <c r="AT234" s="18" t="s">
        <v>141</v>
      </c>
      <c r="AU234" s="18" t="s">
        <v>85</v>
      </c>
    </row>
    <row r="235" spans="1:47" s="2" customFormat="1" ht="12">
      <c r="A235" s="35"/>
      <c r="B235" s="36"/>
      <c r="C235" s="37"/>
      <c r="D235" s="196" t="s">
        <v>143</v>
      </c>
      <c r="E235" s="37"/>
      <c r="F235" s="197" t="s">
        <v>722</v>
      </c>
      <c r="G235" s="37"/>
      <c r="H235" s="37"/>
      <c r="I235" s="193"/>
      <c r="J235" s="193"/>
      <c r="K235" s="37"/>
      <c r="L235" s="37"/>
      <c r="M235" s="40"/>
      <c r="N235" s="194"/>
      <c r="O235" s="195"/>
      <c r="P235" s="65"/>
      <c r="Q235" s="65"/>
      <c r="R235" s="65"/>
      <c r="S235" s="65"/>
      <c r="T235" s="65"/>
      <c r="U235" s="65"/>
      <c r="V235" s="65"/>
      <c r="W235" s="65"/>
      <c r="X235" s="66"/>
      <c r="Y235" s="35"/>
      <c r="Z235" s="35"/>
      <c r="AA235" s="35"/>
      <c r="AB235" s="35"/>
      <c r="AC235" s="35"/>
      <c r="AD235" s="35"/>
      <c r="AE235" s="35"/>
      <c r="AT235" s="18" t="s">
        <v>143</v>
      </c>
      <c r="AU235" s="18" t="s">
        <v>85</v>
      </c>
    </row>
    <row r="236" spans="2:51" s="13" customFormat="1" ht="12">
      <c r="B236" s="198"/>
      <c r="C236" s="199"/>
      <c r="D236" s="191" t="s">
        <v>145</v>
      </c>
      <c r="E236" s="200" t="s">
        <v>29</v>
      </c>
      <c r="F236" s="201" t="s">
        <v>146</v>
      </c>
      <c r="G236" s="199"/>
      <c r="H236" s="200" t="s">
        <v>29</v>
      </c>
      <c r="I236" s="202"/>
      <c r="J236" s="202"/>
      <c r="K236" s="199"/>
      <c r="L236" s="199"/>
      <c r="M236" s="203"/>
      <c r="N236" s="204"/>
      <c r="O236" s="205"/>
      <c r="P236" s="205"/>
      <c r="Q236" s="205"/>
      <c r="R236" s="205"/>
      <c r="S236" s="205"/>
      <c r="T236" s="205"/>
      <c r="U236" s="205"/>
      <c r="V236" s="205"/>
      <c r="W236" s="205"/>
      <c r="X236" s="206"/>
      <c r="AT236" s="207" t="s">
        <v>145</v>
      </c>
      <c r="AU236" s="207" t="s">
        <v>85</v>
      </c>
      <c r="AV236" s="13" t="s">
        <v>83</v>
      </c>
      <c r="AW236" s="13" t="s">
        <v>5</v>
      </c>
      <c r="AX236" s="13" t="s">
        <v>75</v>
      </c>
      <c r="AY236" s="207" t="s">
        <v>131</v>
      </c>
    </row>
    <row r="237" spans="2:51" s="14" customFormat="1" ht="12">
      <c r="B237" s="208"/>
      <c r="C237" s="209"/>
      <c r="D237" s="191" t="s">
        <v>145</v>
      </c>
      <c r="E237" s="210" t="s">
        <v>29</v>
      </c>
      <c r="F237" s="211" t="s">
        <v>155</v>
      </c>
      <c r="G237" s="209"/>
      <c r="H237" s="212">
        <v>3</v>
      </c>
      <c r="I237" s="213"/>
      <c r="J237" s="213"/>
      <c r="K237" s="209"/>
      <c r="L237" s="209"/>
      <c r="M237" s="214"/>
      <c r="N237" s="215"/>
      <c r="O237" s="216"/>
      <c r="P237" s="216"/>
      <c r="Q237" s="216"/>
      <c r="R237" s="216"/>
      <c r="S237" s="216"/>
      <c r="T237" s="216"/>
      <c r="U237" s="216"/>
      <c r="V237" s="216"/>
      <c r="W237" s="216"/>
      <c r="X237" s="217"/>
      <c r="AT237" s="218" t="s">
        <v>145</v>
      </c>
      <c r="AU237" s="218" t="s">
        <v>85</v>
      </c>
      <c r="AV237" s="14" t="s">
        <v>85</v>
      </c>
      <c r="AW237" s="14" t="s">
        <v>5</v>
      </c>
      <c r="AX237" s="14" t="s">
        <v>75</v>
      </c>
      <c r="AY237" s="218" t="s">
        <v>131</v>
      </c>
    </row>
    <row r="238" spans="2:51" s="15" customFormat="1" ht="12">
      <c r="B238" s="219"/>
      <c r="C238" s="220"/>
      <c r="D238" s="191" t="s">
        <v>145</v>
      </c>
      <c r="E238" s="221" t="s">
        <v>29</v>
      </c>
      <c r="F238" s="222" t="s">
        <v>147</v>
      </c>
      <c r="G238" s="220"/>
      <c r="H238" s="223">
        <v>3</v>
      </c>
      <c r="I238" s="224"/>
      <c r="J238" s="224"/>
      <c r="K238" s="220"/>
      <c r="L238" s="220"/>
      <c r="M238" s="225"/>
      <c r="N238" s="226"/>
      <c r="O238" s="227"/>
      <c r="P238" s="227"/>
      <c r="Q238" s="227"/>
      <c r="R238" s="227"/>
      <c r="S238" s="227"/>
      <c r="T238" s="227"/>
      <c r="U238" s="227"/>
      <c r="V238" s="227"/>
      <c r="W238" s="227"/>
      <c r="X238" s="228"/>
      <c r="AT238" s="229" t="s">
        <v>145</v>
      </c>
      <c r="AU238" s="229" t="s">
        <v>85</v>
      </c>
      <c r="AV238" s="15" t="s">
        <v>139</v>
      </c>
      <c r="AW238" s="15" t="s">
        <v>5</v>
      </c>
      <c r="AX238" s="15" t="s">
        <v>83</v>
      </c>
      <c r="AY238" s="229" t="s">
        <v>131</v>
      </c>
    </row>
    <row r="239" spans="1:65" s="2" customFormat="1" ht="16.5" customHeight="1">
      <c r="A239" s="35"/>
      <c r="B239" s="36"/>
      <c r="C239" s="230" t="s">
        <v>280</v>
      </c>
      <c r="D239" s="230" t="s">
        <v>148</v>
      </c>
      <c r="E239" s="231" t="s">
        <v>220</v>
      </c>
      <c r="F239" s="232" t="s">
        <v>221</v>
      </c>
      <c r="G239" s="233" t="s">
        <v>158</v>
      </c>
      <c r="H239" s="234">
        <v>767</v>
      </c>
      <c r="I239" s="235"/>
      <c r="J239" s="236"/>
      <c r="K239" s="237">
        <f>ROUND(P239*H239,2)</f>
        <v>0</v>
      </c>
      <c r="L239" s="232" t="s">
        <v>29</v>
      </c>
      <c r="M239" s="238"/>
      <c r="N239" s="239" t="s">
        <v>29</v>
      </c>
      <c r="O239" s="185" t="s">
        <v>44</v>
      </c>
      <c r="P239" s="186">
        <f>I239+J239</f>
        <v>0</v>
      </c>
      <c r="Q239" s="186">
        <f>ROUND(I239*H239,2)</f>
        <v>0</v>
      </c>
      <c r="R239" s="186">
        <f>ROUND(J239*H239,2)</f>
        <v>0</v>
      </c>
      <c r="S239" s="65"/>
      <c r="T239" s="187">
        <f>S239*H239</f>
        <v>0</v>
      </c>
      <c r="U239" s="187">
        <v>0</v>
      </c>
      <c r="V239" s="187">
        <f>U239*H239</f>
        <v>0</v>
      </c>
      <c r="W239" s="187">
        <v>0</v>
      </c>
      <c r="X239" s="188">
        <f>W239*H239</f>
        <v>0</v>
      </c>
      <c r="Y239" s="35"/>
      <c r="Z239" s="35"/>
      <c r="AA239" s="35"/>
      <c r="AB239" s="35"/>
      <c r="AC239" s="35"/>
      <c r="AD239" s="35"/>
      <c r="AE239" s="35"/>
      <c r="AR239" s="189" t="s">
        <v>151</v>
      </c>
      <c r="AT239" s="189" t="s">
        <v>148</v>
      </c>
      <c r="AU239" s="189" t="s">
        <v>85</v>
      </c>
      <c r="AY239" s="18" t="s">
        <v>131</v>
      </c>
      <c r="BE239" s="190">
        <f>IF(O239="základní",K239,0)</f>
        <v>0</v>
      </c>
      <c r="BF239" s="190">
        <f>IF(O239="snížená",K239,0)</f>
        <v>0</v>
      </c>
      <c r="BG239" s="190">
        <f>IF(O239="zákl. přenesená",K239,0)</f>
        <v>0</v>
      </c>
      <c r="BH239" s="190">
        <f>IF(O239="sníž. přenesená",K239,0)</f>
        <v>0</v>
      </c>
      <c r="BI239" s="190">
        <f>IF(O239="nulová",K239,0)</f>
        <v>0</v>
      </c>
      <c r="BJ239" s="18" t="s">
        <v>83</v>
      </c>
      <c r="BK239" s="190">
        <f>ROUND(P239*H239,2)</f>
        <v>0</v>
      </c>
      <c r="BL239" s="18" t="s">
        <v>139</v>
      </c>
      <c r="BM239" s="189" t="s">
        <v>222</v>
      </c>
    </row>
    <row r="240" spans="1:47" s="2" customFormat="1" ht="12">
      <c r="A240" s="35"/>
      <c r="B240" s="36"/>
      <c r="C240" s="37"/>
      <c r="D240" s="191" t="s">
        <v>141</v>
      </c>
      <c r="E240" s="37"/>
      <c r="F240" s="192" t="s">
        <v>221</v>
      </c>
      <c r="G240" s="37"/>
      <c r="H240" s="37"/>
      <c r="I240" s="193"/>
      <c r="J240" s="193"/>
      <c r="K240" s="37"/>
      <c r="L240" s="37"/>
      <c r="M240" s="40"/>
      <c r="N240" s="194"/>
      <c r="O240" s="195"/>
      <c r="P240" s="65"/>
      <c r="Q240" s="65"/>
      <c r="R240" s="65"/>
      <c r="S240" s="65"/>
      <c r="T240" s="65"/>
      <c r="U240" s="65"/>
      <c r="V240" s="65"/>
      <c r="W240" s="65"/>
      <c r="X240" s="66"/>
      <c r="Y240" s="35"/>
      <c r="Z240" s="35"/>
      <c r="AA240" s="35"/>
      <c r="AB240" s="35"/>
      <c r="AC240" s="35"/>
      <c r="AD240" s="35"/>
      <c r="AE240" s="35"/>
      <c r="AT240" s="18" t="s">
        <v>141</v>
      </c>
      <c r="AU240" s="18" t="s">
        <v>85</v>
      </c>
    </row>
    <row r="241" spans="1:47" s="2" customFormat="1" ht="19.5">
      <c r="A241" s="35"/>
      <c r="B241" s="36"/>
      <c r="C241" s="37"/>
      <c r="D241" s="191" t="s">
        <v>153</v>
      </c>
      <c r="E241" s="37"/>
      <c r="F241" s="240" t="s">
        <v>165</v>
      </c>
      <c r="G241" s="37"/>
      <c r="H241" s="37"/>
      <c r="I241" s="193"/>
      <c r="J241" s="193"/>
      <c r="K241" s="37"/>
      <c r="L241" s="37"/>
      <c r="M241" s="40"/>
      <c r="N241" s="194"/>
      <c r="O241" s="195"/>
      <c r="P241" s="65"/>
      <c r="Q241" s="65"/>
      <c r="R241" s="65"/>
      <c r="S241" s="65"/>
      <c r="T241" s="65"/>
      <c r="U241" s="65"/>
      <c r="V241" s="65"/>
      <c r="W241" s="65"/>
      <c r="X241" s="66"/>
      <c r="Y241" s="35"/>
      <c r="Z241" s="35"/>
      <c r="AA241" s="35"/>
      <c r="AB241" s="35"/>
      <c r="AC241" s="35"/>
      <c r="AD241" s="35"/>
      <c r="AE241" s="35"/>
      <c r="AT241" s="18" t="s">
        <v>153</v>
      </c>
      <c r="AU241" s="18" t="s">
        <v>85</v>
      </c>
    </row>
    <row r="242" spans="2:51" s="13" customFormat="1" ht="12">
      <c r="B242" s="198"/>
      <c r="C242" s="199"/>
      <c r="D242" s="191" t="s">
        <v>145</v>
      </c>
      <c r="E242" s="200" t="s">
        <v>29</v>
      </c>
      <c r="F242" s="201" t="s">
        <v>146</v>
      </c>
      <c r="G242" s="199"/>
      <c r="H242" s="200" t="s">
        <v>29</v>
      </c>
      <c r="I242" s="202"/>
      <c r="J242" s="202"/>
      <c r="K242" s="199"/>
      <c r="L242" s="199"/>
      <c r="M242" s="203"/>
      <c r="N242" s="204"/>
      <c r="O242" s="205"/>
      <c r="P242" s="205"/>
      <c r="Q242" s="205"/>
      <c r="R242" s="205"/>
      <c r="S242" s="205"/>
      <c r="T242" s="205"/>
      <c r="U242" s="205"/>
      <c r="V242" s="205"/>
      <c r="W242" s="205"/>
      <c r="X242" s="206"/>
      <c r="AT242" s="207" t="s">
        <v>145</v>
      </c>
      <c r="AU242" s="207" t="s">
        <v>85</v>
      </c>
      <c r="AV242" s="13" t="s">
        <v>83</v>
      </c>
      <c r="AW242" s="13" t="s">
        <v>5</v>
      </c>
      <c r="AX242" s="13" t="s">
        <v>75</v>
      </c>
      <c r="AY242" s="207" t="s">
        <v>131</v>
      </c>
    </row>
    <row r="243" spans="2:51" s="14" customFormat="1" ht="12">
      <c r="B243" s="208"/>
      <c r="C243" s="209"/>
      <c r="D243" s="191" t="s">
        <v>145</v>
      </c>
      <c r="E243" s="210" t="s">
        <v>29</v>
      </c>
      <c r="F243" s="211" t="s">
        <v>734</v>
      </c>
      <c r="G243" s="209"/>
      <c r="H243" s="212">
        <v>767</v>
      </c>
      <c r="I243" s="213"/>
      <c r="J243" s="213"/>
      <c r="K243" s="209"/>
      <c r="L243" s="209"/>
      <c r="M243" s="214"/>
      <c r="N243" s="215"/>
      <c r="O243" s="216"/>
      <c r="P243" s="216"/>
      <c r="Q243" s="216"/>
      <c r="R243" s="216"/>
      <c r="S243" s="216"/>
      <c r="T243" s="216"/>
      <c r="U243" s="216"/>
      <c r="V243" s="216"/>
      <c r="W243" s="216"/>
      <c r="X243" s="217"/>
      <c r="AT243" s="218" t="s">
        <v>145</v>
      </c>
      <c r="AU243" s="218" t="s">
        <v>85</v>
      </c>
      <c r="AV243" s="14" t="s">
        <v>85</v>
      </c>
      <c r="AW243" s="14" t="s">
        <v>5</v>
      </c>
      <c r="AX243" s="14" t="s">
        <v>75</v>
      </c>
      <c r="AY243" s="218" t="s">
        <v>131</v>
      </c>
    </row>
    <row r="244" spans="2:51" s="15" customFormat="1" ht="12">
      <c r="B244" s="219"/>
      <c r="C244" s="220"/>
      <c r="D244" s="191" t="s">
        <v>145</v>
      </c>
      <c r="E244" s="221" t="s">
        <v>29</v>
      </c>
      <c r="F244" s="222" t="s">
        <v>147</v>
      </c>
      <c r="G244" s="220"/>
      <c r="H244" s="223">
        <v>767</v>
      </c>
      <c r="I244" s="224"/>
      <c r="J244" s="224"/>
      <c r="K244" s="220"/>
      <c r="L244" s="220"/>
      <c r="M244" s="225"/>
      <c r="N244" s="226"/>
      <c r="O244" s="227"/>
      <c r="P244" s="227"/>
      <c r="Q244" s="227"/>
      <c r="R244" s="227"/>
      <c r="S244" s="227"/>
      <c r="T244" s="227"/>
      <c r="U244" s="227"/>
      <c r="V244" s="227"/>
      <c r="W244" s="227"/>
      <c r="X244" s="228"/>
      <c r="AT244" s="229" t="s">
        <v>145</v>
      </c>
      <c r="AU244" s="229" t="s">
        <v>85</v>
      </c>
      <c r="AV244" s="15" t="s">
        <v>139</v>
      </c>
      <c r="AW244" s="15" t="s">
        <v>5</v>
      </c>
      <c r="AX244" s="15" t="s">
        <v>83</v>
      </c>
      <c r="AY244" s="229" t="s">
        <v>131</v>
      </c>
    </row>
    <row r="245" spans="1:65" s="2" customFormat="1" ht="16.5" customHeight="1">
      <c r="A245" s="35"/>
      <c r="B245" s="36"/>
      <c r="C245" s="230" t="s">
        <v>235</v>
      </c>
      <c r="D245" s="230" t="s">
        <v>148</v>
      </c>
      <c r="E245" s="231" t="s">
        <v>225</v>
      </c>
      <c r="F245" s="232" t="s">
        <v>226</v>
      </c>
      <c r="G245" s="233" t="s">
        <v>158</v>
      </c>
      <c r="H245" s="234">
        <v>78</v>
      </c>
      <c r="I245" s="235"/>
      <c r="J245" s="236"/>
      <c r="K245" s="237">
        <f>ROUND(P245*H245,2)</f>
        <v>0</v>
      </c>
      <c r="L245" s="232" t="s">
        <v>29</v>
      </c>
      <c r="M245" s="238"/>
      <c r="N245" s="239" t="s">
        <v>29</v>
      </c>
      <c r="O245" s="185" t="s">
        <v>44</v>
      </c>
      <c r="P245" s="186">
        <f>I245+J245</f>
        <v>0</v>
      </c>
      <c r="Q245" s="186">
        <f>ROUND(I245*H245,2)</f>
        <v>0</v>
      </c>
      <c r="R245" s="186">
        <f>ROUND(J245*H245,2)</f>
        <v>0</v>
      </c>
      <c r="S245" s="65"/>
      <c r="T245" s="187">
        <f>S245*H245</f>
        <v>0</v>
      </c>
      <c r="U245" s="187">
        <v>0</v>
      </c>
      <c r="V245" s="187">
        <f>U245*H245</f>
        <v>0</v>
      </c>
      <c r="W245" s="187">
        <v>0</v>
      </c>
      <c r="X245" s="188">
        <f>W245*H245</f>
        <v>0</v>
      </c>
      <c r="Y245" s="35"/>
      <c r="Z245" s="35"/>
      <c r="AA245" s="35"/>
      <c r="AB245" s="35"/>
      <c r="AC245" s="35"/>
      <c r="AD245" s="35"/>
      <c r="AE245" s="35"/>
      <c r="AR245" s="189" t="s">
        <v>151</v>
      </c>
      <c r="AT245" s="189" t="s">
        <v>148</v>
      </c>
      <c r="AU245" s="189" t="s">
        <v>85</v>
      </c>
      <c r="AY245" s="18" t="s">
        <v>131</v>
      </c>
      <c r="BE245" s="190">
        <f>IF(O245="základní",K245,0)</f>
        <v>0</v>
      </c>
      <c r="BF245" s="190">
        <f>IF(O245="snížená",K245,0)</f>
        <v>0</v>
      </c>
      <c r="BG245" s="190">
        <f>IF(O245="zákl. přenesená",K245,0)</f>
        <v>0</v>
      </c>
      <c r="BH245" s="190">
        <f>IF(O245="sníž. přenesená",K245,0)</f>
        <v>0</v>
      </c>
      <c r="BI245" s="190">
        <f>IF(O245="nulová",K245,0)</f>
        <v>0</v>
      </c>
      <c r="BJ245" s="18" t="s">
        <v>83</v>
      </c>
      <c r="BK245" s="190">
        <f>ROUND(P245*H245,2)</f>
        <v>0</v>
      </c>
      <c r="BL245" s="18" t="s">
        <v>139</v>
      </c>
      <c r="BM245" s="189" t="s">
        <v>227</v>
      </c>
    </row>
    <row r="246" spans="1:47" s="2" customFormat="1" ht="12">
      <c r="A246" s="35"/>
      <c r="B246" s="36"/>
      <c r="C246" s="37"/>
      <c r="D246" s="191" t="s">
        <v>141</v>
      </c>
      <c r="E246" s="37"/>
      <c r="F246" s="192" t="s">
        <v>226</v>
      </c>
      <c r="G246" s="37"/>
      <c r="H246" s="37"/>
      <c r="I246" s="193"/>
      <c r="J246" s="193"/>
      <c r="K246" s="37"/>
      <c r="L246" s="37"/>
      <c r="M246" s="40"/>
      <c r="N246" s="194"/>
      <c r="O246" s="195"/>
      <c r="P246" s="65"/>
      <c r="Q246" s="65"/>
      <c r="R246" s="65"/>
      <c r="S246" s="65"/>
      <c r="T246" s="65"/>
      <c r="U246" s="65"/>
      <c r="V246" s="65"/>
      <c r="W246" s="65"/>
      <c r="X246" s="66"/>
      <c r="Y246" s="35"/>
      <c r="Z246" s="35"/>
      <c r="AA246" s="35"/>
      <c r="AB246" s="35"/>
      <c r="AC246" s="35"/>
      <c r="AD246" s="35"/>
      <c r="AE246" s="35"/>
      <c r="AT246" s="18" t="s">
        <v>141</v>
      </c>
      <c r="AU246" s="18" t="s">
        <v>85</v>
      </c>
    </row>
    <row r="247" spans="1:47" s="2" customFormat="1" ht="19.5">
      <c r="A247" s="35"/>
      <c r="B247" s="36"/>
      <c r="C247" s="37"/>
      <c r="D247" s="191" t="s">
        <v>153</v>
      </c>
      <c r="E247" s="37"/>
      <c r="F247" s="240" t="s">
        <v>165</v>
      </c>
      <c r="G247" s="37"/>
      <c r="H247" s="37"/>
      <c r="I247" s="193"/>
      <c r="J247" s="193"/>
      <c r="K247" s="37"/>
      <c r="L247" s="37"/>
      <c r="M247" s="40"/>
      <c r="N247" s="194"/>
      <c r="O247" s="195"/>
      <c r="P247" s="65"/>
      <c r="Q247" s="65"/>
      <c r="R247" s="65"/>
      <c r="S247" s="65"/>
      <c r="T247" s="65"/>
      <c r="U247" s="65"/>
      <c r="V247" s="65"/>
      <c r="W247" s="65"/>
      <c r="X247" s="66"/>
      <c r="Y247" s="35"/>
      <c r="Z247" s="35"/>
      <c r="AA247" s="35"/>
      <c r="AB247" s="35"/>
      <c r="AC247" s="35"/>
      <c r="AD247" s="35"/>
      <c r="AE247" s="35"/>
      <c r="AT247" s="18" t="s">
        <v>153</v>
      </c>
      <c r="AU247" s="18" t="s">
        <v>85</v>
      </c>
    </row>
    <row r="248" spans="2:51" s="13" customFormat="1" ht="12">
      <c r="B248" s="198"/>
      <c r="C248" s="199"/>
      <c r="D248" s="191" t="s">
        <v>145</v>
      </c>
      <c r="E248" s="200" t="s">
        <v>29</v>
      </c>
      <c r="F248" s="201" t="s">
        <v>146</v>
      </c>
      <c r="G248" s="199"/>
      <c r="H248" s="200" t="s">
        <v>29</v>
      </c>
      <c r="I248" s="202"/>
      <c r="J248" s="202"/>
      <c r="K248" s="199"/>
      <c r="L248" s="199"/>
      <c r="M248" s="203"/>
      <c r="N248" s="204"/>
      <c r="O248" s="205"/>
      <c r="P248" s="205"/>
      <c r="Q248" s="205"/>
      <c r="R248" s="205"/>
      <c r="S248" s="205"/>
      <c r="T248" s="205"/>
      <c r="U248" s="205"/>
      <c r="V248" s="205"/>
      <c r="W248" s="205"/>
      <c r="X248" s="206"/>
      <c r="AT248" s="207" t="s">
        <v>145</v>
      </c>
      <c r="AU248" s="207" t="s">
        <v>85</v>
      </c>
      <c r="AV248" s="13" t="s">
        <v>83</v>
      </c>
      <c r="AW248" s="13" t="s">
        <v>5</v>
      </c>
      <c r="AX248" s="13" t="s">
        <v>75</v>
      </c>
      <c r="AY248" s="207" t="s">
        <v>131</v>
      </c>
    </row>
    <row r="249" spans="2:51" s="14" customFormat="1" ht="12">
      <c r="B249" s="208"/>
      <c r="C249" s="209"/>
      <c r="D249" s="191" t="s">
        <v>145</v>
      </c>
      <c r="E249" s="210" t="s">
        <v>29</v>
      </c>
      <c r="F249" s="211" t="s">
        <v>515</v>
      </c>
      <c r="G249" s="209"/>
      <c r="H249" s="212">
        <v>78</v>
      </c>
      <c r="I249" s="213"/>
      <c r="J249" s="213"/>
      <c r="K249" s="209"/>
      <c r="L249" s="209"/>
      <c r="M249" s="214"/>
      <c r="N249" s="215"/>
      <c r="O249" s="216"/>
      <c r="P249" s="216"/>
      <c r="Q249" s="216"/>
      <c r="R249" s="216"/>
      <c r="S249" s="216"/>
      <c r="T249" s="216"/>
      <c r="U249" s="216"/>
      <c r="V249" s="216"/>
      <c r="W249" s="216"/>
      <c r="X249" s="217"/>
      <c r="AT249" s="218" t="s">
        <v>145</v>
      </c>
      <c r="AU249" s="218" t="s">
        <v>85</v>
      </c>
      <c r="AV249" s="14" t="s">
        <v>85</v>
      </c>
      <c r="AW249" s="14" t="s">
        <v>5</v>
      </c>
      <c r="AX249" s="14" t="s">
        <v>75</v>
      </c>
      <c r="AY249" s="218" t="s">
        <v>131</v>
      </c>
    </row>
    <row r="250" spans="2:51" s="15" customFormat="1" ht="12">
      <c r="B250" s="219"/>
      <c r="C250" s="220"/>
      <c r="D250" s="191" t="s">
        <v>145</v>
      </c>
      <c r="E250" s="221" t="s">
        <v>29</v>
      </c>
      <c r="F250" s="222" t="s">
        <v>147</v>
      </c>
      <c r="G250" s="220"/>
      <c r="H250" s="223">
        <v>78</v>
      </c>
      <c r="I250" s="224"/>
      <c r="J250" s="224"/>
      <c r="K250" s="220"/>
      <c r="L250" s="220"/>
      <c r="M250" s="225"/>
      <c r="N250" s="226"/>
      <c r="O250" s="227"/>
      <c r="P250" s="227"/>
      <c r="Q250" s="227"/>
      <c r="R250" s="227"/>
      <c r="S250" s="227"/>
      <c r="T250" s="227"/>
      <c r="U250" s="227"/>
      <c r="V250" s="227"/>
      <c r="W250" s="227"/>
      <c r="X250" s="228"/>
      <c r="AT250" s="229" t="s">
        <v>145</v>
      </c>
      <c r="AU250" s="229" t="s">
        <v>85</v>
      </c>
      <c r="AV250" s="15" t="s">
        <v>139</v>
      </c>
      <c r="AW250" s="15" t="s">
        <v>5</v>
      </c>
      <c r="AX250" s="15" t="s">
        <v>83</v>
      </c>
      <c r="AY250" s="229" t="s">
        <v>131</v>
      </c>
    </row>
    <row r="251" spans="1:65" s="2" customFormat="1" ht="24.2" customHeight="1">
      <c r="A251" s="35"/>
      <c r="B251" s="36"/>
      <c r="C251" s="177" t="s">
        <v>291</v>
      </c>
      <c r="D251" s="177" t="s">
        <v>134</v>
      </c>
      <c r="E251" s="178" t="s">
        <v>735</v>
      </c>
      <c r="F251" s="179" t="s">
        <v>736</v>
      </c>
      <c r="G251" s="180" t="s">
        <v>158</v>
      </c>
      <c r="H251" s="181">
        <v>81</v>
      </c>
      <c r="I251" s="182"/>
      <c r="J251" s="182"/>
      <c r="K251" s="183">
        <f>ROUND(P251*H251,2)</f>
        <v>0</v>
      </c>
      <c r="L251" s="179" t="s">
        <v>138</v>
      </c>
      <c r="M251" s="40"/>
      <c r="N251" s="184" t="s">
        <v>29</v>
      </c>
      <c r="O251" s="185" t="s">
        <v>44</v>
      </c>
      <c r="P251" s="186">
        <f>I251+J251</f>
        <v>0</v>
      </c>
      <c r="Q251" s="186">
        <f>ROUND(I251*H251,2)</f>
        <v>0</v>
      </c>
      <c r="R251" s="186">
        <f>ROUND(J251*H251,2)</f>
        <v>0</v>
      </c>
      <c r="S251" s="65"/>
      <c r="T251" s="187">
        <f>S251*H251</f>
        <v>0</v>
      </c>
      <c r="U251" s="187">
        <v>0</v>
      </c>
      <c r="V251" s="187">
        <f>U251*H251</f>
        <v>0</v>
      </c>
      <c r="W251" s="187">
        <v>0</v>
      </c>
      <c r="X251" s="188">
        <f>W251*H251</f>
        <v>0</v>
      </c>
      <c r="Y251" s="35"/>
      <c r="Z251" s="35"/>
      <c r="AA251" s="35"/>
      <c r="AB251" s="35"/>
      <c r="AC251" s="35"/>
      <c r="AD251" s="35"/>
      <c r="AE251" s="35"/>
      <c r="AR251" s="189" t="s">
        <v>139</v>
      </c>
      <c r="AT251" s="189" t="s">
        <v>134</v>
      </c>
      <c r="AU251" s="189" t="s">
        <v>85</v>
      </c>
      <c r="AY251" s="18" t="s">
        <v>131</v>
      </c>
      <c r="BE251" s="190">
        <f>IF(O251="základní",K251,0)</f>
        <v>0</v>
      </c>
      <c r="BF251" s="190">
        <f>IF(O251="snížená",K251,0)</f>
        <v>0</v>
      </c>
      <c r="BG251" s="190">
        <f>IF(O251="zákl. přenesená",K251,0)</f>
        <v>0</v>
      </c>
      <c r="BH251" s="190">
        <f>IF(O251="sníž. přenesená",K251,0)</f>
        <v>0</v>
      </c>
      <c r="BI251" s="190">
        <f>IF(O251="nulová",K251,0)</f>
        <v>0</v>
      </c>
      <c r="BJ251" s="18" t="s">
        <v>83</v>
      </c>
      <c r="BK251" s="190">
        <f>ROUND(P251*H251,2)</f>
        <v>0</v>
      </c>
      <c r="BL251" s="18" t="s">
        <v>139</v>
      </c>
      <c r="BM251" s="189" t="s">
        <v>737</v>
      </c>
    </row>
    <row r="252" spans="1:47" s="2" customFormat="1" ht="12">
      <c r="A252" s="35"/>
      <c r="B252" s="36"/>
      <c r="C252" s="37"/>
      <c r="D252" s="191" t="s">
        <v>141</v>
      </c>
      <c r="E252" s="37"/>
      <c r="F252" s="192" t="s">
        <v>738</v>
      </c>
      <c r="G252" s="37"/>
      <c r="H252" s="37"/>
      <c r="I252" s="193"/>
      <c r="J252" s="193"/>
      <c r="K252" s="37"/>
      <c r="L252" s="37"/>
      <c r="M252" s="40"/>
      <c r="N252" s="194"/>
      <c r="O252" s="195"/>
      <c r="P252" s="65"/>
      <c r="Q252" s="65"/>
      <c r="R252" s="65"/>
      <c r="S252" s="65"/>
      <c r="T252" s="65"/>
      <c r="U252" s="65"/>
      <c r="V252" s="65"/>
      <c r="W252" s="65"/>
      <c r="X252" s="66"/>
      <c r="Y252" s="35"/>
      <c r="Z252" s="35"/>
      <c r="AA252" s="35"/>
      <c r="AB252" s="35"/>
      <c r="AC252" s="35"/>
      <c r="AD252" s="35"/>
      <c r="AE252" s="35"/>
      <c r="AT252" s="18" t="s">
        <v>141</v>
      </c>
      <c r="AU252" s="18" t="s">
        <v>85</v>
      </c>
    </row>
    <row r="253" spans="1:47" s="2" customFormat="1" ht="12">
      <c r="A253" s="35"/>
      <c r="B253" s="36"/>
      <c r="C253" s="37"/>
      <c r="D253" s="196" t="s">
        <v>143</v>
      </c>
      <c r="E253" s="37"/>
      <c r="F253" s="197" t="s">
        <v>739</v>
      </c>
      <c r="G253" s="37"/>
      <c r="H253" s="37"/>
      <c r="I253" s="193"/>
      <c r="J253" s="193"/>
      <c r="K253" s="37"/>
      <c r="L253" s="37"/>
      <c r="M253" s="40"/>
      <c r="N253" s="194"/>
      <c r="O253" s="195"/>
      <c r="P253" s="65"/>
      <c r="Q253" s="65"/>
      <c r="R253" s="65"/>
      <c r="S253" s="65"/>
      <c r="T253" s="65"/>
      <c r="U253" s="65"/>
      <c r="V253" s="65"/>
      <c r="W253" s="65"/>
      <c r="X253" s="66"/>
      <c r="Y253" s="35"/>
      <c r="Z253" s="35"/>
      <c r="AA253" s="35"/>
      <c r="AB253" s="35"/>
      <c r="AC253" s="35"/>
      <c r="AD253" s="35"/>
      <c r="AE253" s="35"/>
      <c r="AT253" s="18" t="s">
        <v>143</v>
      </c>
      <c r="AU253" s="18" t="s">
        <v>85</v>
      </c>
    </row>
    <row r="254" spans="2:51" s="13" customFormat="1" ht="12">
      <c r="B254" s="198"/>
      <c r="C254" s="199"/>
      <c r="D254" s="191" t="s">
        <v>145</v>
      </c>
      <c r="E254" s="200" t="s">
        <v>29</v>
      </c>
      <c r="F254" s="201" t="s">
        <v>146</v>
      </c>
      <c r="G254" s="199"/>
      <c r="H254" s="200" t="s">
        <v>29</v>
      </c>
      <c r="I254" s="202"/>
      <c r="J254" s="202"/>
      <c r="K254" s="199"/>
      <c r="L254" s="199"/>
      <c r="M254" s="203"/>
      <c r="N254" s="204"/>
      <c r="O254" s="205"/>
      <c r="P254" s="205"/>
      <c r="Q254" s="205"/>
      <c r="R254" s="205"/>
      <c r="S254" s="205"/>
      <c r="T254" s="205"/>
      <c r="U254" s="205"/>
      <c r="V254" s="205"/>
      <c r="W254" s="205"/>
      <c r="X254" s="206"/>
      <c r="AT254" s="207" t="s">
        <v>145</v>
      </c>
      <c r="AU254" s="207" t="s">
        <v>85</v>
      </c>
      <c r="AV254" s="13" t="s">
        <v>83</v>
      </c>
      <c r="AW254" s="13" t="s">
        <v>5</v>
      </c>
      <c r="AX254" s="13" t="s">
        <v>75</v>
      </c>
      <c r="AY254" s="207" t="s">
        <v>131</v>
      </c>
    </row>
    <row r="255" spans="2:51" s="14" customFormat="1" ht="12">
      <c r="B255" s="208"/>
      <c r="C255" s="209"/>
      <c r="D255" s="191" t="s">
        <v>145</v>
      </c>
      <c r="E255" s="210" t="s">
        <v>29</v>
      </c>
      <c r="F255" s="211" t="s">
        <v>529</v>
      </c>
      <c r="G255" s="209"/>
      <c r="H255" s="212">
        <v>81</v>
      </c>
      <c r="I255" s="213"/>
      <c r="J255" s="213"/>
      <c r="K255" s="209"/>
      <c r="L255" s="209"/>
      <c r="M255" s="214"/>
      <c r="N255" s="215"/>
      <c r="O255" s="216"/>
      <c r="P255" s="216"/>
      <c r="Q255" s="216"/>
      <c r="R255" s="216"/>
      <c r="S255" s="216"/>
      <c r="T255" s="216"/>
      <c r="U255" s="216"/>
      <c r="V255" s="216"/>
      <c r="W255" s="216"/>
      <c r="X255" s="217"/>
      <c r="AT255" s="218" t="s">
        <v>145</v>
      </c>
      <c r="AU255" s="218" t="s">
        <v>85</v>
      </c>
      <c r="AV255" s="14" t="s">
        <v>85</v>
      </c>
      <c r="AW255" s="14" t="s">
        <v>5</v>
      </c>
      <c r="AX255" s="14" t="s">
        <v>75</v>
      </c>
      <c r="AY255" s="218" t="s">
        <v>131</v>
      </c>
    </row>
    <row r="256" spans="2:51" s="15" customFormat="1" ht="12">
      <c r="B256" s="219"/>
      <c r="C256" s="220"/>
      <c r="D256" s="191" t="s">
        <v>145</v>
      </c>
      <c r="E256" s="221" t="s">
        <v>29</v>
      </c>
      <c r="F256" s="222" t="s">
        <v>147</v>
      </c>
      <c r="G256" s="220"/>
      <c r="H256" s="223">
        <v>81</v>
      </c>
      <c r="I256" s="224"/>
      <c r="J256" s="224"/>
      <c r="K256" s="220"/>
      <c r="L256" s="220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AT256" s="229" t="s">
        <v>145</v>
      </c>
      <c r="AU256" s="229" t="s">
        <v>85</v>
      </c>
      <c r="AV256" s="15" t="s">
        <v>139</v>
      </c>
      <c r="AW256" s="15" t="s">
        <v>5</v>
      </c>
      <c r="AX256" s="15" t="s">
        <v>83</v>
      </c>
      <c r="AY256" s="229" t="s">
        <v>131</v>
      </c>
    </row>
    <row r="257" spans="1:65" s="2" customFormat="1" ht="16.5" customHeight="1">
      <c r="A257" s="35"/>
      <c r="B257" s="36"/>
      <c r="C257" s="230" t="s">
        <v>295</v>
      </c>
      <c r="D257" s="230" t="s">
        <v>148</v>
      </c>
      <c r="E257" s="231" t="s">
        <v>740</v>
      </c>
      <c r="F257" s="232" t="s">
        <v>741</v>
      </c>
      <c r="G257" s="233" t="s">
        <v>158</v>
      </c>
      <c r="H257" s="234">
        <v>81</v>
      </c>
      <c r="I257" s="235"/>
      <c r="J257" s="236"/>
      <c r="K257" s="237">
        <f>ROUND(P257*H257,2)</f>
        <v>0</v>
      </c>
      <c r="L257" s="232" t="s">
        <v>29</v>
      </c>
      <c r="M257" s="238"/>
      <c r="N257" s="239" t="s">
        <v>29</v>
      </c>
      <c r="O257" s="185" t="s">
        <v>44</v>
      </c>
      <c r="P257" s="186">
        <f>I257+J257</f>
        <v>0</v>
      </c>
      <c r="Q257" s="186">
        <f>ROUND(I257*H257,2)</f>
        <v>0</v>
      </c>
      <c r="R257" s="186">
        <f>ROUND(J257*H257,2)</f>
        <v>0</v>
      </c>
      <c r="S257" s="65"/>
      <c r="T257" s="187">
        <f>S257*H257</f>
        <v>0</v>
      </c>
      <c r="U257" s="187">
        <v>0</v>
      </c>
      <c r="V257" s="187">
        <f>U257*H257</f>
        <v>0</v>
      </c>
      <c r="W257" s="187">
        <v>0</v>
      </c>
      <c r="X257" s="188">
        <f>W257*H257</f>
        <v>0</v>
      </c>
      <c r="Y257" s="35"/>
      <c r="Z257" s="35"/>
      <c r="AA257" s="35"/>
      <c r="AB257" s="35"/>
      <c r="AC257" s="35"/>
      <c r="AD257" s="35"/>
      <c r="AE257" s="35"/>
      <c r="AR257" s="189" t="s">
        <v>151</v>
      </c>
      <c r="AT257" s="189" t="s">
        <v>148</v>
      </c>
      <c r="AU257" s="189" t="s">
        <v>85</v>
      </c>
      <c r="AY257" s="18" t="s">
        <v>131</v>
      </c>
      <c r="BE257" s="190">
        <f>IF(O257="základní",K257,0)</f>
        <v>0</v>
      </c>
      <c r="BF257" s="190">
        <f>IF(O257="snížená",K257,0)</f>
        <v>0</v>
      </c>
      <c r="BG257" s="190">
        <f>IF(O257="zákl. přenesená",K257,0)</f>
        <v>0</v>
      </c>
      <c r="BH257" s="190">
        <f>IF(O257="sníž. přenesená",K257,0)</f>
        <v>0</v>
      </c>
      <c r="BI257" s="190">
        <f>IF(O257="nulová",K257,0)</f>
        <v>0</v>
      </c>
      <c r="BJ257" s="18" t="s">
        <v>83</v>
      </c>
      <c r="BK257" s="190">
        <f>ROUND(P257*H257,2)</f>
        <v>0</v>
      </c>
      <c r="BL257" s="18" t="s">
        <v>139</v>
      </c>
      <c r="BM257" s="189" t="s">
        <v>239</v>
      </c>
    </row>
    <row r="258" spans="1:47" s="2" customFormat="1" ht="12">
      <c r="A258" s="35"/>
      <c r="B258" s="36"/>
      <c r="C258" s="37"/>
      <c r="D258" s="191" t="s">
        <v>141</v>
      </c>
      <c r="E258" s="37"/>
      <c r="F258" s="192" t="s">
        <v>741</v>
      </c>
      <c r="G258" s="37"/>
      <c r="H258" s="37"/>
      <c r="I258" s="193"/>
      <c r="J258" s="193"/>
      <c r="K258" s="37"/>
      <c r="L258" s="37"/>
      <c r="M258" s="40"/>
      <c r="N258" s="194"/>
      <c r="O258" s="195"/>
      <c r="P258" s="65"/>
      <c r="Q258" s="65"/>
      <c r="R258" s="65"/>
      <c r="S258" s="65"/>
      <c r="T258" s="65"/>
      <c r="U258" s="65"/>
      <c r="V258" s="65"/>
      <c r="W258" s="65"/>
      <c r="X258" s="66"/>
      <c r="Y258" s="35"/>
      <c r="Z258" s="35"/>
      <c r="AA258" s="35"/>
      <c r="AB258" s="35"/>
      <c r="AC258" s="35"/>
      <c r="AD258" s="35"/>
      <c r="AE258" s="35"/>
      <c r="AT258" s="18" t="s">
        <v>141</v>
      </c>
      <c r="AU258" s="18" t="s">
        <v>85</v>
      </c>
    </row>
    <row r="259" spans="1:47" s="2" customFormat="1" ht="19.5">
      <c r="A259" s="35"/>
      <c r="B259" s="36"/>
      <c r="C259" s="37"/>
      <c r="D259" s="191" t="s">
        <v>153</v>
      </c>
      <c r="E259" s="37"/>
      <c r="F259" s="240" t="s">
        <v>165</v>
      </c>
      <c r="G259" s="37"/>
      <c r="H259" s="37"/>
      <c r="I259" s="193"/>
      <c r="J259" s="193"/>
      <c r="K259" s="37"/>
      <c r="L259" s="37"/>
      <c r="M259" s="40"/>
      <c r="N259" s="194"/>
      <c r="O259" s="195"/>
      <c r="P259" s="65"/>
      <c r="Q259" s="65"/>
      <c r="R259" s="65"/>
      <c r="S259" s="65"/>
      <c r="T259" s="65"/>
      <c r="U259" s="65"/>
      <c r="V259" s="65"/>
      <c r="W259" s="65"/>
      <c r="X259" s="66"/>
      <c r="Y259" s="35"/>
      <c r="Z259" s="35"/>
      <c r="AA259" s="35"/>
      <c r="AB259" s="35"/>
      <c r="AC259" s="35"/>
      <c r="AD259" s="35"/>
      <c r="AE259" s="35"/>
      <c r="AT259" s="18" t="s">
        <v>153</v>
      </c>
      <c r="AU259" s="18" t="s">
        <v>85</v>
      </c>
    </row>
    <row r="260" spans="2:51" s="13" customFormat="1" ht="12">
      <c r="B260" s="198"/>
      <c r="C260" s="199"/>
      <c r="D260" s="191" t="s">
        <v>145</v>
      </c>
      <c r="E260" s="200" t="s">
        <v>29</v>
      </c>
      <c r="F260" s="201" t="s">
        <v>146</v>
      </c>
      <c r="G260" s="199"/>
      <c r="H260" s="200" t="s">
        <v>29</v>
      </c>
      <c r="I260" s="202"/>
      <c r="J260" s="202"/>
      <c r="K260" s="199"/>
      <c r="L260" s="199"/>
      <c r="M260" s="203"/>
      <c r="N260" s="204"/>
      <c r="O260" s="205"/>
      <c r="P260" s="205"/>
      <c r="Q260" s="205"/>
      <c r="R260" s="205"/>
      <c r="S260" s="205"/>
      <c r="T260" s="205"/>
      <c r="U260" s="205"/>
      <c r="V260" s="205"/>
      <c r="W260" s="205"/>
      <c r="X260" s="206"/>
      <c r="AT260" s="207" t="s">
        <v>145</v>
      </c>
      <c r="AU260" s="207" t="s">
        <v>85</v>
      </c>
      <c r="AV260" s="13" t="s">
        <v>83</v>
      </c>
      <c r="AW260" s="13" t="s">
        <v>5</v>
      </c>
      <c r="AX260" s="13" t="s">
        <v>75</v>
      </c>
      <c r="AY260" s="207" t="s">
        <v>131</v>
      </c>
    </row>
    <row r="261" spans="2:51" s="14" customFormat="1" ht="12">
      <c r="B261" s="208"/>
      <c r="C261" s="209"/>
      <c r="D261" s="191" t="s">
        <v>145</v>
      </c>
      <c r="E261" s="210" t="s">
        <v>29</v>
      </c>
      <c r="F261" s="211" t="s">
        <v>529</v>
      </c>
      <c r="G261" s="209"/>
      <c r="H261" s="212">
        <v>81</v>
      </c>
      <c r="I261" s="213"/>
      <c r="J261" s="213"/>
      <c r="K261" s="209"/>
      <c r="L261" s="209"/>
      <c r="M261" s="214"/>
      <c r="N261" s="215"/>
      <c r="O261" s="216"/>
      <c r="P261" s="216"/>
      <c r="Q261" s="216"/>
      <c r="R261" s="216"/>
      <c r="S261" s="216"/>
      <c r="T261" s="216"/>
      <c r="U261" s="216"/>
      <c r="V261" s="216"/>
      <c r="W261" s="216"/>
      <c r="X261" s="217"/>
      <c r="AT261" s="218" t="s">
        <v>145</v>
      </c>
      <c r="AU261" s="218" t="s">
        <v>85</v>
      </c>
      <c r="AV261" s="14" t="s">
        <v>85</v>
      </c>
      <c r="AW261" s="14" t="s">
        <v>5</v>
      </c>
      <c r="AX261" s="14" t="s">
        <v>75</v>
      </c>
      <c r="AY261" s="218" t="s">
        <v>131</v>
      </c>
    </row>
    <row r="262" spans="2:51" s="15" customFormat="1" ht="12">
      <c r="B262" s="219"/>
      <c r="C262" s="220"/>
      <c r="D262" s="191" t="s">
        <v>145</v>
      </c>
      <c r="E262" s="221" t="s">
        <v>29</v>
      </c>
      <c r="F262" s="222" t="s">
        <v>147</v>
      </c>
      <c r="G262" s="220"/>
      <c r="H262" s="223">
        <v>81</v>
      </c>
      <c r="I262" s="224"/>
      <c r="J262" s="224"/>
      <c r="K262" s="220"/>
      <c r="L262" s="220"/>
      <c r="M262" s="225"/>
      <c r="N262" s="226"/>
      <c r="O262" s="227"/>
      <c r="P262" s="227"/>
      <c r="Q262" s="227"/>
      <c r="R262" s="227"/>
      <c r="S262" s="227"/>
      <c r="T262" s="227"/>
      <c r="U262" s="227"/>
      <c r="V262" s="227"/>
      <c r="W262" s="227"/>
      <c r="X262" s="228"/>
      <c r="AT262" s="229" t="s">
        <v>145</v>
      </c>
      <c r="AU262" s="229" t="s">
        <v>85</v>
      </c>
      <c r="AV262" s="15" t="s">
        <v>139</v>
      </c>
      <c r="AW262" s="15" t="s">
        <v>5</v>
      </c>
      <c r="AX262" s="15" t="s">
        <v>83</v>
      </c>
      <c r="AY262" s="229" t="s">
        <v>131</v>
      </c>
    </row>
    <row r="263" spans="1:65" s="2" customFormat="1" ht="24.2" customHeight="1">
      <c r="A263" s="35"/>
      <c r="B263" s="36"/>
      <c r="C263" s="177" t="s">
        <v>299</v>
      </c>
      <c r="D263" s="177" t="s">
        <v>134</v>
      </c>
      <c r="E263" s="178" t="s">
        <v>241</v>
      </c>
      <c r="F263" s="179" t="s">
        <v>242</v>
      </c>
      <c r="G263" s="180" t="s">
        <v>137</v>
      </c>
      <c r="H263" s="181">
        <v>12</v>
      </c>
      <c r="I263" s="182"/>
      <c r="J263" s="182"/>
      <c r="K263" s="183">
        <f>ROUND(P263*H263,2)</f>
        <v>0</v>
      </c>
      <c r="L263" s="179" t="s">
        <v>138</v>
      </c>
      <c r="M263" s="40"/>
      <c r="N263" s="184" t="s">
        <v>29</v>
      </c>
      <c r="O263" s="185" t="s">
        <v>44</v>
      </c>
      <c r="P263" s="186">
        <f>I263+J263</f>
        <v>0</v>
      </c>
      <c r="Q263" s="186">
        <f>ROUND(I263*H263,2)</f>
        <v>0</v>
      </c>
      <c r="R263" s="186">
        <f>ROUND(J263*H263,2)</f>
        <v>0</v>
      </c>
      <c r="S263" s="65"/>
      <c r="T263" s="187">
        <f>S263*H263</f>
        <v>0</v>
      </c>
      <c r="U263" s="187">
        <v>0</v>
      </c>
      <c r="V263" s="187">
        <f>U263*H263</f>
        <v>0</v>
      </c>
      <c r="W263" s="187">
        <v>0</v>
      </c>
      <c r="X263" s="188">
        <f>W263*H263</f>
        <v>0</v>
      </c>
      <c r="Y263" s="35"/>
      <c r="Z263" s="35"/>
      <c r="AA263" s="35"/>
      <c r="AB263" s="35"/>
      <c r="AC263" s="35"/>
      <c r="AD263" s="35"/>
      <c r="AE263" s="35"/>
      <c r="AR263" s="189" t="s">
        <v>139</v>
      </c>
      <c r="AT263" s="189" t="s">
        <v>134</v>
      </c>
      <c r="AU263" s="189" t="s">
        <v>85</v>
      </c>
      <c r="AY263" s="18" t="s">
        <v>131</v>
      </c>
      <c r="BE263" s="190">
        <f>IF(O263="základní",K263,0)</f>
        <v>0</v>
      </c>
      <c r="BF263" s="190">
        <f>IF(O263="snížená",K263,0)</f>
        <v>0</v>
      </c>
      <c r="BG263" s="190">
        <f>IF(O263="zákl. přenesená",K263,0)</f>
        <v>0</v>
      </c>
      <c r="BH263" s="190">
        <f>IF(O263="sníž. přenesená",K263,0)</f>
        <v>0</v>
      </c>
      <c r="BI263" s="190">
        <f>IF(O263="nulová",K263,0)</f>
        <v>0</v>
      </c>
      <c r="BJ263" s="18" t="s">
        <v>83</v>
      </c>
      <c r="BK263" s="190">
        <f>ROUND(P263*H263,2)</f>
        <v>0</v>
      </c>
      <c r="BL263" s="18" t="s">
        <v>139</v>
      </c>
      <c r="BM263" s="189" t="s">
        <v>243</v>
      </c>
    </row>
    <row r="264" spans="1:47" s="2" customFormat="1" ht="12">
      <c r="A264" s="35"/>
      <c r="B264" s="36"/>
      <c r="C264" s="37"/>
      <c r="D264" s="191" t="s">
        <v>141</v>
      </c>
      <c r="E264" s="37"/>
      <c r="F264" s="192" t="s">
        <v>244</v>
      </c>
      <c r="G264" s="37"/>
      <c r="H264" s="37"/>
      <c r="I264" s="193"/>
      <c r="J264" s="193"/>
      <c r="K264" s="37"/>
      <c r="L264" s="37"/>
      <c r="M264" s="40"/>
      <c r="N264" s="194"/>
      <c r="O264" s="195"/>
      <c r="P264" s="65"/>
      <c r="Q264" s="65"/>
      <c r="R264" s="65"/>
      <c r="S264" s="65"/>
      <c r="T264" s="65"/>
      <c r="U264" s="65"/>
      <c r="V264" s="65"/>
      <c r="W264" s="65"/>
      <c r="X264" s="66"/>
      <c r="Y264" s="35"/>
      <c r="Z264" s="35"/>
      <c r="AA264" s="35"/>
      <c r="AB264" s="35"/>
      <c r="AC264" s="35"/>
      <c r="AD264" s="35"/>
      <c r="AE264" s="35"/>
      <c r="AT264" s="18" t="s">
        <v>141</v>
      </c>
      <c r="AU264" s="18" t="s">
        <v>85</v>
      </c>
    </row>
    <row r="265" spans="1:47" s="2" customFormat="1" ht="12">
      <c r="A265" s="35"/>
      <c r="B265" s="36"/>
      <c r="C265" s="37"/>
      <c r="D265" s="196" t="s">
        <v>143</v>
      </c>
      <c r="E265" s="37"/>
      <c r="F265" s="197" t="s">
        <v>245</v>
      </c>
      <c r="G265" s="37"/>
      <c r="H265" s="37"/>
      <c r="I265" s="193"/>
      <c r="J265" s="193"/>
      <c r="K265" s="37"/>
      <c r="L265" s="37"/>
      <c r="M265" s="40"/>
      <c r="N265" s="194"/>
      <c r="O265" s="195"/>
      <c r="P265" s="65"/>
      <c r="Q265" s="65"/>
      <c r="R265" s="65"/>
      <c r="S265" s="65"/>
      <c r="T265" s="65"/>
      <c r="U265" s="65"/>
      <c r="V265" s="65"/>
      <c r="W265" s="65"/>
      <c r="X265" s="66"/>
      <c r="Y265" s="35"/>
      <c r="Z265" s="35"/>
      <c r="AA265" s="35"/>
      <c r="AB265" s="35"/>
      <c r="AC265" s="35"/>
      <c r="AD265" s="35"/>
      <c r="AE265" s="35"/>
      <c r="AT265" s="18" t="s">
        <v>143</v>
      </c>
      <c r="AU265" s="18" t="s">
        <v>85</v>
      </c>
    </row>
    <row r="266" spans="2:51" s="13" customFormat="1" ht="12">
      <c r="B266" s="198"/>
      <c r="C266" s="199"/>
      <c r="D266" s="191" t="s">
        <v>145</v>
      </c>
      <c r="E266" s="200" t="s">
        <v>29</v>
      </c>
      <c r="F266" s="201" t="s">
        <v>146</v>
      </c>
      <c r="G266" s="199"/>
      <c r="H266" s="200" t="s">
        <v>29</v>
      </c>
      <c r="I266" s="202"/>
      <c r="J266" s="202"/>
      <c r="K266" s="199"/>
      <c r="L266" s="199"/>
      <c r="M266" s="203"/>
      <c r="N266" s="204"/>
      <c r="O266" s="205"/>
      <c r="P266" s="205"/>
      <c r="Q266" s="205"/>
      <c r="R266" s="205"/>
      <c r="S266" s="205"/>
      <c r="T266" s="205"/>
      <c r="U266" s="205"/>
      <c r="V266" s="205"/>
      <c r="W266" s="205"/>
      <c r="X266" s="206"/>
      <c r="AT266" s="207" t="s">
        <v>145</v>
      </c>
      <c r="AU266" s="207" t="s">
        <v>85</v>
      </c>
      <c r="AV266" s="13" t="s">
        <v>83</v>
      </c>
      <c r="AW266" s="13" t="s">
        <v>5</v>
      </c>
      <c r="AX266" s="13" t="s">
        <v>75</v>
      </c>
      <c r="AY266" s="207" t="s">
        <v>131</v>
      </c>
    </row>
    <row r="267" spans="2:51" s="14" customFormat="1" ht="12">
      <c r="B267" s="208"/>
      <c r="C267" s="209"/>
      <c r="D267" s="191" t="s">
        <v>145</v>
      </c>
      <c r="E267" s="210" t="s">
        <v>29</v>
      </c>
      <c r="F267" s="211" t="s">
        <v>207</v>
      </c>
      <c r="G267" s="209"/>
      <c r="H267" s="212">
        <v>12</v>
      </c>
      <c r="I267" s="213"/>
      <c r="J267" s="213"/>
      <c r="K267" s="209"/>
      <c r="L267" s="209"/>
      <c r="M267" s="214"/>
      <c r="N267" s="215"/>
      <c r="O267" s="216"/>
      <c r="P267" s="216"/>
      <c r="Q267" s="216"/>
      <c r="R267" s="216"/>
      <c r="S267" s="216"/>
      <c r="T267" s="216"/>
      <c r="U267" s="216"/>
      <c r="V267" s="216"/>
      <c r="W267" s="216"/>
      <c r="X267" s="217"/>
      <c r="AT267" s="218" t="s">
        <v>145</v>
      </c>
      <c r="AU267" s="218" t="s">
        <v>85</v>
      </c>
      <c r="AV267" s="14" t="s">
        <v>85</v>
      </c>
      <c r="AW267" s="14" t="s">
        <v>5</v>
      </c>
      <c r="AX267" s="14" t="s">
        <v>75</v>
      </c>
      <c r="AY267" s="218" t="s">
        <v>131</v>
      </c>
    </row>
    <row r="268" spans="2:51" s="15" customFormat="1" ht="12">
      <c r="B268" s="219"/>
      <c r="C268" s="220"/>
      <c r="D268" s="191" t="s">
        <v>145</v>
      </c>
      <c r="E268" s="221" t="s">
        <v>29</v>
      </c>
      <c r="F268" s="222" t="s">
        <v>147</v>
      </c>
      <c r="G268" s="220"/>
      <c r="H268" s="223">
        <v>12</v>
      </c>
      <c r="I268" s="224"/>
      <c r="J268" s="224"/>
      <c r="K268" s="220"/>
      <c r="L268" s="220"/>
      <c r="M268" s="225"/>
      <c r="N268" s="226"/>
      <c r="O268" s="227"/>
      <c r="P268" s="227"/>
      <c r="Q268" s="227"/>
      <c r="R268" s="227"/>
      <c r="S268" s="227"/>
      <c r="T268" s="227"/>
      <c r="U268" s="227"/>
      <c r="V268" s="227"/>
      <c r="W268" s="227"/>
      <c r="X268" s="228"/>
      <c r="AT268" s="229" t="s">
        <v>145</v>
      </c>
      <c r="AU268" s="229" t="s">
        <v>85</v>
      </c>
      <c r="AV268" s="15" t="s">
        <v>139</v>
      </c>
      <c r="AW268" s="15" t="s">
        <v>5</v>
      </c>
      <c r="AX268" s="15" t="s">
        <v>83</v>
      </c>
      <c r="AY268" s="229" t="s">
        <v>131</v>
      </c>
    </row>
    <row r="269" spans="1:65" s="2" customFormat="1" ht="24.2" customHeight="1">
      <c r="A269" s="35"/>
      <c r="B269" s="36"/>
      <c r="C269" s="177" t="s">
        <v>303</v>
      </c>
      <c r="D269" s="177" t="s">
        <v>134</v>
      </c>
      <c r="E269" s="178" t="s">
        <v>742</v>
      </c>
      <c r="F269" s="179" t="s">
        <v>743</v>
      </c>
      <c r="G269" s="180" t="s">
        <v>137</v>
      </c>
      <c r="H269" s="181">
        <v>42</v>
      </c>
      <c r="I269" s="182"/>
      <c r="J269" s="182"/>
      <c r="K269" s="183">
        <f>ROUND(P269*H269,2)</f>
        <v>0</v>
      </c>
      <c r="L269" s="179" t="s">
        <v>138</v>
      </c>
      <c r="M269" s="40"/>
      <c r="N269" s="184" t="s">
        <v>29</v>
      </c>
      <c r="O269" s="185" t="s">
        <v>44</v>
      </c>
      <c r="P269" s="186">
        <f>I269+J269</f>
        <v>0</v>
      </c>
      <c r="Q269" s="186">
        <f>ROUND(I269*H269,2)</f>
        <v>0</v>
      </c>
      <c r="R269" s="186">
        <f>ROUND(J269*H269,2)</f>
        <v>0</v>
      </c>
      <c r="S269" s="65"/>
      <c r="T269" s="187">
        <f>S269*H269</f>
        <v>0</v>
      </c>
      <c r="U269" s="187">
        <v>0</v>
      </c>
      <c r="V269" s="187">
        <f>U269*H269</f>
        <v>0</v>
      </c>
      <c r="W269" s="187">
        <v>0</v>
      </c>
      <c r="X269" s="188">
        <f>W269*H269</f>
        <v>0</v>
      </c>
      <c r="Y269" s="35"/>
      <c r="Z269" s="35"/>
      <c r="AA269" s="35"/>
      <c r="AB269" s="35"/>
      <c r="AC269" s="35"/>
      <c r="AD269" s="35"/>
      <c r="AE269" s="35"/>
      <c r="AR269" s="189" t="s">
        <v>139</v>
      </c>
      <c r="AT269" s="189" t="s">
        <v>134</v>
      </c>
      <c r="AU269" s="189" t="s">
        <v>85</v>
      </c>
      <c r="AY269" s="18" t="s">
        <v>131</v>
      </c>
      <c r="BE269" s="190">
        <f>IF(O269="základní",K269,0)</f>
        <v>0</v>
      </c>
      <c r="BF269" s="190">
        <f>IF(O269="snížená",K269,0)</f>
        <v>0</v>
      </c>
      <c r="BG269" s="190">
        <f>IF(O269="zákl. přenesená",K269,0)</f>
        <v>0</v>
      </c>
      <c r="BH269" s="190">
        <f>IF(O269="sníž. přenesená",K269,0)</f>
        <v>0</v>
      </c>
      <c r="BI269" s="190">
        <f>IF(O269="nulová",K269,0)</f>
        <v>0</v>
      </c>
      <c r="BJ269" s="18" t="s">
        <v>83</v>
      </c>
      <c r="BK269" s="190">
        <f>ROUND(P269*H269,2)</f>
        <v>0</v>
      </c>
      <c r="BL269" s="18" t="s">
        <v>139</v>
      </c>
      <c r="BM269" s="189" t="s">
        <v>744</v>
      </c>
    </row>
    <row r="270" spans="1:47" s="2" customFormat="1" ht="12">
      <c r="A270" s="35"/>
      <c r="B270" s="36"/>
      <c r="C270" s="37"/>
      <c r="D270" s="191" t="s">
        <v>141</v>
      </c>
      <c r="E270" s="37"/>
      <c r="F270" s="192" t="s">
        <v>745</v>
      </c>
      <c r="G270" s="37"/>
      <c r="H270" s="37"/>
      <c r="I270" s="193"/>
      <c r="J270" s="193"/>
      <c r="K270" s="37"/>
      <c r="L270" s="37"/>
      <c r="M270" s="40"/>
      <c r="N270" s="194"/>
      <c r="O270" s="195"/>
      <c r="P270" s="65"/>
      <c r="Q270" s="65"/>
      <c r="R270" s="65"/>
      <c r="S270" s="65"/>
      <c r="T270" s="65"/>
      <c r="U270" s="65"/>
      <c r="V270" s="65"/>
      <c r="W270" s="65"/>
      <c r="X270" s="66"/>
      <c r="Y270" s="35"/>
      <c r="Z270" s="35"/>
      <c r="AA270" s="35"/>
      <c r="AB270" s="35"/>
      <c r="AC270" s="35"/>
      <c r="AD270" s="35"/>
      <c r="AE270" s="35"/>
      <c r="AT270" s="18" t="s">
        <v>141</v>
      </c>
      <c r="AU270" s="18" t="s">
        <v>85</v>
      </c>
    </row>
    <row r="271" spans="1:47" s="2" customFormat="1" ht="12">
      <c r="A271" s="35"/>
      <c r="B271" s="36"/>
      <c r="C271" s="37"/>
      <c r="D271" s="196" t="s">
        <v>143</v>
      </c>
      <c r="E271" s="37"/>
      <c r="F271" s="197" t="s">
        <v>746</v>
      </c>
      <c r="G271" s="37"/>
      <c r="H271" s="37"/>
      <c r="I271" s="193"/>
      <c r="J271" s="193"/>
      <c r="K271" s="37"/>
      <c r="L271" s="37"/>
      <c r="M271" s="40"/>
      <c r="N271" s="194"/>
      <c r="O271" s="195"/>
      <c r="P271" s="65"/>
      <c r="Q271" s="65"/>
      <c r="R271" s="65"/>
      <c r="S271" s="65"/>
      <c r="T271" s="65"/>
      <c r="U271" s="65"/>
      <c r="V271" s="65"/>
      <c r="W271" s="65"/>
      <c r="X271" s="66"/>
      <c r="Y271" s="35"/>
      <c r="Z271" s="35"/>
      <c r="AA271" s="35"/>
      <c r="AB271" s="35"/>
      <c r="AC271" s="35"/>
      <c r="AD271" s="35"/>
      <c r="AE271" s="35"/>
      <c r="AT271" s="18" t="s">
        <v>143</v>
      </c>
      <c r="AU271" s="18" t="s">
        <v>85</v>
      </c>
    </row>
    <row r="272" spans="2:51" s="13" customFormat="1" ht="12">
      <c r="B272" s="198"/>
      <c r="C272" s="199"/>
      <c r="D272" s="191" t="s">
        <v>145</v>
      </c>
      <c r="E272" s="200" t="s">
        <v>29</v>
      </c>
      <c r="F272" s="201" t="s">
        <v>146</v>
      </c>
      <c r="G272" s="199"/>
      <c r="H272" s="200" t="s">
        <v>29</v>
      </c>
      <c r="I272" s="202"/>
      <c r="J272" s="202"/>
      <c r="K272" s="199"/>
      <c r="L272" s="199"/>
      <c r="M272" s="203"/>
      <c r="N272" s="204"/>
      <c r="O272" s="205"/>
      <c r="P272" s="205"/>
      <c r="Q272" s="205"/>
      <c r="R272" s="205"/>
      <c r="S272" s="205"/>
      <c r="T272" s="205"/>
      <c r="U272" s="205"/>
      <c r="V272" s="205"/>
      <c r="W272" s="205"/>
      <c r="X272" s="206"/>
      <c r="AT272" s="207" t="s">
        <v>145</v>
      </c>
      <c r="AU272" s="207" t="s">
        <v>85</v>
      </c>
      <c r="AV272" s="13" t="s">
        <v>83</v>
      </c>
      <c r="AW272" s="13" t="s">
        <v>5</v>
      </c>
      <c r="AX272" s="13" t="s">
        <v>75</v>
      </c>
      <c r="AY272" s="207" t="s">
        <v>131</v>
      </c>
    </row>
    <row r="273" spans="2:51" s="14" customFormat="1" ht="12">
      <c r="B273" s="208"/>
      <c r="C273" s="209"/>
      <c r="D273" s="191" t="s">
        <v>145</v>
      </c>
      <c r="E273" s="210" t="s">
        <v>29</v>
      </c>
      <c r="F273" s="211" t="s">
        <v>359</v>
      </c>
      <c r="G273" s="209"/>
      <c r="H273" s="212">
        <v>42</v>
      </c>
      <c r="I273" s="213"/>
      <c r="J273" s="213"/>
      <c r="K273" s="209"/>
      <c r="L273" s="209"/>
      <c r="M273" s="214"/>
      <c r="N273" s="215"/>
      <c r="O273" s="216"/>
      <c r="P273" s="216"/>
      <c r="Q273" s="216"/>
      <c r="R273" s="216"/>
      <c r="S273" s="216"/>
      <c r="T273" s="216"/>
      <c r="U273" s="216"/>
      <c r="V273" s="216"/>
      <c r="W273" s="216"/>
      <c r="X273" s="217"/>
      <c r="AT273" s="218" t="s">
        <v>145</v>
      </c>
      <c r="AU273" s="218" t="s">
        <v>85</v>
      </c>
      <c r="AV273" s="14" t="s">
        <v>85</v>
      </c>
      <c r="AW273" s="14" t="s">
        <v>5</v>
      </c>
      <c r="AX273" s="14" t="s">
        <v>75</v>
      </c>
      <c r="AY273" s="218" t="s">
        <v>131</v>
      </c>
    </row>
    <row r="274" spans="2:51" s="15" customFormat="1" ht="12">
      <c r="B274" s="219"/>
      <c r="C274" s="220"/>
      <c r="D274" s="191" t="s">
        <v>145</v>
      </c>
      <c r="E274" s="221" t="s">
        <v>29</v>
      </c>
      <c r="F274" s="222" t="s">
        <v>147</v>
      </c>
      <c r="G274" s="220"/>
      <c r="H274" s="223">
        <v>42</v>
      </c>
      <c r="I274" s="224"/>
      <c r="J274" s="224"/>
      <c r="K274" s="220"/>
      <c r="L274" s="220"/>
      <c r="M274" s="225"/>
      <c r="N274" s="226"/>
      <c r="O274" s="227"/>
      <c r="P274" s="227"/>
      <c r="Q274" s="227"/>
      <c r="R274" s="227"/>
      <c r="S274" s="227"/>
      <c r="T274" s="227"/>
      <c r="U274" s="227"/>
      <c r="V274" s="227"/>
      <c r="W274" s="227"/>
      <c r="X274" s="228"/>
      <c r="AT274" s="229" t="s">
        <v>145</v>
      </c>
      <c r="AU274" s="229" t="s">
        <v>85</v>
      </c>
      <c r="AV274" s="15" t="s">
        <v>139</v>
      </c>
      <c r="AW274" s="15" t="s">
        <v>5</v>
      </c>
      <c r="AX274" s="15" t="s">
        <v>83</v>
      </c>
      <c r="AY274" s="229" t="s">
        <v>131</v>
      </c>
    </row>
    <row r="275" spans="1:65" s="2" customFormat="1" ht="24.2" customHeight="1">
      <c r="A275" s="35"/>
      <c r="B275" s="36"/>
      <c r="C275" s="177" t="s">
        <v>307</v>
      </c>
      <c r="D275" s="177" t="s">
        <v>134</v>
      </c>
      <c r="E275" s="178" t="s">
        <v>747</v>
      </c>
      <c r="F275" s="179" t="s">
        <v>748</v>
      </c>
      <c r="G275" s="180" t="s">
        <v>137</v>
      </c>
      <c r="H275" s="181">
        <v>20</v>
      </c>
      <c r="I275" s="182"/>
      <c r="J275" s="182"/>
      <c r="K275" s="183">
        <f>ROUND(P275*H275,2)</f>
        <v>0</v>
      </c>
      <c r="L275" s="179" t="s">
        <v>138</v>
      </c>
      <c r="M275" s="40"/>
      <c r="N275" s="184" t="s">
        <v>29</v>
      </c>
      <c r="O275" s="185" t="s">
        <v>44</v>
      </c>
      <c r="P275" s="186">
        <f>I275+J275</f>
        <v>0</v>
      </c>
      <c r="Q275" s="186">
        <f>ROUND(I275*H275,2)</f>
        <v>0</v>
      </c>
      <c r="R275" s="186">
        <f>ROUND(J275*H275,2)</f>
        <v>0</v>
      </c>
      <c r="S275" s="65"/>
      <c r="T275" s="187">
        <f>S275*H275</f>
        <v>0</v>
      </c>
      <c r="U275" s="187">
        <v>0</v>
      </c>
      <c r="V275" s="187">
        <f>U275*H275</f>
        <v>0</v>
      </c>
      <c r="W275" s="187">
        <v>0</v>
      </c>
      <c r="X275" s="188">
        <f>W275*H275</f>
        <v>0</v>
      </c>
      <c r="Y275" s="35"/>
      <c r="Z275" s="35"/>
      <c r="AA275" s="35"/>
      <c r="AB275" s="35"/>
      <c r="AC275" s="35"/>
      <c r="AD275" s="35"/>
      <c r="AE275" s="35"/>
      <c r="AR275" s="189" t="s">
        <v>139</v>
      </c>
      <c r="AT275" s="189" t="s">
        <v>134</v>
      </c>
      <c r="AU275" s="189" t="s">
        <v>85</v>
      </c>
      <c r="AY275" s="18" t="s">
        <v>131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8" t="s">
        <v>83</v>
      </c>
      <c r="BK275" s="190">
        <f>ROUND(P275*H275,2)</f>
        <v>0</v>
      </c>
      <c r="BL275" s="18" t="s">
        <v>139</v>
      </c>
      <c r="BM275" s="189" t="s">
        <v>749</v>
      </c>
    </row>
    <row r="276" spans="1:47" s="2" customFormat="1" ht="12">
      <c r="A276" s="35"/>
      <c r="B276" s="36"/>
      <c r="C276" s="37"/>
      <c r="D276" s="191" t="s">
        <v>141</v>
      </c>
      <c r="E276" s="37"/>
      <c r="F276" s="192" t="s">
        <v>750</v>
      </c>
      <c r="G276" s="37"/>
      <c r="H276" s="37"/>
      <c r="I276" s="193"/>
      <c r="J276" s="193"/>
      <c r="K276" s="37"/>
      <c r="L276" s="37"/>
      <c r="M276" s="40"/>
      <c r="N276" s="194"/>
      <c r="O276" s="195"/>
      <c r="P276" s="65"/>
      <c r="Q276" s="65"/>
      <c r="R276" s="65"/>
      <c r="S276" s="65"/>
      <c r="T276" s="65"/>
      <c r="U276" s="65"/>
      <c r="V276" s="65"/>
      <c r="W276" s="65"/>
      <c r="X276" s="66"/>
      <c r="Y276" s="35"/>
      <c r="Z276" s="35"/>
      <c r="AA276" s="35"/>
      <c r="AB276" s="35"/>
      <c r="AC276" s="35"/>
      <c r="AD276" s="35"/>
      <c r="AE276" s="35"/>
      <c r="AT276" s="18" t="s">
        <v>141</v>
      </c>
      <c r="AU276" s="18" t="s">
        <v>85</v>
      </c>
    </row>
    <row r="277" spans="1:47" s="2" customFormat="1" ht="12">
      <c r="A277" s="35"/>
      <c r="B277" s="36"/>
      <c r="C277" s="37"/>
      <c r="D277" s="196" t="s">
        <v>143</v>
      </c>
      <c r="E277" s="37"/>
      <c r="F277" s="197" t="s">
        <v>751</v>
      </c>
      <c r="G277" s="37"/>
      <c r="H277" s="37"/>
      <c r="I277" s="193"/>
      <c r="J277" s="193"/>
      <c r="K277" s="37"/>
      <c r="L277" s="37"/>
      <c r="M277" s="40"/>
      <c r="N277" s="194"/>
      <c r="O277" s="195"/>
      <c r="P277" s="65"/>
      <c r="Q277" s="65"/>
      <c r="R277" s="65"/>
      <c r="S277" s="65"/>
      <c r="T277" s="65"/>
      <c r="U277" s="65"/>
      <c r="V277" s="65"/>
      <c r="W277" s="65"/>
      <c r="X277" s="66"/>
      <c r="Y277" s="35"/>
      <c r="Z277" s="35"/>
      <c r="AA277" s="35"/>
      <c r="AB277" s="35"/>
      <c r="AC277" s="35"/>
      <c r="AD277" s="35"/>
      <c r="AE277" s="35"/>
      <c r="AT277" s="18" t="s">
        <v>143</v>
      </c>
      <c r="AU277" s="18" t="s">
        <v>85</v>
      </c>
    </row>
    <row r="278" spans="2:51" s="13" customFormat="1" ht="12">
      <c r="B278" s="198"/>
      <c r="C278" s="199"/>
      <c r="D278" s="191" t="s">
        <v>145</v>
      </c>
      <c r="E278" s="200" t="s">
        <v>29</v>
      </c>
      <c r="F278" s="201" t="s">
        <v>146</v>
      </c>
      <c r="G278" s="199"/>
      <c r="H278" s="200" t="s">
        <v>29</v>
      </c>
      <c r="I278" s="202"/>
      <c r="J278" s="202"/>
      <c r="K278" s="199"/>
      <c r="L278" s="199"/>
      <c r="M278" s="203"/>
      <c r="N278" s="204"/>
      <c r="O278" s="205"/>
      <c r="P278" s="205"/>
      <c r="Q278" s="205"/>
      <c r="R278" s="205"/>
      <c r="S278" s="205"/>
      <c r="T278" s="205"/>
      <c r="U278" s="205"/>
      <c r="V278" s="205"/>
      <c r="W278" s="205"/>
      <c r="X278" s="206"/>
      <c r="AT278" s="207" t="s">
        <v>145</v>
      </c>
      <c r="AU278" s="207" t="s">
        <v>85</v>
      </c>
      <c r="AV278" s="13" t="s">
        <v>83</v>
      </c>
      <c r="AW278" s="13" t="s">
        <v>5</v>
      </c>
      <c r="AX278" s="13" t="s">
        <v>75</v>
      </c>
      <c r="AY278" s="207" t="s">
        <v>131</v>
      </c>
    </row>
    <row r="279" spans="2:51" s="14" customFormat="1" ht="12">
      <c r="B279" s="208"/>
      <c r="C279" s="209"/>
      <c r="D279" s="191" t="s">
        <v>145</v>
      </c>
      <c r="E279" s="210" t="s">
        <v>29</v>
      </c>
      <c r="F279" s="211" t="s">
        <v>246</v>
      </c>
      <c r="G279" s="209"/>
      <c r="H279" s="212">
        <v>20</v>
      </c>
      <c r="I279" s="213"/>
      <c r="J279" s="213"/>
      <c r="K279" s="209"/>
      <c r="L279" s="209"/>
      <c r="M279" s="214"/>
      <c r="N279" s="215"/>
      <c r="O279" s="216"/>
      <c r="P279" s="216"/>
      <c r="Q279" s="216"/>
      <c r="R279" s="216"/>
      <c r="S279" s="216"/>
      <c r="T279" s="216"/>
      <c r="U279" s="216"/>
      <c r="V279" s="216"/>
      <c r="W279" s="216"/>
      <c r="X279" s="217"/>
      <c r="AT279" s="218" t="s">
        <v>145</v>
      </c>
      <c r="AU279" s="218" t="s">
        <v>85</v>
      </c>
      <c r="AV279" s="14" t="s">
        <v>85</v>
      </c>
      <c r="AW279" s="14" t="s">
        <v>5</v>
      </c>
      <c r="AX279" s="14" t="s">
        <v>75</v>
      </c>
      <c r="AY279" s="218" t="s">
        <v>131</v>
      </c>
    </row>
    <row r="280" spans="2:51" s="15" customFormat="1" ht="12">
      <c r="B280" s="219"/>
      <c r="C280" s="220"/>
      <c r="D280" s="191" t="s">
        <v>145</v>
      </c>
      <c r="E280" s="221" t="s">
        <v>29</v>
      </c>
      <c r="F280" s="222" t="s">
        <v>147</v>
      </c>
      <c r="G280" s="220"/>
      <c r="H280" s="223">
        <v>20</v>
      </c>
      <c r="I280" s="224"/>
      <c r="J280" s="224"/>
      <c r="K280" s="220"/>
      <c r="L280" s="220"/>
      <c r="M280" s="225"/>
      <c r="N280" s="226"/>
      <c r="O280" s="227"/>
      <c r="P280" s="227"/>
      <c r="Q280" s="227"/>
      <c r="R280" s="227"/>
      <c r="S280" s="227"/>
      <c r="T280" s="227"/>
      <c r="U280" s="227"/>
      <c r="V280" s="227"/>
      <c r="W280" s="227"/>
      <c r="X280" s="228"/>
      <c r="AT280" s="229" t="s">
        <v>145</v>
      </c>
      <c r="AU280" s="229" t="s">
        <v>85</v>
      </c>
      <c r="AV280" s="15" t="s">
        <v>139</v>
      </c>
      <c r="AW280" s="15" t="s">
        <v>5</v>
      </c>
      <c r="AX280" s="15" t="s">
        <v>83</v>
      </c>
      <c r="AY280" s="229" t="s">
        <v>131</v>
      </c>
    </row>
    <row r="281" spans="1:65" s="2" customFormat="1" ht="24.2" customHeight="1">
      <c r="A281" s="35"/>
      <c r="B281" s="36"/>
      <c r="C281" s="177" t="s">
        <v>311</v>
      </c>
      <c r="D281" s="177" t="s">
        <v>134</v>
      </c>
      <c r="E281" s="178" t="s">
        <v>252</v>
      </c>
      <c r="F281" s="179" t="s">
        <v>253</v>
      </c>
      <c r="G281" s="180" t="s">
        <v>137</v>
      </c>
      <c r="H281" s="181">
        <v>86</v>
      </c>
      <c r="I281" s="182"/>
      <c r="J281" s="182"/>
      <c r="K281" s="183">
        <f>ROUND(P281*H281,2)</f>
        <v>0</v>
      </c>
      <c r="L281" s="179" t="s">
        <v>138</v>
      </c>
      <c r="M281" s="40"/>
      <c r="N281" s="184" t="s">
        <v>29</v>
      </c>
      <c r="O281" s="185" t="s">
        <v>44</v>
      </c>
      <c r="P281" s="186">
        <f>I281+J281</f>
        <v>0</v>
      </c>
      <c r="Q281" s="186">
        <f>ROUND(I281*H281,2)</f>
        <v>0</v>
      </c>
      <c r="R281" s="186">
        <f>ROUND(J281*H281,2)</f>
        <v>0</v>
      </c>
      <c r="S281" s="65"/>
      <c r="T281" s="187">
        <f>S281*H281</f>
        <v>0</v>
      </c>
      <c r="U281" s="187">
        <v>0</v>
      </c>
      <c r="V281" s="187">
        <f>U281*H281</f>
        <v>0</v>
      </c>
      <c r="W281" s="187">
        <v>0</v>
      </c>
      <c r="X281" s="188">
        <f>W281*H281</f>
        <v>0</v>
      </c>
      <c r="Y281" s="35"/>
      <c r="Z281" s="35"/>
      <c r="AA281" s="35"/>
      <c r="AB281" s="35"/>
      <c r="AC281" s="35"/>
      <c r="AD281" s="35"/>
      <c r="AE281" s="35"/>
      <c r="AR281" s="189" t="s">
        <v>139</v>
      </c>
      <c r="AT281" s="189" t="s">
        <v>134</v>
      </c>
      <c r="AU281" s="189" t="s">
        <v>85</v>
      </c>
      <c r="AY281" s="18" t="s">
        <v>131</v>
      </c>
      <c r="BE281" s="190">
        <f>IF(O281="základní",K281,0)</f>
        <v>0</v>
      </c>
      <c r="BF281" s="190">
        <f>IF(O281="snížená",K281,0)</f>
        <v>0</v>
      </c>
      <c r="BG281" s="190">
        <f>IF(O281="zákl. přenesená",K281,0)</f>
        <v>0</v>
      </c>
      <c r="BH281" s="190">
        <f>IF(O281="sníž. přenesená",K281,0)</f>
        <v>0</v>
      </c>
      <c r="BI281" s="190">
        <f>IF(O281="nulová",K281,0)</f>
        <v>0</v>
      </c>
      <c r="BJ281" s="18" t="s">
        <v>83</v>
      </c>
      <c r="BK281" s="190">
        <f>ROUND(P281*H281,2)</f>
        <v>0</v>
      </c>
      <c r="BL281" s="18" t="s">
        <v>139</v>
      </c>
      <c r="BM281" s="189" t="s">
        <v>254</v>
      </c>
    </row>
    <row r="282" spans="1:47" s="2" customFormat="1" ht="12">
      <c r="A282" s="35"/>
      <c r="B282" s="36"/>
      <c r="C282" s="37"/>
      <c r="D282" s="191" t="s">
        <v>141</v>
      </c>
      <c r="E282" s="37"/>
      <c r="F282" s="192" t="s">
        <v>255</v>
      </c>
      <c r="G282" s="37"/>
      <c r="H282" s="37"/>
      <c r="I282" s="193"/>
      <c r="J282" s="193"/>
      <c r="K282" s="37"/>
      <c r="L282" s="37"/>
      <c r="M282" s="40"/>
      <c r="N282" s="194"/>
      <c r="O282" s="195"/>
      <c r="P282" s="65"/>
      <c r="Q282" s="65"/>
      <c r="R282" s="65"/>
      <c r="S282" s="65"/>
      <c r="T282" s="65"/>
      <c r="U282" s="65"/>
      <c r="V282" s="65"/>
      <c r="W282" s="65"/>
      <c r="X282" s="66"/>
      <c r="Y282" s="35"/>
      <c r="Z282" s="35"/>
      <c r="AA282" s="35"/>
      <c r="AB282" s="35"/>
      <c r="AC282" s="35"/>
      <c r="AD282" s="35"/>
      <c r="AE282" s="35"/>
      <c r="AT282" s="18" t="s">
        <v>141</v>
      </c>
      <c r="AU282" s="18" t="s">
        <v>85</v>
      </c>
    </row>
    <row r="283" spans="1:47" s="2" customFormat="1" ht="12">
      <c r="A283" s="35"/>
      <c r="B283" s="36"/>
      <c r="C283" s="37"/>
      <c r="D283" s="196" t="s">
        <v>143</v>
      </c>
      <c r="E283" s="37"/>
      <c r="F283" s="197" t="s">
        <v>256</v>
      </c>
      <c r="G283" s="37"/>
      <c r="H283" s="37"/>
      <c r="I283" s="193"/>
      <c r="J283" s="193"/>
      <c r="K283" s="37"/>
      <c r="L283" s="37"/>
      <c r="M283" s="40"/>
      <c r="N283" s="194"/>
      <c r="O283" s="195"/>
      <c r="P283" s="65"/>
      <c r="Q283" s="65"/>
      <c r="R283" s="65"/>
      <c r="S283" s="65"/>
      <c r="T283" s="65"/>
      <c r="U283" s="65"/>
      <c r="V283" s="65"/>
      <c r="W283" s="65"/>
      <c r="X283" s="66"/>
      <c r="Y283" s="35"/>
      <c r="Z283" s="35"/>
      <c r="AA283" s="35"/>
      <c r="AB283" s="35"/>
      <c r="AC283" s="35"/>
      <c r="AD283" s="35"/>
      <c r="AE283" s="35"/>
      <c r="AT283" s="18" t="s">
        <v>143</v>
      </c>
      <c r="AU283" s="18" t="s">
        <v>85</v>
      </c>
    </row>
    <row r="284" spans="2:51" s="13" customFormat="1" ht="12">
      <c r="B284" s="198"/>
      <c r="C284" s="199"/>
      <c r="D284" s="191" t="s">
        <v>145</v>
      </c>
      <c r="E284" s="200" t="s">
        <v>29</v>
      </c>
      <c r="F284" s="201" t="s">
        <v>146</v>
      </c>
      <c r="G284" s="199"/>
      <c r="H284" s="200" t="s">
        <v>29</v>
      </c>
      <c r="I284" s="202"/>
      <c r="J284" s="202"/>
      <c r="K284" s="199"/>
      <c r="L284" s="199"/>
      <c r="M284" s="203"/>
      <c r="N284" s="204"/>
      <c r="O284" s="205"/>
      <c r="P284" s="205"/>
      <c r="Q284" s="205"/>
      <c r="R284" s="205"/>
      <c r="S284" s="205"/>
      <c r="T284" s="205"/>
      <c r="U284" s="205"/>
      <c r="V284" s="205"/>
      <c r="W284" s="205"/>
      <c r="X284" s="206"/>
      <c r="AT284" s="207" t="s">
        <v>145</v>
      </c>
      <c r="AU284" s="207" t="s">
        <v>85</v>
      </c>
      <c r="AV284" s="13" t="s">
        <v>83</v>
      </c>
      <c r="AW284" s="13" t="s">
        <v>5</v>
      </c>
      <c r="AX284" s="13" t="s">
        <v>75</v>
      </c>
      <c r="AY284" s="207" t="s">
        <v>131</v>
      </c>
    </row>
    <row r="285" spans="2:51" s="14" customFormat="1" ht="12">
      <c r="B285" s="208"/>
      <c r="C285" s="209"/>
      <c r="D285" s="191" t="s">
        <v>145</v>
      </c>
      <c r="E285" s="210" t="s">
        <v>29</v>
      </c>
      <c r="F285" s="211" t="s">
        <v>752</v>
      </c>
      <c r="G285" s="209"/>
      <c r="H285" s="212">
        <v>86</v>
      </c>
      <c r="I285" s="213"/>
      <c r="J285" s="213"/>
      <c r="K285" s="209"/>
      <c r="L285" s="209"/>
      <c r="M285" s="214"/>
      <c r="N285" s="215"/>
      <c r="O285" s="216"/>
      <c r="P285" s="216"/>
      <c r="Q285" s="216"/>
      <c r="R285" s="216"/>
      <c r="S285" s="216"/>
      <c r="T285" s="216"/>
      <c r="U285" s="216"/>
      <c r="V285" s="216"/>
      <c r="W285" s="216"/>
      <c r="X285" s="217"/>
      <c r="AT285" s="218" t="s">
        <v>145</v>
      </c>
      <c r="AU285" s="218" t="s">
        <v>85</v>
      </c>
      <c r="AV285" s="14" t="s">
        <v>85</v>
      </c>
      <c r="AW285" s="14" t="s">
        <v>5</v>
      </c>
      <c r="AX285" s="14" t="s">
        <v>75</v>
      </c>
      <c r="AY285" s="218" t="s">
        <v>131</v>
      </c>
    </row>
    <row r="286" spans="2:51" s="15" customFormat="1" ht="12">
      <c r="B286" s="219"/>
      <c r="C286" s="220"/>
      <c r="D286" s="191" t="s">
        <v>145</v>
      </c>
      <c r="E286" s="221" t="s">
        <v>29</v>
      </c>
      <c r="F286" s="222" t="s">
        <v>147</v>
      </c>
      <c r="G286" s="220"/>
      <c r="H286" s="223">
        <v>86</v>
      </c>
      <c r="I286" s="224"/>
      <c r="J286" s="224"/>
      <c r="K286" s="220"/>
      <c r="L286" s="220"/>
      <c r="M286" s="225"/>
      <c r="N286" s="226"/>
      <c r="O286" s="227"/>
      <c r="P286" s="227"/>
      <c r="Q286" s="227"/>
      <c r="R286" s="227"/>
      <c r="S286" s="227"/>
      <c r="T286" s="227"/>
      <c r="U286" s="227"/>
      <c r="V286" s="227"/>
      <c r="W286" s="227"/>
      <c r="X286" s="228"/>
      <c r="AT286" s="229" t="s">
        <v>145</v>
      </c>
      <c r="AU286" s="229" t="s">
        <v>85</v>
      </c>
      <c r="AV286" s="15" t="s">
        <v>139</v>
      </c>
      <c r="AW286" s="15" t="s">
        <v>5</v>
      </c>
      <c r="AX286" s="15" t="s">
        <v>83</v>
      </c>
      <c r="AY286" s="229" t="s">
        <v>131</v>
      </c>
    </row>
    <row r="287" spans="1:65" s="2" customFormat="1" ht="24">
      <c r="A287" s="35"/>
      <c r="B287" s="36"/>
      <c r="C287" s="177" t="s">
        <v>317</v>
      </c>
      <c r="D287" s="177" t="s">
        <v>134</v>
      </c>
      <c r="E287" s="178" t="s">
        <v>259</v>
      </c>
      <c r="F287" s="179" t="s">
        <v>260</v>
      </c>
      <c r="G287" s="180" t="s">
        <v>137</v>
      </c>
      <c r="H287" s="181">
        <v>17</v>
      </c>
      <c r="I287" s="182"/>
      <c r="J287" s="182"/>
      <c r="K287" s="183">
        <f>ROUND(P287*H287,2)</f>
        <v>0</v>
      </c>
      <c r="L287" s="179" t="s">
        <v>138</v>
      </c>
      <c r="M287" s="40"/>
      <c r="N287" s="184" t="s">
        <v>29</v>
      </c>
      <c r="O287" s="185" t="s">
        <v>44</v>
      </c>
      <c r="P287" s="186">
        <f>I287+J287</f>
        <v>0</v>
      </c>
      <c r="Q287" s="186">
        <f>ROUND(I287*H287,2)</f>
        <v>0</v>
      </c>
      <c r="R287" s="186">
        <f>ROUND(J287*H287,2)</f>
        <v>0</v>
      </c>
      <c r="S287" s="65"/>
      <c r="T287" s="187">
        <f>S287*H287</f>
        <v>0</v>
      </c>
      <c r="U287" s="187">
        <v>0</v>
      </c>
      <c r="V287" s="187">
        <f>U287*H287</f>
        <v>0</v>
      </c>
      <c r="W287" s="187">
        <v>0</v>
      </c>
      <c r="X287" s="188">
        <f>W287*H287</f>
        <v>0</v>
      </c>
      <c r="Y287" s="35"/>
      <c r="Z287" s="35"/>
      <c r="AA287" s="35"/>
      <c r="AB287" s="35"/>
      <c r="AC287" s="35"/>
      <c r="AD287" s="35"/>
      <c r="AE287" s="35"/>
      <c r="AR287" s="189" t="s">
        <v>139</v>
      </c>
      <c r="AT287" s="189" t="s">
        <v>134</v>
      </c>
      <c r="AU287" s="189" t="s">
        <v>85</v>
      </c>
      <c r="AY287" s="18" t="s">
        <v>131</v>
      </c>
      <c r="BE287" s="190">
        <f>IF(O287="základní",K287,0)</f>
        <v>0</v>
      </c>
      <c r="BF287" s="190">
        <f>IF(O287="snížená",K287,0)</f>
        <v>0</v>
      </c>
      <c r="BG287" s="190">
        <f>IF(O287="zákl. přenesená",K287,0)</f>
        <v>0</v>
      </c>
      <c r="BH287" s="190">
        <f>IF(O287="sníž. přenesená",K287,0)</f>
        <v>0</v>
      </c>
      <c r="BI287" s="190">
        <f>IF(O287="nulová",K287,0)</f>
        <v>0</v>
      </c>
      <c r="BJ287" s="18" t="s">
        <v>83</v>
      </c>
      <c r="BK287" s="190">
        <f>ROUND(P287*H287,2)</f>
        <v>0</v>
      </c>
      <c r="BL287" s="18" t="s">
        <v>139</v>
      </c>
      <c r="BM287" s="189" t="s">
        <v>261</v>
      </c>
    </row>
    <row r="288" spans="1:47" s="2" customFormat="1" ht="19.5">
      <c r="A288" s="35"/>
      <c r="B288" s="36"/>
      <c r="C288" s="37"/>
      <c r="D288" s="191" t="s">
        <v>141</v>
      </c>
      <c r="E288" s="37"/>
      <c r="F288" s="192" t="s">
        <v>262</v>
      </c>
      <c r="G288" s="37"/>
      <c r="H288" s="37"/>
      <c r="I288" s="193"/>
      <c r="J288" s="193"/>
      <c r="K288" s="37"/>
      <c r="L288" s="37"/>
      <c r="M288" s="40"/>
      <c r="N288" s="194"/>
      <c r="O288" s="195"/>
      <c r="P288" s="65"/>
      <c r="Q288" s="65"/>
      <c r="R288" s="65"/>
      <c r="S288" s="65"/>
      <c r="T288" s="65"/>
      <c r="U288" s="65"/>
      <c r="V288" s="65"/>
      <c r="W288" s="65"/>
      <c r="X288" s="66"/>
      <c r="Y288" s="35"/>
      <c r="Z288" s="35"/>
      <c r="AA288" s="35"/>
      <c r="AB288" s="35"/>
      <c r="AC288" s="35"/>
      <c r="AD288" s="35"/>
      <c r="AE288" s="35"/>
      <c r="AT288" s="18" t="s">
        <v>141</v>
      </c>
      <c r="AU288" s="18" t="s">
        <v>85</v>
      </c>
    </row>
    <row r="289" spans="1:47" s="2" customFormat="1" ht="12">
      <c r="A289" s="35"/>
      <c r="B289" s="36"/>
      <c r="C289" s="37"/>
      <c r="D289" s="196" t="s">
        <v>143</v>
      </c>
      <c r="E289" s="37"/>
      <c r="F289" s="197" t="s">
        <v>263</v>
      </c>
      <c r="G289" s="37"/>
      <c r="H289" s="37"/>
      <c r="I289" s="193"/>
      <c r="J289" s="193"/>
      <c r="K289" s="37"/>
      <c r="L289" s="37"/>
      <c r="M289" s="40"/>
      <c r="N289" s="194"/>
      <c r="O289" s="195"/>
      <c r="P289" s="65"/>
      <c r="Q289" s="65"/>
      <c r="R289" s="65"/>
      <c r="S289" s="65"/>
      <c r="T289" s="65"/>
      <c r="U289" s="65"/>
      <c r="V289" s="65"/>
      <c r="W289" s="65"/>
      <c r="X289" s="66"/>
      <c r="Y289" s="35"/>
      <c r="Z289" s="35"/>
      <c r="AA289" s="35"/>
      <c r="AB289" s="35"/>
      <c r="AC289" s="35"/>
      <c r="AD289" s="35"/>
      <c r="AE289" s="35"/>
      <c r="AT289" s="18" t="s">
        <v>143</v>
      </c>
      <c r="AU289" s="18" t="s">
        <v>85</v>
      </c>
    </row>
    <row r="290" spans="2:51" s="13" customFormat="1" ht="12">
      <c r="B290" s="198"/>
      <c r="C290" s="199"/>
      <c r="D290" s="191" t="s">
        <v>145</v>
      </c>
      <c r="E290" s="200" t="s">
        <v>29</v>
      </c>
      <c r="F290" s="201" t="s">
        <v>146</v>
      </c>
      <c r="G290" s="199"/>
      <c r="H290" s="200" t="s">
        <v>29</v>
      </c>
      <c r="I290" s="202"/>
      <c r="J290" s="202"/>
      <c r="K290" s="199"/>
      <c r="L290" s="199"/>
      <c r="M290" s="203"/>
      <c r="N290" s="204"/>
      <c r="O290" s="205"/>
      <c r="P290" s="205"/>
      <c r="Q290" s="205"/>
      <c r="R290" s="205"/>
      <c r="S290" s="205"/>
      <c r="T290" s="205"/>
      <c r="U290" s="205"/>
      <c r="V290" s="205"/>
      <c r="W290" s="205"/>
      <c r="X290" s="206"/>
      <c r="AT290" s="207" t="s">
        <v>145</v>
      </c>
      <c r="AU290" s="207" t="s">
        <v>85</v>
      </c>
      <c r="AV290" s="13" t="s">
        <v>83</v>
      </c>
      <c r="AW290" s="13" t="s">
        <v>5</v>
      </c>
      <c r="AX290" s="13" t="s">
        <v>75</v>
      </c>
      <c r="AY290" s="207" t="s">
        <v>131</v>
      </c>
    </row>
    <row r="291" spans="2:51" s="14" customFormat="1" ht="12">
      <c r="B291" s="208"/>
      <c r="C291" s="209"/>
      <c r="D291" s="191" t="s">
        <v>145</v>
      </c>
      <c r="E291" s="210" t="s">
        <v>29</v>
      </c>
      <c r="F291" s="211" t="s">
        <v>753</v>
      </c>
      <c r="G291" s="209"/>
      <c r="H291" s="212">
        <v>17</v>
      </c>
      <c r="I291" s="213"/>
      <c r="J291" s="213"/>
      <c r="K291" s="209"/>
      <c r="L291" s="209"/>
      <c r="M291" s="214"/>
      <c r="N291" s="215"/>
      <c r="O291" s="216"/>
      <c r="P291" s="216"/>
      <c r="Q291" s="216"/>
      <c r="R291" s="216"/>
      <c r="S291" s="216"/>
      <c r="T291" s="216"/>
      <c r="U291" s="216"/>
      <c r="V291" s="216"/>
      <c r="W291" s="216"/>
      <c r="X291" s="217"/>
      <c r="AT291" s="218" t="s">
        <v>145</v>
      </c>
      <c r="AU291" s="218" t="s">
        <v>85</v>
      </c>
      <c r="AV291" s="14" t="s">
        <v>85</v>
      </c>
      <c r="AW291" s="14" t="s">
        <v>5</v>
      </c>
      <c r="AX291" s="14" t="s">
        <v>75</v>
      </c>
      <c r="AY291" s="218" t="s">
        <v>131</v>
      </c>
    </row>
    <row r="292" spans="2:51" s="15" customFormat="1" ht="12">
      <c r="B292" s="219"/>
      <c r="C292" s="220"/>
      <c r="D292" s="191" t="s">
        <v>145</v>
      </c>
      <c r="E292" s="221" t="s">
        <v>29</v>
      </c>
      <c r="F292" s="222" t="s">
        <v>147</v>
      </c>
      <c r="G292" s="220"/>
      <c r="H292" s="223">
        <v>17</v>
      </c>
      <c r="I292" s="224"/>
      <c r="J292" s="224"/>
      <c r="K292" s="220"/>
      <c r="L292" s="220"/>
      <c r="M292" s="225"/>
      <c r="N292" s="226"/>
      <c r="O292" s="227"/>
      <c r="P292" s="227"/>
      <c r="Q292" s="227"/>
      <c r="R292" s="227"/>
      <c r="S292" s="227"/>
      <c r="T292" s="227"/>
      <c r="U292" s="227"/>
      <c r="V292" s="227"/>
      <c r="W292" s="227"/>
      <c r="X292" s="228"/>
      <c r="AT292" s="229" t="s">
        <v>145</v>
      </c>
      <c r="AU292" s="229" t="s">
        <v>85</v>
      </c>
      <c r="AV292" s="15" t="s">
        <v>139</v>
      </c>
      <c r="AW292" s="15" t="s">
        <v>5</v>
      </c>
      <c r="AX292" s="15" t="s">
        <v>83</v>
      </c>
      <c r="AY292" s="229" t="s">
        <v>131</v>
      </c>
    </row>
    <row r="293" spans="1:65" s="2" customFormat="1" ht="24">
      <c r="A293" s="35"/>
      <c r="B293" s="36"/>
      <c r="C293" s="177" t="s">
        <v>321</v>
      </c>
      <c r="D293" s="177" t="s">
        <v>134</v>
      </c>
      <c r="E293" s="178" t="s">
        <v>265</v>
      </c>
      <c r="F293" s="179" t="s">
        <v>266</v>
      </c>
      <c r="G293" s="180" t="s">
        <v>137</v>
      </c>
      <c r="H293" s="181">
        <v>6</v>
      </c>
      <c r="I293" s="182"/>
      <c r="J293" s="182"/>
      <c r="K293" s="183">
        <f>ROUND(P293*H293,2)</f>
        <v>0</v>
      </c>
      <c r="L293" s="179" t="s">
        <v>138</v>
      </c>
      <c r="M293" s="40"/>
      <c r="N293" s="184" t="s">
        <v>29</v>
      </c>
      <c r="O293" s="185" t="s">
        <v>44</v>
      </c>
      <c r="P293" s="186">
        <f>I293+J293</f>
        <v>0</v>
      </c>
      <c r="Q293" s="186">
        <f>ROUND(I293*H293,2)</f>
        <v>0</v>
      </c>
      <c r="R293" s="186">
        <f>ROUND(J293*H293,2)</f>
        <v>0</v>
      </c>
      <c r="S293" s="65"/>
      <c r="T293" s="187">
        <f>S293*H293</f>
        <v>0</v>
      </c>
      <c r="U293" s="187">
        <v>0</v>
      </c>
      <c r="V293" s="187">
        <f>U293*H293</f>
        <v>0</v>
      </c>
      <c r="W293" s="187">
        <v>0</v>
      </c>
      <c r="X293" s="188">
        <f>W293*H293</f>
        <v>0</v>
      </c>
      <c r="Y293" s="35"/>
      <c r="Z293" s="35"/>
      <c r="AA293" s="35"/>
      <c r="AB293" s="35"/>
      <c r="AC293" s="35"/>
      <c r="AD293" s="35"/>
      <c r="AE293" s="35"/>
      <c r="AR293" s="189" t="s">
        <v>139</v>
      </c>
      <c r="AT293" s="189" t="s">
        <v>134</v>
      </c>
      <c r="AU293" s="189" t="s">
        <v>85</v>
      </c>
      <c r="AY293" s="18" t="s">
        <v>131</v>
      </c>
      <c r="BE293" s="190">
        <f>IF(O293="základní",K293,0)</f>
        <v>0</v>
      </c>
      <c r="BF293" s="190">
        <f>IF(O293="snížená",K293,0)</f>
        <v>0</v>
      </c>
      <c r="BG293" s="190">
        <f>IF(O293="zákl. přenesená",K293,0)</f>
        <v>0</v>
      </c>
      <c r="BH293" s="190">
        <f>IF(O293="sníž. přenesená",K293,0)</f>
        <v>0</v>
      </c>
      <c r="BI293" s="190">
        <f>IF(O293="nulová",K293,0)</f>
        <v>0</v>
      </c>
      <c r="BJ293" s="18" t="s">
        <v>83</v>
      </c>
      <c r="BK293" s="190">
        <f>ROUND(P293*H293,2)</f>
        <v>0</v>
      </c>
      <c r="BL293" s="18" t="s">
        <v>139</v>
      </c>
      <c r="BM293" s="189" t="s">
        <v>267</v>
      </c>
    </row>
    <row r="294" spans="1:47" s="2" customFormat="1" ht="19.5">
      <c r="A294" s="35"/>
      <c r="B294" s="36"/>
      <c r="C294" s="37"/>
      <c r="D294" s="191" t="s">
        <v>141</v>
      </c>
      <c r="E294" s="37"/>
      <c r="F294" s="192" t="s">
        <v>268</v>
      </c>
      <c r="G294" s="37"/>
      <c r="H294" s="37"/>
      <c r="I294" s="193"/>
      <c r="J294" s="193"/>
      <c r="K294" s="37"/>
      <c r="L294" s="37"/>
      <c r="M294" s="40"/>
      <c r="N294" s="194"/>
      <c r="O294" s="195"/>
      <c r="P294" s="65"/>
      <c r="Q294" s="65"/>
      <c r="R294" s="65"/>
      <c r="S294" s="65"/>
      <c r="T294" s="65"/>
      <c r="U294" s="65"/>
      <c r="V294" s="65"/>
      <c r="W294" s="65"/>
      <c r="X294" s="66"/>
      <c r="Y294" s="35"/>
      <c r="Z294" s="35"/>
      <c r="AA294" s="35"/>
      <c r="AB294" s="35"/>
      <c r="AC294" s="35"/>
      <c r="AD294" s="35"/>
      <c r="AE294" s="35"/>
      <c r="AT294" s="18" t="s">
        <v>141</v>
      </c>
      <c r="AU294" s="18" t="s">
        <v>85</v>
      </c>
    </row>
    <row r="295" spans="1:47" s="2" customFormat="1" ht="12">
      <c r="A295" s="35"/>
      <c r="B295" s="36"/>
      <c r="C295" s="37"/>
      <c r="D295" s="196" t="s">
        <v>143</v>
      </c>
      <c r="E295" s="37"/>
      <c r="F295" s="197" t="s">
        <v>269</v>
      </c>
      <c r="G295" s="37"/>
      <c r="H295" s="37"/>
      <c r="I295" s="193"/>
      <c r="J295" s="193"/>
      <c r="K295" s="37"/>
      <c r="L295" s="37"/>
      <c r="M295" s="40"/>
      <c r="N295" s="194"/>
      <c r="O295" s="195"/>
      <c r="P295" s="65"/>
      <c r="Q295" s="65"/>
      <c r="R295" s="65"/>
      <c r="S295" s="65"/>
      <c r="T295" s="65"/>
      <c r="U295" s="65"/>
      <c r="V295" s="65"/>
      <c r="W295" s="65"/>
      <c r="X295" s="66"/>
      <c r="Y295" s="35"/>
      <c r="Z295" s="35"/>
      <c r="AA295" s="35"/>
      <c r="AB295" s="35"/>
      <c r="AC295" s="35"/>
      <c r="AD295" s="35"/>
      <c r="AE295" s="35"/>
      <c r="AT295" s="18" t="s">
        <v>143</v>
      </c>
      <c r="AU295" s="18" t="s">
        <v>85</v>
      </c>
    </row>
    <row r="296" spans="2:51" s="13" customFormat="1" ht="12">
      <c r="B296" s="198"/>
      <c r="C296" s="199"/>
      <c r="D296" s="191" t="s">
        <v>145</v>
      </c>
      <c r="E296" s="200" t="s">
        <v>29</v>
      </c>
      <c r="F296" s="201" t="s">
        <v>146</v>
      </c>
      <c r="G296" s="199"/>
      <c r="H296" s="200" t="s">
        <v>29</v>
      </c>
      <c r="I296" s="202"/>
      <c r="J296" s="202"/>
      <c r="K296" s="199"/>
      <c r="L296" s="199"/>
      <c r="M296" s="203"/>
      <c r="N296" s="204"/>
      <c r="O296" s="205"/>
      <c r="P296" s="205"/>
      <c r="Q296" s="205"/>
      <c r="R296" s="205"/>
      <c r="S296" s="205"/>
      <c r="T296" s="205"/>
      <c r="U296" s="205"/>
      <c r="V296" s="205"/>
      <c r="W296" s="205"/>
      <c r="X296" s="206"/>
      <c r="AT296" s="207" t="s">
        <v>145</v>
      </c>
      <c r="AU296" s="207" t="s">
        <v>85</v>
      </c>
      <c r="AV296" s="13" t="s">
        <v>83</v>
      </c>
      <c r="AW296" s="13" t="s">
        <v>5</v>
      </c>
      <c r="AX296" s="13" t="s">
        <v>75</v>
      </c>
      <c r="AY296" s="207" t="s">
        <v>131</v>
      </c>
    </row>
    <row r="297" spans="2:51" s="14" customFormat="1" ht="12">
      <c r="B297" s="208"/>
      <c r="C297" s="209"/>
      <c r="D297" s="191" t="s">
        <v>145</v>
      </c>
      <c r="E297" s="210" t="s">
        <v>29</v>
      </c>
      <c r="F297" s="211" t="s">
        <v>754</v>
      </c>
      <c r="G297" s="209"/>
      <c r="H297" s="212">
        <v>6</v>
      </c>
      <c r="I297" s="213"/>
      <c r="J297" s="213"/>
      <c r="K297" s="209"/>
      <c r="L297" s="209"/>
      <c r="M297" s="214"/>
      <c r="N297" s="215"/>
      <c r="O297" s="216"/>
      <c r="P297" s="216"/>
      <c r="Q297" s="216"/>
      <c r="R297" s="216"/>
      <c r="S297" s="216"/>
      <c r="T297" s="216"/>
      <c r="U297" s="216"/>
      <c r="V297" s="216"/>
      <c r="W297" s="216"/>
      <c r="X297" s="217"/>
      <c r="AT297" s="218" t="s">
        <v>145</v>
      </c>
      <c r="AU297" s="218" t="s">
        <v>85</v>
      </c>
      <c r="AV297" s="14" t="s">
        <v>85</v>
      </c>
      <c r="AW297" s="14" t="s">
        <v>5</v>
      </c>
      <c r="AX297" s="14" t="s">
        <v>75</v>
      </c>
      <c r="AY297" s="218" t="s">
        <v>131</v>
      </c>
    </row>
    <row r="298" spans="2:51" s="15" customFormat="1" ht="12">
      <c r="B298" s="219"/>
      <c r="C298" s="220"/>
      <c r="D298" s="191" t="s">
        <v>145</v>
      </c>
      <c r="E298" s="221" t="s">
        <v>29</v>
      </c>
      <c r="F298" s="222" t="s">
        <v>147</v>
      </c>
      <c r="G298" s="220"/>
      <c r="H298" s="223">
        <v>6</v>
      </c>
      <c r="I298" s="224"/>
      <c r="J298" s="224"/>
      <c r="K298" s="220"/>
      <c r="L298" s="220"/>
      <c r="M298" s="225"/>
      <c r="N298" s="226"/>
      <c r="O298" s="227"/>
      <c r="P298" s="227"/>
      <c r="Q298" s="227"/>
      <c r="R298" s="227"/>
      <c r="S298" s="227"/>
      <c r="T298" s="227"/>
      <c r="U298" s="227"/>
      <c r="V298" s="227"/>
      <c r="W298" s="227"/>
      <c r="X298" s="228"/>
      <c r="AT298" s="229" t="s">
        <v>145</v>
      </c>
      <c r="AU298" s="229" t="s">
        <v>85</v>
      </c>
      <c r="AV298" s="15" t="s">
        <v>139</v>
      </c>
      <c r="AW298" s="15" t="s">
        <v>5</v>
      </c>
      <c r="AX298" s="15" t="s">
        <v>83</v>
      </c>
      <c r="AY298" s="229" t="s">
        <v>131</v>
      </c>
    </row>
    <row r="299" spans="1:65" s="2" customFormat="1" ht="21.75" customHeight="1">
      <c r="A299" s="35"/>
      <c r="B299" s="36"/>
      <c r="C299" s="230" t="s">
        <v>327</v>
      </c>
      <c r="D299" s="230" t="s">
        <v>148</v>
      </c>
      <c r="E299" s="231" t="s">
        <v>272</v>
      </c>
      <c r="F299" s="232" t="s">
        <v>273</v>
      </c>
      <c r="G299" s="233" t="s">
        <v>137</v>
      </c>
      <c r="H299" s="234">
        <v>5</v>
      </c>
      <c r="I299" s="235"/>
      <c r="J299" s="236"/>
      <c r="K299" s="237">
        <f>ROUND(P299*H299,2)</f>
        <v>0</v>
      </c>
      <c r="L299" s="232" t="s">
        <v>29</v>
      </c>
      <c r="M299" s="238"/>
      <c r="N299" s="239" t="s">
        <v>29</v>
      </c>
      <c r="O299" s="185" t="s">
        <v>44</v>
      </c>
      <c r="P299" s="186">
        <f>I299+J299</f>
        <v>0</v>
      </c>
      <c r="Q299" s="186">
        <f>ROUND(I299*H299,2)</f>
        <v>0</v>
      </c>
      <c r="R299" s="186">
        <f>ROUND(J299*H299,2)</f>
        <v>0</v>
      </c>
      <c r="S299" s="65"/>
      <c r="T299" s="187">
        <f>S299*H299</f>
        <v>0</v>
      </c>
      <c r="U299" s="187">
        <v>0</v>
      </c>
      <c r="V299" s="187">
        <f>U299*H299</f>
        <v>0</v>
      </c>
      <c r="W299" s="187">
        <v>0</v>
      </c>
      <c r="X299" s="188">
        <f>W299*H299</f>
        <v>0</v>
      </c>
      <c r="Y299" s="35"/>
      <c r="Z299" s="35"/>
      <c r="AA299" s="35"/>
      <c r="AB299" s="35"/>
      <c r="AC299" s="35"/>
      <c r="AD299" s="35"/>
      <c r="AE299" s="35"/>
      <c r="AR299" s="189" t="s">
        <v>151</v>
      </c>
      <c r="AT299" s="189" t="s">
        <v>148</v>
      </c>
      <c r="AU299" s="189" t="s">
        <v>85</v>
      </c>
      <c r="AY299" s="18" t="s">
        <v>131</v>
      </c>
      <c r="BE299" s="190">
        <f>IF(O299="základní",K299,0)</f>
        <v>0</v>
      </c>
      <c r="BF299" s="190">
        <f>IF(O299="snížená",K299,0)</f>
        <v>0</v>
      </c>
      <c r="BG299" s="190">
        <f>IF(O299="zákl. přenesená",K299,0)</f>
        <v>0</v>
      </c>
      <c r="BH299" s="190">
        <f>IF(O299="sníž. přenesená",K299,0)</f>
        <v>0</v>
      </c>
      <c r="BI299" s="190">
        <f>IF(O299="nulová",K299,0)</f>
        <v>0</v>
      </c>
      <c r="BJ299" s="18" t="s">
        <v>83</v>
      </c>
      <c r="BK299" s="190">
        <f>ROUND(P299*H299,2)</f>
        <v>0</v>
      </c>
      <c r="BL299" s="18" t="s">
        <v>139</v>
      </c>
      <c r="BM299" s="189" t="s">
        <v>274</v>
      </c>
    </row>
    <row r="300" spans="1:47" s="2" customFormat="1" ht="12">
      <c r="A300" s="35"/>
      <c r="B300" s="36"/>
      <c r="C300" s="37"/>
      <c r="D300" s="191" t="s">
        <v>141</v>
      </c>
      <c r="E300" s="37"/>
      <c r="F300" s="192" t="s">
        <v>273</v>
      </c>
      <c r="G300" s="37"/>
      <c r="H300" s="37"/>
      <c r="I300" s="193"/>
      <c r="J300" s="193"/>
      <c r="K300" s="37"/>
      <c r="L300" s="37"/>
      <c r="M300" s="40"/>
      <c r="N300" s="194"/>
      <c r="O300" s="195"/>
      <c r="P300" s="65"/>
      <c r="Q300" s="65"/>
      <c r="R300" s="65"/>
      <c r="S300" s="65"/>
      <c r="T300" s="65"/>
      <c r="U300" s="65"/>
      <c r="V300" s="65"/>
      <c r="W300" s="65"/>
      <c r="X300" s="66"/>
      <c r="Y300" s="35"/>
      <c r="Z300" s="35"/>
      <c r="AA300" s="35"/>
      <c r="AB300" s="35"/>
      <c r="AC300" s="35"/>
      <c r="AD300" s="35"/>
      <c r="AE300" s="35"/>
      <c r="AT300" s="18" t="s">
        <v>141</v>
      </c>
      <c r="AU300" s="18" t="s">
        <v>85</v>
      </c>
    </row>
    <row r="301" spans="1:47" s="2" customFormat="1" ht="19.5">
      <c r="A301" s="35"/>
      <c r="B301" s="36"/>
      <c r="C301" s="37"/>
      <c r="D301" s="191" t="s">
        <v>153</v>
      </c>
      <c r="E301" s="37"/>
      <c r="F301" s="240" t="s">
        <v>275</v>
      </c>
      <c r="G301" s="37"/>
      <c r="H301" s="37"/>
      <c r="I301" s="193"/>
      <c r="J301" s="193"/>
      <c r="K301" s="37"/>
      <c r="L301" s="37"/>
      <c r="M301" s="40"/>
      <c r="N301" s="194"/>
      <c r="O301" s="195"/>
      <c r="P301" s="65"/>
      <c r="Q301" s="65"/>
      <c r="R301" s="65"/>
      <c r="S301" s="65"/>
      <c r="T301" s="65"/>
      <c r="U301" s="65"/>
      <c r="V301" s="65"/>
      <c r="W301" s="65"/>
      <c r="X301" s="66"/>
      <c r="Y301" s="35"/>
      <c r="Z301" s="35"/>
      <c r="AA301" s="35"/>
      <c r="AB301" s="35"/>
      <c r="AC301" s="35"/>
      <c r="AD301" s="35"/>
      <c r="AE301" s="35"/>
      <c r="AT301" s="18" t="s">
        <v>153</v>
      </c>
      <c r="AU301" s="18" t="s">
        <v>85</v>
      </c>
    </row>
    <row r="302" spans="2:51" s="13" customFormat="1" ht="12">
      <c r="B302" s="198"/>
      <c r="C302" s="199"/>
      <c r="D302" s="191" t="s">
        <v>145</v>
      </c>
      <c r="E302" s="200" t="s">
        <v>29</v>
      </c>
      <c r="F302" s="201" t="s">
        <v>146</v>
      </c>
      <c r="G302" s="199"/>
      <c r="H302" s="200" t="s">
        <v>29</v>
      </c>
      <c r="I302" s="202"/>
      <c r="J302" s="202"/>
      <c r="K302" s="199"/>
      <c r="L302" s="199"/>
      <c r="M302" s="203"/>
      <c r="N302" s="204"/>
      <c r="O302" s="205"/>
      <c r="P302" s="205"/>
      <c r="Q302" s="205"/>
      <c r="R302" s="205"/>
      <c r="S302" s="205"/>
      <c r="T302" s="205"/>
      <c r="U302" s="205"/>
      <c r="V302" s="205"/>
      <c r="W302" s="205"/>
      <c r="X302" s="206"/>
      <c r="AT302" s="207" t="s">
        <v>145</v>
      </c>
      <c r="AU302" s="207" t="s">
        <v>85</v>
      </c>
      <c r="AV302" s="13" t="s">
        <v>83</v>
      </c>
      <c r="AW302" s="13" t="s">
        <v>5</v>
      </c>
      <c r="AX302" s="13" t="s">
        <v>75</v>
      </c>
      <c r="AY302" s="207" t="s">
        <v>131</v>
      </c>
    </row>
    <row r="303" spans="2:51" s="14" customFormat="1" ht="12">
      <c r="B303" s="208"/>
      <c r="C303" s="209"/>
      <c r="D303" s="191" t="s">
        <v>145</v>
      </c>
      <c r="E303" s="210" t="s">
        <v>29</v>
      </c>
      <c r="F303" s="211" t="s">
        <v>167</v>
      </c>
      <c r="G303" s="209"/>
      <c r="H303" s="212">
        <v>5</v>
      </c>
      <c r="I303" s="213"/>
      <c r="J303" s="213"/>
      <c r="K303" s="209"/>
      <c r="L303" s="209"/>
      <c r="M303" s="214"/>
      <c r="N303" s="215"/>
      <c r="O303" s="216"/>
      <c r="P303" s="216"/>
      <c r="Q303" s="216"/>
      <c r="R303" s="216"/>
      <c r="S303" s="216"/>
      <c r="T303" s="216"/>
      <c r="U303" s="216"/>
      <c r="V303" s="216"/>
      <c r="W303" s="216"/>
      <c r="X303" s="217"/>
      <c r="AT303" s="218" t="s">
        <v>145</v>
      </c>
      <c r="AU303" s="218" t="s">
        <v>85</v>
      </c>
      <c r="AV303" s="14" t="s">
        <v>85</v>
      </c>
      <c r="AW303" s="14" t="s">
        <v>5</v>
      </c>
      <c r="AX303" s="14" t="s">
        <v>75</v>
      </c>
      <c r="AY303" s="218" t="s">
        <v>131</v>
      </c>
    </row>
    <row r="304" spans="2:51" s="15" customFormat="1" ht="12">
      <c r="B304" s="219"/>
      <c r="C304" s="220"/>
      <c r="D304" s="191" t="s">
        <v>145</v>
      </c>
      <c r="E304" s="221" t="s">
        <v>29</v>
      </c>
      <c r="F304" s="222" t="s">
        <v>147</v>
      </c>
      <c r="G304" s="220"/>
      <c r="H304" s="223">
        <v>5</v>
      </c>
      <c r="I304" s="224"/>
      <c r="J304" s="224"/>
      <c r="K304" s="220"/>
      <c r="L304" s="220"/>
      <c r="M304" s="225"/>
      <c r="N304" s="226"/>
      <c r="O304" s="227"/>
      <c r="P304" s="227"/>
      <c r="Q304" s="227"/>
      <c r="R304" s="227"/>
      <c r="S304" s="227"/>
      <c r="T304" s="227"/>
      <c r="U304" s="227"/>
      <c r="V304" s="227"/>
      <c r="W304" s="227"/>
      <c r="X304" s="228"/>
      <c r="AT304" s="229" t="s">
        <v>145</v>
      </c>
      <c r="AU304" s="229" t="s">
        <v>85</v>
      </c>
      <c r="AV304" s="15" t="s">
        <v>139</v>
      </c>
      <c r="AW304" s="15" t="s">
        <v>5</v>
      </c>
      <c r="AX304" s="15" t="s">
        <v>83</v>
      </c>
      <c r="AY304" s="229" t="s">
        <v>131</v>
      </c>
    </row>
    <row r="305" spans="1:65" s="2" customFormat="1" ht="16.5" customHeight="1">
      <c r="A305" s="35"/>
      <c r="B305" s="36"/>
      <c r="C305" s="230" t="s">
        <v>334</v>
      </c>
      <c r="D305" s="230" t="s">
        <v>148</v>
      </c>
      <c r="E305" s="231" t="s">
        <v>755</v>
      </c>
      <c r="F305" s="232" t="s">
        <v>756</v>
      </c>
      <c r="G305" s="233" t="s">
        <v>137</v>
      </c>
      <c r="H305" s="234">
        <v>4</v>
      </c>
      <c r="I305" s="235"/>
      <c r="J305" s="236"/>
      <c r="K305" s="237">
        <f>ROUND(P305*H305,2)</f>
        <v>0</v>
      </c>
      <c r="L305" s="232" t="s">
        <v>29</v>
      </c>
      <c r="M305" s="238"/>
      <c r="N305" s="239" t="s">
        <v>29</v>
      </c>
      <c r="O305" s="185" t="s">
        <v>44</v>
      </c>
      <c r="P305" s="186">
        <f>I305+J305</f>
        <v>0</v>
      </c>
      <c r="Q305" s="186">
        <f>ROUND(I305*H305,2)</f>
        <v>0</v>
      </c>
      <c r="R305" s="186">
        <f>ROUND(J305*H305,2)</f>
        <v>0</v>
      </c>
      <c r="S305" s="65"/>
      <c r="T305" s="187">
        <f>S305*H305</f>
        <v>0</v>
      </c>
      <c r="U305" s="187">
        <v>0</v>
      </c>
      <c r="V305" s="187">
        <f>U305*H305</f>
        <v>0</v>
      </c>
      <c r="W305" s="187">
        <v>0</v>
      </c>
      <c r="X305" s="188">
        <f>W305*H305</f>
        <v>0</v>
      </c>
      <c r="Y305" s="35"/>
      <c r="Z305" s="35"/>
      <c r="AA305" s="35"/>
      <c r="AB305" s="35"/>
      <c r="AC305" s="35"/>
      <c r="AD305" s="35"/>
      <c r="AE305" s="35"/>
      <c r="AR305" s="189" t="s">
        <v>151</v>
      </c>
      <c r="AT305" s="189" t="s">
        <v>148</v>
      </c>
      <c r="AU305" s="189" t="s">
        <v>85</v>
      </c>
      <c r="AY305" s="18" t="s">
        <v>131</v>
      </c>
      <c r="BE305" s="190">
        <f>IF(O305="základní",K305,0)</f>
        <v>0</v>
      </c>
      <c r="BF305" s="190">
        <f>IF(O305="snížená",K305,0)</f>
        <v>0</v>
      </c>
      <c r="BG305" s="190">
        <f>IF(O305="zákl. přenesená",K305,0)</f>
        <v>0</v>
      </c>
      <c r="BH305" s="190">
        <f>IF(O305="sníž. přenesená",K305,0)</f>
        <v>0</v>
      </c>
      <c r="BI305" s="190">
        <f>IF(O305="nulová",K305,0)</f>
        <v>0</v>
      </c>
      <c r="BJ305" s="18" t="s">
        <v>83</v>
      </c>
      <c r="BK305" s="190">
        <f>ROUND(P305*H305,2)</f>
        <v>0</v>
      </c>
      <c r="BL305" s="18" t="s">
        <v>139</v>
      </c>
      <c r="BM305" s="189" t="s">
        <v>757</v>
      </c>
    </row>
    <row r="306" spans="1:47" s="2" customFormat="1" ht="12">
      <c r="A306" s="35"/>
      <c r="B306" s="36"/>
      <c r="C306" s="37"/>
      <c r="D306" s="191" t="s">
        <v>141</v>
      </c>
      <c r="E306" s="37"/>
      <c r="F306" s="192" t="s">
        <v>756</v>
      </c>
      <c r="G306" s="37"/>
      <c r="H306" s="37"/>
      <c r="I306" s="193"/>
      <c r="J306" s="193"/>
      <c r="K306" s="37"/>
      <c r="L306" s="37"/>
      <c r="M306" s="40"/>
      <c r="N306" s="194"/>
      <c r="O306" s="195"/>
      <c r="P306" s="65"/>
      <c r="Q306" s="65"/>
      <c r="R306" s="65"/>
      <c r="S306" s="65"/>
      <c r="T306" s="65"/>
      <c r="U306" s="65"/>
      <c r="V306" s="65"/>
      <c r="W306" s="65"/>
      <c r="X306" s="66"/>
      <c r="Y306" s="35"/>
      <c r="Z306" s="35"/>
      <c r="AA306" s="35"/>
      <c r="AB306" s="35"/>
      <c r="AC306" s="35"/>
      <c r="AD306" s="35"/>
      <c r="AE306" s="35"/>
      <c r="AT306" s="18" t="s">
        <v>141</v>
      </c>
      <c r="AU306" s="18" t="s">
        <v>85</v>
      </c>
    </row>
    <row r="307" spans="1:47" s="2" customFormat="1" ht="19.5">
      <c r="A307" s="35"/>
      <c r="B307" s="36"/>
      <c r="C307" s="37"/>
      <c r="D307" s="191" t="s">
        <v>153</v>
      </c>
      <c r="E307" s="37"/>
      <c r="F307" s="240" t="s">
        <v>275</v>
      </c>
      <c r="G307" s="37"/>
      <c r="H307" s="37"/>
      <c r="I307" s="193"/>
      <c r="J307" s="193"/>
      <c r="K307" s="37"/>
      <c r="L307" s="37"/>
      <c r="M307" s="40"/>
      <c r="N307" s="194"/>
      <c r="O307" s="195"/>
      <c r="P307" s="65"/>
      <c r="Q307" s="65"/>
      <c r="R307" s="65"/>
      <c r="S307" s="65"/>
      <c r="T307" s="65"/>
      <c r="U307" s="65"/>
      <c r="V307" s="65"/>
      <c r="W307" s="65"/>
      <c r="X307" s="66"/>
      <c r="Y307" s="35"/>
      <c r="Z307" s="35"/>
      <c r="AA307" s="35"/>
      <c r="AB307" s="35"/>
      <c r="AC307" s="35"/>
      <c r="AD307" s="35"/>
      <c r="AE307" s="35"/>
      <c r="AT307" s="18" t="s">
        <v>153</v>
      </c>
      <c r="AU307" s="18" t="s">
        <v>85</v>
      </c>
    </row>
    <row r="308" spans="2:51" s="13" customFormat="1" ht="12">
      <c r="B308" s="198"/>
      <c r="C308" s="199"/>
      <c r="D308" s="191" t="s">
        <v>145</v>
      </c>
      <c r="E308" s="200" t="s">
        <v>29</v>
      </c>
      <c r="F308" s="201" t="s">
        <v>146</v>
      </c>
      <c r="G308" s="199"/>
      <c r="H308" s="200" t="s">
        <v>29</v>
      </c>
      <c r="I308" s="202"/>
      <c r="J308" s="202"/>
      <c r="K308" s="199"/>
      <c r="L308" s="199"/>
      <c r="M308" s="203"/>
      <c r="N308" s="204"/>
      <c r="O308" s="205"/>
      <c r="P308" s="205"/>
      <c r="Q308" s="205"/>
      <c r="R308" s="205"/>
      <c r="S308" s="205"/>
      <c r="T308" s="205"/>
      <c r="U308" s="205"/>
      <c r="V308" s="205"/>
      <c r="W308" s="205"/>
      <c r="X308" s="206"/>
      <c r="AT308" s="207" t="s">
        <v>145</v>
      </c>
      <c r="AU308" s="207" t="s">
        <v>85</v>
      </c>
      <c r="AV308" s="13" t="s">
        <v>83</v>
      </c>
      <c r="AW308" s="13" t="s">
        <v>5</v>
      </c>
      <c r="AX308" s="13" t="s">
        <v>75</v>
      </c>
      <c r="AY308" s="207" t="s">
        <v>131</v>
      </c>
    </row>
    <row r="309" spans="2:51" s="14" customFormat="1" ht="12">
      <c r="B309" s="208"/>
      <c r="C309" s="209"/>
      <c r="D309" s="191" t="s">
        <v>145</v>
      </c>
      <c r="E309" s="210" t="s">
        <v>29</v>
      </c>
      <c r="F309" s="211" t="s">
        <v>139</v>
      </c>
      <c r="G309" s="209"/>
      <c r="H309" s="212">
        <v>4</v>
      </c>
      <c r="I309" s="213"/>
      <c r="J309" s="213"/>
      <c r="K309" s="209"/>
      <c r="L309" s="209"/>
      <c r="M309" s="214"/>
      <c r="N309" s="215"/>
      <c r="O309" s="216"/>
      <c r="P309" s="216"/>
      <c r="Q309" s="216"/>
      <c r="R309" s="216"/>
      <c r="S309" s="216"/>
      <c r="T309" s="216"/>
      <c r="U309" s="216"/>
      <c r="V309" s="216"/>
      <c r="W309" s="216"/>
      <c r="X309" s="217"/>
      <c r="AT309" s="218" t="s">
        <v>145</v>
      </c>
      <c r="AU309" s="218" t="s">
        <v>85</v>
      </c>
      <c r="AV309" s="14" t="s">
        <v>85</v>
      </c>
      <c r="AW309" s="14" t="s">
        <v>5</v>
      </c>
      <c r="AX309" s="14" t="s">
        <v>75</v>
      </c>
      <c r="AY309" s="218" t="s">
        <v>131</v>
      </c>
    </row>
    <row r="310" spans="2:51" s="15" customFormat="1" ht="12">
      <c r="B310" s="219"/>
      <c r="C310" s="220"/>
      <c r="D310" s="191" t="s">
        <v>145</v>
      </c>
      <c r="E310" s="221" t="s">
        <v>29</v>
      </c>
      <c r="F310" s="222" t="s">
        <v>147</v>
      </c>
      <c r="G310" s="220"/>
      <c r="H310" s="223">
        <v>4</v>
      </c>
      <c r="I310" s="224"/>
      <c r="J310" s="224"/>
      <c r="K310" s="220"/>
      <c r="L310" s="220"/>
      <c r="M310" s="225"/>
      <c r="N310" s="226"/>
      <c r="O310" s="227"/>
      <c r="P310" s="227"/>
      <c r="Q310" s="227"/>
      <c r="R310" s="227"/>
      <c r="S310" s="227"/>
      <c r="T310" s="227"/>
      <c r="U310" s="227"/>
      <c r="V310" s="227"/>
      <c r="W310" s="227"/>
      <c r="X310" s="228"/>
      <c r="AT310" s="229" t="s">
        <v>145</v>
      </c>
      <c r="AU310" s="229" t="s">
        <v>85</v>
      </c>
      <c r="AV310" s="15" t="s">
        <v>139</v>
      </c>
      <c r="AW310" s="15" t="s">
        <v>5</v>
      </c>
      <c r="AX310" s="15" t="s">
        <v>83</v>
      </c>
      <c r="AY310" s="229" t="s">
        <v>131</v>
      </c>
    </row>
    <row r="311" spans="1:65" s="2" customFormat="1" ht="16.5" customHeight="1">
      <c r="A311" s="35"/>
      <c r="B311" s="36"/>
      <c r="C311" s="230" t="s">
        <v>339</v>
      </c>
      <c r="D311" s="230" t="s">
        <v>148</v>
      </c>
      <c r="E311" s="231" t="s">
        <v>277</v>
      </c>
      <c r="F311" s="232" t="s">
        <v>278</v>
      </c>
      <c r="G311" s="233" t="s">
        <v>137</v>
      </c>
      <c r="H311" s="234">
        <v>4</v>
      </c>
      <c r="I311" s="235"/>
      <c r="J311" s="236"/>
      <c r="K311" s="237">
        <f>ROUND(P311*H311,2)</f>
        <v>0</v>
      </c>
      <c r="L311" s="232" t="s">
        <v>29</v>
      </c>
      <c r="M311" s="238"/>
      <c r="N311" s="239" t="s">
        <v>29</v>
      </c>
      <c r="O311" s="185" t="s">
        <v>44</v>
      </c>
      <c r="P311" s="186">
        <f>I311+J311</f>
        <v>0</v>
      </c>
      <c r="Q311" s="186">
        <f>ROUND(I311*H311,2)</f>
        <v>0</v>
      </c>
      <c r="R311" s="186">
        <f>ROUND(J311*H311,2)</f>
        <v>0</v>
      </c>
      <c r="S311" s="65"/>
      <c r="T311" s="187">
        <f>S311*H311</f>
        <v>0</v>
      </c>
      <c r="U311" s="187">
        <v>0</v>
      </c>
      <c r="V311" s="187">
        <f>U311*H311</f>
        <v>0</v>
      </c>
      <c r="W311" s="187">
        <v>0</v>
      </c>
      <c r="X311" s="188">
        <f>W311*H311</f>
        <v>0</v>
      </c>
      <c r="Y311" s="35"/>
      <c r="Z311" s="35"/>
      <c r="AA311" s="35"/>
      <c r="AB311" s="35"/>
      <c r="AC311" s="35"/>
      <c r="AD311" s="35"/>
      <c r="AE311" s="35"/>
      <c r="AR311" s="189" t="s">
        <v>151</v>
      </c>
      <c r="AT311" s="189" t="s">
        <v>148</v>
      </c>
      <c r="AU311" s="189" t="s">
        <v>85</v>
      </c>
      <c r="AY311" s="18" t="s">
        <v>131</v>
      </c>
      <c r="BE311" s="190">
        <f>IF(O311="základní",K311,0)</f>
        <v>0</v>
      </c>
      <c r="BF311" s="190">
        <f>IF(O311="snížená",K311,0)</f>
        <v>0</v>
      </c>
      <c r="BG311" s="190">
        <f>IF(O311="zákl. přenesená",K311,0)</f>
        <v>0</v>
      </c>
      <c r="BH311" s="190">
        <f>IF(O311="sníž. přenesená",K311,0)</f>
        <v>0</v>
      </c>
      <c r="BI311" s="190">
        <f>IF(O311="nulová",K311,0)</f>
        <v>0</v>
      </c>
      <c r="BJ311" s="18" t="s">
        <v>83</v>
      </c>
      <c r="BK311" s="190">
        <f>ROUND(P311*H311,2)</f>
        <v>0</v>
      </c>
      <c r="BL311" s="18" t="s">
        <v>139</v>
      </c>
      <c r="BM311" s="189" t="s">
        <v>279</v>
      </c>
    </row>
    <row r="312" spans="1:47" s="2" customFormat="1" ht="12">
      <c r="A312" s="35"/>
      <c r="B312" s="36"/>
      <c r="C312" s="37"/>
      <c r="D312" s="191" t="s">
        <v>141</v>
      </c>
      <c r="E312" s="37"/>
      <c r="F312" s="192" t="s">
        <v>278</v>
      </c>
      <c r="G312" s="37"/>
      <c r="H312" s="37"/>
      <c r="I312" s="193"/>
      <c r="J312" s="193"/>
      <c r="K312" s="37"/>
      <c r="L312" s="37"/>
      <c r="M312" s="40"/>
      <c r="N312" s="194"/>
      <c r="O312" s="195"/>
      <c r="P312" s="65"/>
      <c r="Q312" s="65"/>
      <c r="R312" s="65"/>
      <c r="S312" s="65"/>
      <c r="T312" s="65"/>
      <c r="U312" s="65"/>
      <c r="V312" s="65"/>
      <c r="W312" s="65"/>
      <c r="X312" s="66"/>
      <c r="Y312" s="35"/>
      <c r="Z312" s="35"/>
      <c r="AA312" s="35"/>
      <c r="AB312" s="35"/>
      <c r="AC312" s="35"/>
      <c r="AD312" s="35"/>
      <c r="AE312" s="35"/>
      <c r="AT312" s="18" t="s">
        <v>141</v>
      </c>
      <c r="AU312" s="18" t="s">
        <v>85</v>
      </c>
    </row>
    <row r="313" spans="1:47" s="2" customFormat="1" ht="19.5">
      <c r="A313" s="35"/>
      <c r="B313" s="36"/>
      <c r="C313" s="37"/>
      <c r="D313" s="191" t="s">
        <v>153</v>
      </c>
      <c r="E313" s="37"/>
      <c r="F313" s="240" t="s">
        <v>275</v>
      </c>
      <c r="G313" s="37"/>
      <c r="H313" s="37"/>
      <c r="I313" s="193"/>
      <c r="J313" s="193"/>
      <c r="K313" s="37"/>
      <c r="L313" s="37"/>
      <c r="M313" s="40"/>
      <c r="N313" s="194"/>
      <c r="O313" s="195"/>
      <c r="P313" s="65"/>
      <c r="Q313" s="65"/>
      <c r="R313" s="65"/>
      <c r="S313" s="65"/>
      <c r="T313" s="65"/>
      <c r="U313" s="65"/>
      <c r="V313" s="65"/>
      <c r="W313" s="65"/>
      <c r="X313" s="66"/>
      <c r="Y313" s="35"/>
      <c r="Z313" s="35"/>
      <c r="AA313" s="35"/>
      <c r="AB313" s="35"/>
      <c r="AC313" s="35"/>
      <c r="AD313" s="35"/>
      <c r="AE313" s="35"/>
      <c r="AT313" s="18" t="s">
        <v>153</v>
      </c>
      <c r="AU313" s="18" t="s">
        <v>85</v>
      </c>
    </row>
    <row r="314" spans="2:51" s="13" customFormat="1" ht="12">
      <c r="B314" s="198"/>
      <c r="C314" s="199"/>
      <c r="D314" s="191" t="s">
        <v>145</v>
      </c>
      <c r="E314" s="200" t="s">
        <v>29</v>
      </c>
      <c r="F314" s="201" t="s">
        <v>146</v>
      </c>
      <c r="G314" s="199"/>
      <c r="H314" s="200" t="s">
        <v>29</v>
      </c>
      <c r="I314" s="202"/>
      <c r="J314" s="202"/>
      <c r="K314" s="199"/>
      <c r="L314" s="199"/>
      <c r="M314" s="203"/>
      <c r="N314" s="204"/>
      <c r="O314" s="205"/>
      <c r="P314" s="205"/>
      <c r="Q314" s="205"/>
      <c r="R314" s="205"/>
      <c r="S314" s="205"/>
      <c r="T314" s="205"/>
      <c r="U314" s="205"/>
      <c r="V314" s="205"/>
      <c r="W314" s="205"/>
      <c r="X314" s="206"/>
      <c r="AT314" s="207" t="s">
        <v>145</v>
      </c>
      <c r="AU314" s="207" t="s">
        <v>85</v>
      </c>
      <c r="AV314" s="13" t="s">
        <v>83</v>
      </c>
      <c r="AW314" s="13" t="s">
        <v>5</v>
      </c>
      <c r="AX314" s="13" t="s">
        <v>75</v>
      </c>
      <c r="AY314" s="207" t="s">
        <v>131</v>
      </c>
    </row>
    <row r="315" spans="2:51" s="14" customFormat="1" ht="12">
      <c r="B315" s="208"/>
      <c r="C315" s="209"/>
      <c r="D315" s="191" t="s">
        <v>145</v>
      </c>
      <c r="E315" s="210" t="s">
        <v>29</v>
      </c>
      <c r="F315" s="211" t="s">
        <v>139</v>
      </c>
      <c r="G315" s="209"/>
      <c r="H315" s="212">
        <v>4</v>
      </c>
      <c r="I315" s="213"/>
      <c r="J315" s="213"/>
      <c r="K315" s="209"/>
      <c r="L315" s="209"/>
      <c r="M315" s="214"/>
      <c r="N315" s="215"/>
      <c r="O315" s="216"/>
      <c r="P315" s="216"/>
      <c r="Q315" s="216"/>
      <c r="R315" s="216"/>
      <c r="S315" s="216"/>
      <c r="T315" s="216"/>
      <c r="U315" s="216"/>
      <c r="V315" s="216"/>
      <c r="W315" s="216"/>
      <c r="X315" s="217"/>
      <c r="AT315" s="218" t="s">
        <v>145</v>
      </c>
      <c r="AU315" s="218" t="s">
        <v>85</v>
      </c>
      <c r="AV315" s="14" t="s">
        <v>85</v>
      </c>
      <c r="AW315" s="14" t="s">
        <v>5</v>
      </c>
      <c r="AX315" s="14" t="s">
        <v>75</v>
      </c>
      <c r="AY315" s="218" t="s">
        <v>131</v>
      </c>
    </row>
    <row r="316" spans="2:51" s="15" customFormat="1" ht="12">
      <c r="B316" s="219"/>
      <c r="C316" s="220"/>
      <c r="D316" s="191" t="s">
        <v>145</v>
      </c>
      <c r="E316" s="221" t="s">
        <v>29</v>
      </c>
      <c r="F316" s="222" t="s">
        <v>147</v>
      </c>
      <c r="G316" s="220"/>
      <c r="H316" s="223">
        <v>4</v>
      </c>
      <c r="I316" s="224"/>
      <c r="J316" s="224"/>
      <c r="K316" s="220"/>
      <c r="L316" s="220"/>
      <c r="M316" s="225"/>
      <c r="N316" s="226"/>
      <c r="O316" s="227"/>
      <c r="P316" s="227"/>
      <c r="Q316" s="227"/>
      <c r="R316" s="227"/>
      <c r="S316" s="227"/>
      <c r="T316" s="227"/>
      <c r="U316" s="227"/>
      <c r="V316" s="227"/>
      <c r="W316" s="227"/>
      <c r="X316" s="228"/>
      <c r="AT316" s="229" t="s">
        <v>145</v>
      </c>
      <c r="AU316" s="229" t="s">
        <v>85</v>
      </c>
      <c r="AV316" s="15" t="s">
        <v>139</v>
      </c>
      <c r="AW316" s="15" t="s">
        <v>5</v>
      </c>
      <c r="AX316" s="15" t="s">
        <v>83</v>
      </c>
      <c r="AY316" s="229" t="s">
        <v>131</v>
      </c>
    </row>
    <row r="317" spans="1:65" s="2" customFormat="1" ht="21.75" customHeight="1">
      <c r="A317" s="35"/>
      <c r="B317" s="36"/>
      <c r="C317" s="230" t="s">
        <v>345</v>
      </c>
      <c r="D317" s="230" t="s">
        <v>148</v>
      </c>
      <c r="E317" s="231" t="s">
        <v>281</v>
      </c>
      <c r="F317" s="232" t="s">
        <v>282</v>
      </c>
      <c r="G317" s="233" t="s">
        <v>137</v>
      </c>
      <c r="H317" s="234">
        <v>8</v>
      </c>
      <c r="I317" s="235"/>
      <c r="J317" s="236"/>
      <c r="K317" s="237">
        <f>ROUND(P317*H317,2)</f>
        <v>0</v>
      </c>
      <c r="L317" s="232" t="s">
        <v>29</v>
      </c>
      <c r="M317" s="238"/>
      <c r="N317" s="239" t="s">
        <v>29</v>
      </c>
      <c r="O317" s="185" t="s">
        <v>44</v>
      </c>
      <c r="P317" s="186">
        <f>I317+J317</f>
        <v>0</v>
      </c>
      <c r="Q317" s="186">
        <f>ROUND(I317*H317,2)</f>
        <v>0</v>
      </c>
      <c r="R317" s="186">
        <f>ROUND(J317*H317,2)</f>
        <v>0</v>
      </c>
      <c r="S317" s="65"/>
      <c r="T317" s="187">
        <f>S317*H317</f>
        <v>0</v>
      </c>
      <c r="U317" s="187">
        <v>0</v>
      </c>
      <c r="V317" s="187">
        <f>U317*H317</f>
        <v>0</v>
      </c>
      <c r="W317" s="187">
        <v>0</v>
      </c>
      <c r="X317" s="188">
        <f>W317*H317</f>
        <v>0</v>
      </c>
      <c r="Y317" s="35"/>
      <c r="Z317" s="35"/>
      <c r="AA317" s="35"/>
      <c r="AB317" s="35"/>
      <c r="AC317" s="35"/>
      <c r="AD317" s="35"/>
      <c r="AE317" s="35"/>
      <c r="AR317" s="189" t="s">
        <v>151</v>
      </c>
      <c r="AT317" s="189" t="s">
        <v>148</v>
      </c>
      <c r="AU317" s="189" t="s">
        <v>85</v>
      </c>
      <c r="AY317" s="18" t="s">
        <v>131</v>
      </c>
      <c r="BE317" s="190">
        <f>IF(O317="základní",K317,0)</f>
        <v>0</v>
      </c>
      <c r="BF317" s="190">
        <f>IF(O317="snížená",K317,0)</f>
        <v>0</v>
      </c>
      <c r="BG317" s="190">
        <f>IF(O317="zákl. přenesená",K317,0)</f>
        <v>0</v>
      </c>
      <c r="BH317" s="190">
        <f>IF(O317="sníž. přenesená",K317,0)</f>
        <v>0</v>
      </c>
      <c r="BI317" s="190">
        <f>IF(O317="nulová",K317,0)</f>
        <v>0</v>
      </c>
      <c r="BJ317" s="18" t="s">
        <v>83</v>
      </c>
      <c r="BK317" s="190">
        <f>ROUND(P317*H317,2)</f>
        <v>0</v>
      </c>
      <c r="BL317" s="18" t="s">
        <v>139</v>
      </c>
      <c r="BM317" s="189" t="s">
        <v>283</v>
      </c>
    </row>
    <row r="318" spans="1:47" s="2" customFormat="1" ht="12">
      <c r="A318" s="35"/>
      <c r="B318" s="36"/>
      <c r="C318" s="37"/>
      <c r="D318" s="191" t="s">
        <v>141</v>
      </c>
      <c r="E318" s="37"/>
      <c r="F318" s="192" t="s">
        <v>282</v>
      </c>
      <c r="G318" s="37"/>
      <c r="H318" s="37"/>
      <c r="I318" s="193"/>
      <c r="J318" s="193"/>
      <c r="K318" s="37"/>
      <c r="L318" s="37"/>
      <c r="M318" s="40"/>
      <c r="N318" s="194"/>
      <c r="O318" s="195"/>
      <c r="P318" s="65"/>
      <c r="Q318" s="65"/>
      <c r="R318" s="65"/>
      <c r="S318" s="65"/>
      <c r="T318" s="65"/>
      <c r="U318" s="65"/>
      <c r="V318" s="65"/>
      <c r="W318" s="65"/>
      <c r="X318" s="66"/>
      <c r="Y318" s="35"/>
      <c r="Z318" s="35"/>
      <c r="AA318" s="35"/>
      <c r="AB318" s="35"/>
      <c r="AC318" s="35"/>
      <c r="AD318" s="35"/>
      <c r="AE318" s="35"/>
      <c r="AT318" s="18" t="s">
        <v>141</v>
      </c>
      <c r="AU318" s="18" t="s">
        <v>85</v>
      </c>
    </row>
    <row r="319" spans="1:47" s="2" customFormat="1" ht="19.5">
      <c r="A319" s="35"/>
      <c r="B319" s="36"/>
      <c r="C319" s="37"/>
      <c r="D319" s="191" t="s">
        <v>153</v>
      </c>
      <c r="E319" s="37"/>
      <c r="F319" s="240" t="s">
        <v>275</v>
      </c>
      <c r="G319" s="37"/>
      <c r="H319" s="37"/>
      <c r="I319" s="193"/>
      <c r="J319" s="193"/>
      <c r="K319" s="37"/>
      <c r="L319" s="37"/>
      <c r="M319" s="40"/>
      <c r="N319" s="194"/>
      <c r="O319" s="195"/>
      <c r="P319" s="65"/>
      <c r="Q319" s="65"/>
      <c r="R319" s="65"/>
      <c r="S319" s="65"/>
      <c r="T319" s="65"/>
      <c r="U319" s="65"/>
      <c r="V319" s="65"/>
      <c r="W319" s="65"/>
      <c r="X319" s="66"/>
      <c r="Y319" s="35"/>
      <c r="Z319" s="35"/>
      <c r="AA319" s="35"/>
      <c r="AB319" s="35"/>
      <c r="AC319" s="35"/>
      <c r="AD319" s="35"/>
      <c r="AE319" s="35"/>
      <c r="AT319" s="18" t="s">
        <v>153</v>
      </c>
      <c r="AU319" s="18" t="s">
        <v>85</v>
      </c>
    </row>
    <row r="320" spans="2:51" s="13" customFormat="1" ht="12">
      <c r="B320" s="198"/>
      <c r="C320" s="199"/>
      <c r="D320" s="191" t="s">
        <v>145</v>
      </c>
      <c r="E320" s="200" t="s">
        <v>29</v>
      </c>
      <c r="F320" s="201" t="s">
        <v>146</v>
      </c>
      <c r="G320" s="199"/>
      <c r="H320" s="200" t="s">
        <v>29</v>
      </c>
      <c r="I320" s="202"/>
      <c r="J320" s="202"/>
      <c r="K320" s="199"/>
      <c r="L320" s="199"/>
      <c r="M320" s="203"/>
      <c r="N320" s="204"/>
      <c r="O320" s="205"/>
      <c r="P320" s="205"/>
      <c r="Q320" s="205"/>
      <c r="R320" s="205"/>
      <c r="S320" s="205"/>
      <c r="T320" s="205"/>
      <c r="U320" s="205"/>
      <c r="V320" s="205"/>
      <c r="W320" s="205"/>
      <c r="X320" s="206"/>
      <c r="AT320" s="207" t="s">
        <v>145</v>
      </c>
      <c r="AU320" s="207" t="s">
        <v>85</v>
      </c>
      <c r="AV320" s="13" t="s">
        <v>83</v>
      </c>
      <c r="AW320" s="13" t="s">
        <v>5</v>
      </c>
      <c r="AX320" s="13" t="s">
        <v>75</v>
      </c>
      <c r="AY320" s="207" t="s">
        <v>131</v>
      </c>
    </row>
    <row r="321" spans="2:51" s="14" customFormat="1" ht="12">
      <c r="B321" s="208"/>
      <c r="C321" s="209"/>
      <c r="D321" s="191" t="s">
        <v>145</v>
      </c>
      <c r="E321" s="210" t="s">
        <v>29</v>
      </c>
      <c r="F321" s="211" t="s">
        <v>758</v>
      </c>
      <c r="G321" s="209"/>
      <c r="H321" s="212">
        <v>8</v>
      </c>
      <c r="I321" s="213"/>
      <c r="J321" s="213"/>
      <c r="K321" s="209"/>
      <c r="L321" s="209"/>
      <c r="M321" s="214"/>
      <c r="N321" s="215"/>
      <c r="O321" s="216"/>
      <c r="P321" s="216"/>
      <c r="Q321" s="216"/>
      <c r="R321" s="216"/>
      <c r="S321" s="216"/>
      <c r="T321" s="216"/>
      <c r="U321" s="216"/>
      <c r="V321" s="216"/>
      <c r="W321" s="216"/>
      <c r="X321" s="217"/>
      <c r="AT321" s="218" t="s">
        <v>145</v>
      </c>
      <c r="AU321" s="218" t="s">
        <v>85</v>
      </c>
      <c r="AV321" s="14" t="s">
        <v>85</v>
      </c>
      <c r="AW321" s="14" t="s">
        <v>5</v>
      </c>
      <c r="AX321" s="14" t="s">
        <v>75</v>
      </c>
      <c r="AY321" s="218" t="s">
        <v>131</v>
      </c>
    </row>
    <row r="322" spans="2:51" s="15" customFormat="1" ht="12">
      <c r="B322" s="219"/>
      <c r="C322" s="220"/>
      <c r="D322" s="191" t="s">
        <v>145</v>
      </c>
      <c r="E322" s="221" t="s">
        <v>29</v>
      </c>
      <c r="F322" s="222" t="s">
        <v>147</v>
      </c>
      <c r="G322" s="220"/>
      <c r="H322" s="223">
        <v>8</v>
      </c>
      <c r="I322" s="224"/>
      <c r="J322" s="224"/>
      <c r="K322" s="220"/>
      <c r="L322" s="220"/>
      <c r="M322" s="225"/>
      <c r="N322" s="226"/>
      <c r="O322" s="227"/>
      <c r="P322" s="227"/>
      <c r="Q322" s="227"/>
      <c r="R322" s="227"/>
      <c r="S322" s="227"/>
      <c r="T322" s="227"/>
      <c r="U322" s="227"/>
      <c r="V322" s="227"/>
      <c r="W322" s="227"/>
      <c r="X322" s="228"/>
      <c r="AT322" s="229" t="s">
        <v>145</v>
      </c>
      <c r="AU322" s="229" t="s">
        <v>85</v>
      </c>
      <c r="AV322" s="15" t="s">
        <v>139</v>
      </c>
      <c r="AW322" s="15" t="s">
        <v>5</v>
      </c>
      <c r="AX322" s="15" t="s">
        <v>83</v>
      </c>
      <c r="AY322" s="229" t="s">
        <v>131</v>
      </c>
    </row>
    <row r="323" spans="1:65" s="2" customFormat="1" ht="21.75" customHeight="1">
      <c r="A323" s="35"/>
      <c r="B323" s="36"/>
      <c r="C323" s="230" t="s">
        <v>349</v>
      </c>
      <c r="D323" s="230" t="s">
        <v>148</v>
      </c>
      <c r="E323" s="231" t="s">
        <v>759</v>
      </c>
      <c r="F323" s="232" t="s">
        <v>760</v>
      </c>
      <c r="G323" s="233" t="s">
        <v>137</v>
      </c>
      <c r="H323" s="234">
        <v>2</v>
      </c>
      <c r="I323" s="235"/>
      <c r="J323" s="236"/>
      <c r="K323" s="237">
        <f>ROUND(P323*H323,2)</f>
        <v>0</v>
      </c>
      <c r="L323" s="232" t="s">
        <v>29</v>
      </c>
      <c r="M323" s="238"/>
      <c r="N323" s="239" t="s">
        <v>29</v>
      </c>
      <c r="O323" s="185" t="s">
        <v>44</v>
      </c>
      <c r="P323" s="186">
        <f>I323+J323</f>
        <v>0</v>
      </c>
      <c r="Q323" s="186">
        <f>ROUND(I323*H323,2)</f>
        <v>0</v>
      </c>
      <c r="R323" s="186">
        <f>ROUND(J323*H323,2)</f>
        <v>0</v>
      </c>
      <c r="S323" s="65"/>
      <c r="T323" s="187">
        <f>S323*H323</f>
        <v>0</v>
      </c>
      <c r="U323" s="187">
        <v>0</v>
      </c>
      <c r="V323" s="187">
        <f>U323*H323</f>
        <v>0</v>
      </c>
      <c r="W323" s="187">
        <v>0</v>
      </c>
      <c r="X323" s="188">
        <f>W323*H323</f>
        <v>0</v>
      </c>
      <c r="Y323" s="35"/>
      <c r="Z323" s="35"/>
      <c r="AA323" s="35"/>
      <c r="AB323" s="35"/>
      <c r="AC323" s="35"/>
      <c r="AD323" s="35"/>
      <c r="AE323" s="35"/>
      <c r="AR323" s="189" t="s">
        <v>151</v>
      </c>
      <c r="AT323" s="189" t="s">
        <v>148</v>
      </c>
      <c r="AU323" s="189" t="s">
        <v>85</v>
      </c>
      <c r="AY323" s="18" t="s">
        <v>131</v>
      </c>
      <c r="BE323" s="190">
        <f>IF(O323="základní",K323,0)</f>
        <v>0</v>
      </c>
      <c r="BF323" s="190">
        <f>IF(O323="snížená",K323,0)</f>
        <v>0</v>
      </c>
      <c r="BG323" s="190">
        <f>IF(O323="zákl. přenesená",K323,0)</f>
        <v>0</v>
      </c>
      <c r="BH323" s="190">
        <f>IF(O323="sníž. přenesená",K323,0)</f>
        <v>0</v>
      </c>
      <c r="BI323" s="190">
        <f>IF(O323="nulová",K323,0)</f>
        <v>0</v>
      </c>
      <c r="BJ323" s="18" t="s">
        <v>83</v>
      </c>
      <c r="BK323" s="190">
        <f>ROUND(P323*H323,2)</f>
        <v>0</v>
      </c>
      <c r="BL323" s="18" t="s">
        <v>139</v>
      </c>
      <c r="BM323" s="189" t="s">
        <v>761</v>
      </c>
    </row>
    <row r="324" spans="1:47" s="2" customFormat="1" ht="12">
      <c r="A324" s="35"/>
      <c r="B324" s="36"/>
      <c r="C324" s="37"/>
      <c r="D324" s="191" t="s">
        <v>141</v>
      </c>
      <c r="E324" s="37"/>
      <c r="F324" s="192" t="s">
        <v>760</v>
      </c>
      <c r="G324" s="37"/>
      <c r="H324" s="37"/>
      <c r="I324" s="193"/>
      <c r="J324" s="193"/>
      <c r="K324" s="37"/>
      <c r="L324" s="37"/>
      <c r="M324" s="40"/>
      <c r="N324" s="194"/>
      <c r="O324" s="195"/>
      <c r="P324" s="65"/>
      <c r="Q324" s="65"/>
      <c r="R324" s="65"/>
      <c r="S324" s="65"/>
      <c r="T324" s="65"/>
      <c r="U324" s="65"/>
      <c r="V324" s="65"/>
      <c r="W324" s="65"/>
      <c r="X324" s="66"/>
      <c r="Y324" s="35"/>
      <c r="Z324" s="35"/>
      <c r="AA324" s="35"/>
      <c r="AB324" s="35"/>
      <c r="AC324" s="35"/>
      <c r="AD324" s="35"/>
      <c r="AE324" s="35"/>
      <c r="AT324" s="18" t="s">
        <v>141</v>
      </c>
      <c r="AU324" s="18" t="s">
        <v>85</v>
      </c>
    </row>
    <row r="325" spans="1:47" s="2" customFormat="1" ht="19.5">
      <c r="A325" s="35"/>
      <c r="B325" s="36"/>
      <c r="C325" s="37"/>
      <c r="D325" s="191" t="s">
        <v>153</v>
      </c>
      <c r="E325" s="37"/>
      <c r="F325" s="240" t="s">
        <v>275</v>
      </c>
      <c r="G325" s="37"/>
      <c r="H325" s="37"/>
      <c r="I325" s="193"/>
      <c r="J325" s="193"/>
      <c r="K325" s="37"/>
      <c r="L325" s="37"/>
      <c r="M325" s="40"/>
      <c r="N325" s="194"/>
      <c r="O325" s="195"/>
      <c r="P325" s="65"/>
      <c r="Q325" s="65"/>
      <c r="R325" s="65"/>
      <c r="S325" s="65"/>
      <c r="T325" s="65"/>
      <c r="U325" s="65"/>
      <c r="V325" s="65"/>
      <c r="W325" s="65"/>
      <c r="X325" s="66"/>
      <c r="Y325" s="35"/>
      <c r="Z325" s="35"/>
      <c r="AA325" s="35"/>
      <c r="AB325" s="35"/>
      <c r="AC325" s="35"/>
      <c r="AD325" s="35"/>
      <c r="AE325" s="35"/>
      <c r="AT325" s="18" t="s">
        <v>153</v>
      </c>
      <c r="AU325" s="18" t="s">
        <v>85</v>
      </c>
    </row>
    <row r="326" spans="2:51" s="13" customFormat="1" ht="12">
      <c r="B326" s="198"/>
      <c r="C326" s="199"/>
      <c r="D326" s="191" t="s">
        <v>145</v>
      </c>
      <c r="E326" s="200" t="s">
        <v>29</v>
      </c>
      <c r="F326" s="201" t="s">
        <v>146</v>
      </c>
      <c r="G326" s="199"/>
      <c r="H326" s="200" t="s">
        <v>29</v>
      </c>
      <c r="I326" s="202"/>
      <c r="J326" s="202"/>
      <c r="K326" s="199"/>
      <c r="L326" s="199"/>
      <c r="M326" s="203"/>
      <c r="N326" s="204"/>
      <c r="O326" s="205"/>
      <c r="P326" s="205"/>
      <c r="Q326" s="205"/>
      <c r="R326" s="205"/>
      <c r="S326" s="205"/>
      <c r="T326" s="205"/>
      <c r="U326" s="205"/>
      <c r="V326" s="205"/>
      <c r="W326" s="205"/>
      <c r="X326" s="206"/>
      <c r="AT326" s="207" t="s">
        <v>145</v>
      </c>
      <c r="AU326" s="207" t="s">
        <v>85</v>
      </c>
      <c r="AV326" s="13" t="s">
        <v>83</v>
      </c>
      <c r="AW326" s="13" t="s">
        <v>5</v>
      </c>
      <c r="AX326" s="13" t="s">
        <v>75</v>
      </c>
      <c r="AY326" s="207" t="s">
        <v>131</v>
      </c>
    </row>
    <row r="327" spans="2:51" s="14" customFormat="1" ht="12">
      <c r="B327" s="208"/>
      <c r="C327" s="209"/>
      <c r="D327" s="191" t="s">
        <v>145</v>
      </c>
      <c r="E327" s="210" t="s">
        <v>29</v>
      </c>
      <c r="F327" s="211" t="s">
        <v>85</v>
      </c>
      <c r="G327" s="209"/>
      <c r="H327" s="212">
        <v>2</v>
      </c>
      <c r="I327" s="213"/>
      <c r="J327" s="213"/>
      <c r="K327" s="209"/>
      <c r="L327" s="209"/>
      <c r="M327" s="214"/>
      <c r="N327" s="215"/>
      <c r="O327" s="216"/>
      <c r="P327" s="216"/>
      <c r="Q327" s="216"/>
      <c r="R327" s="216"/>
      <c r="S327" s="216"/>
      <c r="T327" s="216"/>
      <c r="U327" s="216"/>
      <c r="V327" s="216"/>
      <c r="W327" s="216"/>
      <c r="X327" s="217"/>
      <c r="AT327" s="218" t="s">
        <v>145</v>
      </c>
      <c r="AU327" s="218" t="s">
        <v>85</v>
      </c>
      <c r="AV327" s="14" t="s">
        <v>85</v>
      </c>
      <c r="AW327" s="14" t="s">
        <v>5</v>
      </c>
      <c r="AX327" s="14" t="s">
        <v>75</v>
      </c>
      <c r="AY327" s="218" t="s">
        <v>131</v>
      </c>
    </row>
    <row r="328" spans="2:51" s="15" customFormat="1" ht="12">
      <c r="B328" s="219"/>
      <c r="C328" s="220"/>
      <c r="D328" s="191" t="s">
        <v>145</v>
      </c>
      <c r="E328" s="221" t="s">
        <v>29</v>
      </c>
      <c r="F328" s="222" t="s">
        <v>147</v>
      </c>
      <c r="G328" s="220"/>
      <c r="H328" s="223">
        <v>2</v>
      </c>
      <c r="I328" s="224"/>
      <c r="J328" s="224"/>
      <c r="K328" s="220"/>
      <c r="L328" s="220"/>
      <c r="M328" s="225"/>
      <c r="N328" s="226"/>
      <c r="O328" s="227"/>
      <c r="P328" s="227"/>
      <c r="Q328" s="227"/>
      <c r="R328" s="227"/>
      <c r="S328" s="227"/>
      <c r="T328" s="227"/>
      <c r="U328" s="227"/>
      <c r="V328" s="227"/>
      <c r="W328" s="227"/>
      <c r="X328" s="228"/>
      <c r="AT328" s="229" t="s">
        <v>145</v>
      </c>
      <c r="AU328" s="229" t="s">
        <v>85</v>
      </c>
      <c r="AV328" s="15" t="s">
        <v>139</v>
      </c>
      <c r="AW328" s="15" t="s">
        <v>5</v>
      </c>
      <c r="AX328" s="15" t="s">
        <v>83</v>
      </c>
      <c r="AY328" s="229" t="s">
        <v>131</v>
      </c>
    </row>
    <row r="329" spans="1:65" s="2" customFormat="1" ht="24.2" customHeight="1">
      <c r="A329" s="35"/>
      <c r="B329" s="36"/>
      <c r="C329" s="177" t="s">
        <v>353</v>
      </c>
      <c r="D329" s="177" t="s">
        <v>134</v>
      </c>
      <c r="E329" s="178" t="s">
        <v>285</v>
      </c>
      <c r="F329" s="179" t="s">
        <v>286</v>
      </c>
      <c r="G329" s="180" t="s">
        <v>137</v>
      </c>
      <c r="H329" s="181">
        <v>55</v>
      </c>
      <c r="I329" s="182"/>
      <c r="J329" s="182"/>
      <c r="K329" s="183">
        <f>ROUND(P329*H329,2)</f>
        <v>0</v>
      </c>
      <c r="L329" s="179" t="s">
        <v>138</v>
      </c>
      <c r="M329" s="40"/>
      <c r="N329" s="184" t="s">
        <v>29</v>
      </c>
      <c r="O329" s="185" t="s">
        <v>44</v>
      </c>
      <c r="P329" s="186">
        <f>I329+J329</f>
        <v>0</v>
      </c>
      <c r="Q329" s="186">
        <f>ROUND(I329*H329,2)</f>
        <v>0</v>
      </c>
      <c r="R329" s="186">
        <f>ROUND(J329*H329,2)</f>
        <v>0</v>
      </c>
      <c r="S329" s="65"/>
      <c r="T329" s="187">
        <f>S329*H329</f>
        <v>0</v>
      </c>
      <c r="U329" s="187">
        <v>0</v>
      </c>
      <c r="V329" s="187">
        <f>U329*H329</f>
        <v>0</v>
      </c>
      <c r="W329" s="187">
        <v>0</v>
      </c>
      <c r="X329" s="188">
        <f>W329*H329</f>
        <v>0</v>
      </c>
      <c r="Y329" s="35"/>
      <c r="Z329" s="35"/>
      <c r="AA329" s="35"/>
      <c r="AB329" s="35"/>
      <c r="AC329" s="35"/>
      <c r="AD329" s="35"/>
      <c r="AE329" s="35"/>
      <c r="AR329" s="189" t="s">
        <v>139</v>
      </c>
      <c r="AT329" s="189" t="s">
        <v>134</v>
      </c>
      <c r="AU329" s="189" t="s">
        <v>85</v>
      </c>
      <c r="AY329" s="18" t="s">
        <v>131</v>
      </c>
      <c r="BE329" s="190">
        <f>IF(O329="základní",K329,0)</f>
        <v>0</v>
      </c>
      <c r="BF329" s="190">
        <f>IF(O329="snížená",K329,0)</f>
        <v>0</v>
      </c>
      <c r="BG329" s="190">
        <f>IF(O329="zákl. přenesená",K329,0)</f>
        <v>0</v>
      </c>
      <c r="BH329" s="190">
        <f>IF(O329="sníž. přenesená",K329,0)</f>
        <v>0</v>
      </c>
      <c r="BI329" s="190">
        <f>IF(O329="nulová",K329,0)</f>
        <v>0</v>
      </c>
      <c r="BJ329" s="18" t="s">
        <v>83</v>
      </c>
      <c r="BK329" s="190">
        <f>ROUND(P329*H329,2)</f>
        <v>0</v>
      </c>
      <c r="BL329" s="18" t="s">
        <v>139</v>
      </c>
      <c r="BM329" s="189" t="s">
        <v>287</v>
      </c>
    </row>
    <row r="330" spans="1:47" s="2" customFormat="1" ht="19.5">
      <c r="A330" s="35"/>
      <c r="B330" s="36"/>
      <c r="C330" s="37"/>
      <c r="D330" s="191" t="s">
        <v>141</v>
      </c>
      <c r="E330" s="37"/>
      <c r="F330" s="192" t="s">
        <v>288</v>
      </c>
      <c r="G330" s="37"/>
      <c r="H330" s="37"/>
      <c r="I330" s="193"/>
      <c r="J330" s="193"/>
      <c r="K330" s="37"/>
      <c r="L330" s="37"/>
      <c r="M330" s="40"/>
      <c r="N330" s="194"/>
      <c r="O330" s="195"/>
      <c r="P330" s="65"/>
      <c r="Q330" s="65"/>
      <c r="R330" s="65"/>
      <c r="S330" s="65"/>
      <c r="T330" s="65"/>
      <c r="U330" s="65"/>
      <c r="V330" s="65"/>
      <c r="W330" s="65"/>
      <c r="X330" s="66"/>
      <c r="Y330" s="35"/>
      <c r="Z330" s="35"/>
      <c r="AA330" s="35"/>
      <c r="AB330" s="35"/>
      <c r="AC330" s="35"/>
      <c r="AD330" s="35"/>
      <c r="AE330" s="35"/>
      <c r="AT330" s="18" t="s">
        <v>141</v>
      </c>
      <c r="AU330" s="18" t="s">
        <v>85</v>
      </c>
    </row>
    <row r="331" spans="1:47" s="2" customFormat="1" ht="12">
      <c r="A331" s="35"/>
      <c r="B331" s="36"/>
      <c r="C331" s="37"/>
      <c r="D331" s="196" t="s">
        <v>143</v>
      </c>
      <c r="E331" s="37"/>
      <c r="F331" s="197" t="s">
        <v>289</v>
      </c>
      <c r="G331" s="37"/>
      <c r="H331" s="37"/>
      <c r="I331" s="193"/>
      <c r="J331" s="193"/>
      <c r="K331" s="37"/>
      <c r="L331" s="37"/>
      <c r="M331" s="40"/>
      <c r="N331" s="194"/>
      <c r="O331" s="195"/>
      <c r="P331" s="65"/>
      <c r="Q331" s="65"/>
      <c r="R331" s="65"/>
      <c r="S331" s="65"/>
      <c r="T331" s="65"/>
      <c r="U331" s="65"/>
      <c r="V331" s="65"/>
      <c r="W331" s="65"/>
      <c r="X331" s="66"/>
      <c r="Y331" s="35"/>
      <c r="Z331" s="35"/>
      <c r="AA331" s="35"/>
      <c r="AB331" s="35"/>
      <c r="AC331" s="35"/>
      <c r="AD331" s="35"/>
      <c r="AE331" s="35"/>
      <c r="AT331" s="18" t="s">
        <v>143</v>
      </c>
      <c r="AU331" s="18" t="s">
        <v>85</v>
      </c>
    </row>
    <row r="332" spans="2:51" s="13" customFormat="1" ht="12">
      <c r="B332" s="198"/>
      <c r="C332" s="199"/>
      <c r="D332" s="191" t="s">
        <v>145</v>
      </c>
      <c r="E332" s="200" t="s">
        <v>29</v>
      </c>
      <c r="F332" s="201" t="s">
        <v>146</v>
      </c>
      <c r="G332" s="199"/>
      <c r="H332" s="200" t="s">
        <v>29</v>
      </c>
      <c r="I332" s="202"/>
      <c r="J332" s="202"/>
      <c r="K332" s="199"/>
      <c r="L332" s="199"/>
      <c r="M332" s="203"/>
      <c r="N332" s="204"/>
      <c r="O332" s="205"/>
      <c r="P332" s="205"/>
      <c r="Q332" s="205"/>
      <c r="R332" s="205"/>
      <c r="S332" s="205"/>
      <c r="T332" s="205"/>
      <c r="U332" s="205"/>
      <c r="V332" s="205"/>
      <c r="W332" s="205"/>
      <c r="X332" s="206"/>
      <c r="AT332" s="207" t="s">
        <v>145</v>
      </c>
      <c r="AU332" s="207" t="s">
        <v>85</v>
      </c>
      <c r="AV332" s="13" t="s">
        <v>83</v>
      </c>
      <c r="AW332" s="13" t="s">
        <v>5</v>
      </c>
      <c r="AX332" s="13" t="s">
        <v>75</v>
      </c>
      <c r="AY332" s="207" t="s">
        <v>131</v>
      </c>
    </row>
    <row r="333" spans="2:51" s="14" customFormat="1" ht="12">
      <c r="B333" s="208"/>
      <c r="C333" s="209"/>
      <c r="D333" s="191" t="s">
        <v>145</v>
      </c>
      <c r="E333" s="210" t="s">
        <v>29</v>
      </c>
      <c r="F333" s="211" t="s">
        <v>762</v>
      </c>
      <c r="G333" s="209"/>
      <c r="H333" s="212">
        <v>55</v>
      </c>
      <c r="I333" s="213"/>
      <c r="J333" s="213"/>
      <c r="K333" s="209"/>
      <c r="L333" s="209"/>
      <c r="M333" s="214"/>
      <c r="N333" s="215"/>
      <c r="O333" s="216"/>
      <c r="P333" s="216"/>
      <c r="Q333" s="216"/>
      <c r="R333" s="216"/>
      <c r="S333" s="216"/>
      <c r="T333" s="216"/>
      <c r="U333" s="216"/>
      <c r="V333" s="216"/>
      <c r="W333" s="216"/>
      <c r="X333" s="217"/>
      <c r="AT333" s="218" t="s">
        <v>145</v>
      </c>
      <c r="AU333" s="218" t="s">
        <v>85</v>
      </c>
      <c r="AV333" s="14" t="s">
        <v>85</v>
      </c>
      <c r="AW333" s="14" t="s">
        <v>5</v>
      </c>
      <c r="AX333" s="14" t="s">
        <v>75</v>
      </c>
      <c r="AY333" s="218" t="s">
        <v>131</v>
      </c>
    </row>
    <row r="334" spans="2:51" s="15" customFormat="1" ht="12">
      <c r="B334" s="219"/>
      <c r="C334" s="220"/>
      <c r="D334" s="191" t="s">
        <v>145</v>
      </c>
      <c r="E334" s="221" t="s">
        <v>29</v>
      </c>
      <c r="F334" s="222" t="s">
        <v>147</v>
      </c>
      <c r="G334" s="220"/>
      <c r="H334" s="223">
        <v>55</v>
      </c>
      <c r="I334" s="224"/>
      <c r="J334" s="224"/>
      <c r="K334" s="220"/>
      <c r="L334" s="220"/>
      <c r="M334" s="225"/>
      <c r="N334" s="226"/>
      <c r="O334" s="227"/>
      <c r="P334" s="227"/>
      <c r="Q334" s="227"/>
      <c r="R334" s="227"/>
      <c r="S334" s="227"/>
      <c r="T334" s="227"/>
      <c r="U334" s="227"/>
      <c r="V334" s="227"/>
      <c r="W334" s="227"/>
      <c r="X334" s="228"/>
      <c r="AT334" s="229" t="s">
        <v>145</v>
      </c>
      <c r="AU334" s="229" t="s">
        <v>85</v>
      </c>
      <c r="AV334" s="15" t="s">
        <v>139</v>
      </c>
      <c r="AW334" s="15" t="s">
        <v>5</v>
      </c>
      <c r="AX334" s="15" t="s">
        <v>83</v>
      </c>
      <c r="AY334" s="229" t="s">
        <v>131</v>
      </c>
    </row>
    <row r="335" spans="1:65" s="2" customFormat="1" ht="16.5" customHeight="1">
      <c r="A335" s="35"/>
      <c r="B335" s="36"/>
      <c r="C335" s="230" t="s">
        <v>359</v>
      </c>
      <c r="D335" s="230" t="s">
        <v>148</v>
      </c>
      <c r="E335" s="231" t="s">
        <v>292</v>
      </c>
      <c r="F335" s="232" t="s">
        <v>293</v>
      </c>
      <c r="G335" s="233" t="s">
        <v>137</v>
      </c>
      <c r="H335" s="234">
        <v>11</v>
      </c>
      <c r="I335" s="235"/>
      <c r="J335" s="236"/>
      <c r="K335" s="237">
        <f>ROUND(P335*H335,2)</f>
        <v>0</v>
      </c>
      <c r="L335" s="232" t="s">
        <v>29</v>
      </c>
      <c r="M335" s="238"/>
      <c r="N335" s="239" t="s">
        <v>29</v>
      </c>
      <c r="O335" s="185" t="s">
        <v>44</v>
      </c>
      <c r="P335" s="186">
        <f>I335+J335</f>
        <v>0</v>
      </c>
      <c r="Q335" s="186">
        <f>ROUND(I335*H335,2)</f>
        <v>0</v>
      </c>
      <c r="R335" s="186">
        <f>ROUND(J335*H335,2)</f>
        <v>0</v>
      </c>
      <c r="S335" s="65"/>
      <c r="T335" s="187">
        <f>S335*H335</f>
        <v>0</v>
      </c>
      <c r="U335" s="187">
        <v>0</v>
      </c>
      <c r="V335" s="187">
        <f>U335*H335</f>
        <v>0</v>
      </c>
      <c r="W335" s="187">
        <v>0</v>
      </c>
      <c r="X335" s="188">
        <f>W335*H335</f>
        <v>0</v>
      </c>
      <c r="Y335" s="35"/>
      <c r="Z335" s="35"/>
      <c r="AA335" s="35"/>
      <c r="AB335" s="35"/>
      <c r="AC335" s="35"/>
      <c r="AD335" s="35"/>
      <c r="AE335" s="35"/>
      <c r="AR335" s="189" t="s">
        <v>151</v>
      </c>
      <c r="AT335" s="189" t="s">
        <v>148</v>
      </c>
      <c r="AU335" s="189" t="s">
        <v>85</v>
      </c>
      <c r="AY335" s="18" t="s">
        <v>131</v>
      </c>
      <c r="BE335" s="190">
        <f>IF(O335="základní",K335,0)</f>
        <v>0</v>
      </c>
      <c r="BF335" s="190">
        <f>IF(O335="snížená",K335,0)</f>
        <v>0</v>
      </c>
      <c r="BG335" s="190">
        <f>IF(O335="zákl. přenesená",K335,0)</f>
        <v>0</v>
      </c>
      <c r="BH335" s="190">
        <f>IF(O335="sníž. přenesená",K335,0)</f>
        <v>0</v>
      </c>
      <c r="BI335" s="190">
        <f>IF(O335="nulová",K335,0)</f>
        <v>0</v>
      </c>
      <c r="BJ335" s="18" t="s">
        <v>83</v>
      </c>
      <c r="BK335" s="190">
        <f>ROUND(P335*H335,2)</f>
        <v>0</v>
      </c>
      <c r="BL335" s="18" t="s">
        <v>139</v>
      </c>
      <c r="BM335" s="189" t="s">
        <v>294</v>
      </c>
    </row>
    <row r="336" spans="1:47" s="2" customFormat="1" ht="12">
      <c r="A336" s="35"/>
      <c r="B336" s="36"/>
      <c r="C336" s="37"/>
      <c r="D336" s="191" t="s">
        <v>141</v>
      </c>
      <c r="E336" s="37"/>
      <c r="F336" s="192" t="s">
        <v>293</v>
      </c>
      <c r="G336" s="37"/>
      <c r="H336" s="37"/>
      <c r="I336" s="193"/>
      <c r="J336" s="193"/>
      <c r="K336" s="37"/>
      <c r="L336" s="37"/>
      <c r="M336" s="40"/>
      <c r="N336" s="194"/>
      <c r="O336" s="195"/>
      <c r="P336" s="65"/>
      <c r="Q336" s="65"/>
      <c r="R336" s="65"/>
      <c r="S336" s="65"/>
      <c r="T336" s="65"/>
      <c r="U336" s="65"/>
      <c r="V336" s="65"/>
      <c r="W336" s="65"/>
      <c r="X336" s="66"/>
      <c r="Y336" s="35"/>
      <c r="Z336" s="35"/>
      <c r="AA336" s="35"/>
      <c r="AB336" s="35"/>
      <c r="AC336" s="35"/>
      <c r="AD336" s="35"/>
      <c r="AE336" s="35"/>
      <c r="AT336" s="18" t="s">
        <v>141</v>
      </c>
      <c r="AU336" s="18" t="s">
        <v>85</v>
      </c>
    </row>
    <row r="337" spans="1:47" s="2" customFormat="1" ht="19.5">
      <c r="A337" s="35"/>
      <c r="B337" s="36"/>
      <c r="C337" s="37"/>
      <c r="D337" s="191" t="s">
        <v>153</v>
      </c>
      <c r="E337" s="37"/>
      <c r="F337" s="240" t="s">
        <v>275</v>
      </c>
      <c r="G337" s="37"/>
      <c r="H337" s="37"/>
      <c r="I337" s="193"/>
      <c r="J337" s="193"/>
      <c r="K337" s="37"/>
      <c r="L337" s="37"/>
      <c r="M337" s="40"/>
      <c r="N337" s="194"/>
      <c r="O337" s="195"/>
      <c r="P337" s="65"/>
      <c r="Q337" s="65"/>
      <c r="R337" s="65"/>
      <c r="S337" s="65"/>
      <c r="T337" s="65"/>
      <c r="U337" s="65"/>
      <c r="V337" s="65"/>
      <c r="W337" s="65"/>
      <c r="X337" s="66"/>
      <c r="Y337" s="35"/>
      <c r="Z337" s="35"/>
      <c r="AA337" s="35"/>
      <c r="AB337" s="35"/>
      <c r="AC337" s="35"/>
      <c r="AD337" s="35"/>
      <c r="AE337" s="35"/>
      <c r="AT337" s="18" t="s">
        <v>153</v>
      </c>
      <c r="AU337" s="18" t="s">
        <v>85</v>
      </c>
    </row>
    <row r="338" spans="2:51" s="13" customFormat="1" ht="12">
      <c r="B338" s="198"/>
      <c r="C338" s="199"/>
      <c r="D338" s="191" t="s">
        <v>145</v>
      </c>
      <c r="E338" s="200" t="s">
        <v>29</v>
      </c>
      <c r="F338" s="201" t="s">
        <v>146</v>
      </c>
      <c r="G338" s="199"/>
      <c r="H338" s="200" t="s">
        <v>29</v>
      </c>
      <c r="I338" s="202"/>
      <c r="J338" s="202"/>
      <c r="K338" s="199"/>
      <c r="L338" s="199"/>
      <c r="M338" s="203"/>
      <c r="N338" s="204"/>
      <c r="O338" s="205"/>
      <c r="P338" s="205"/>
      <c r="Q338" s="205"/>
      <c r="R338" s="205"/>
      <c r="S338" s="205"/>
      <c r="T338" s="205"/>
      <c r="U338" s="205"/>
      <c r="V338" s="205"/>
      <c r="W338" s="205"/>
      <c r="X338" s="206"/>
      <c r="AT338" s="207" t="s">
        <v>145</v>
      </c>
      <c r="AU338" s="207" t="s">
        <v>85</v>
      </c>
      <c r="AV338" s="13" t="s">
        <v>83</v>
      </c>
      <c r="AW338" s="13" t="s">
        <v>5</v>
      </c>
      <c r="AX338" s="13" t="s">
        <v>75</v>
      </c>
      <c r="AY338" s="207" t="s">
        <v>131</v>
      </c>
    </row>
    <row r="339" spans="2:51" s="14" customFormat="1" ht="12">
      <c r="B339" s="208"/>
      <c r="C339" s="209"/>
      <c r="D339" s="191" t="s">
        <v>145</v>
      </c>
      <c r="E339" s="210" t="s">
        <v>29</v>
      </c>
      <c r="F339" s="211" t="s">
        <v>200</v>
      </c>
      <c r="G339" s="209"/>
      <c r="H339" s="212">
        <v>11</v>
      </c>
      <c r="I339" s="213"/>
      <c r="J339" s="213"/>
      <c r="K339" s="209"/>
      <c r="L339" s="209"/>
      <c r="M339" s="214"/>
      <c r="N339" s="215"/>
      <c r="O339" s="216"/>
      <c r="P339" s="216"/>
      <c r="Q339" s="216"/>
      <c r="R339" s="216"/>
      <c r="S339" s="216"/>
      <c r="T339" s="216"/>
      <c r="U339" s="216"/>
      <c r="V339" s="216"/>
      <c r="W339" s="216"/>
      <c r="X339" s="217"/>
      <c r="AT339" s="218" t="s">
        <v>145</v>
      </c>
      <c r="AU339" s="218" t="s">
        <v>85</v>
      </c>
      <c r="AV339" s="14" t="s">
        <v>85</v>
      </c>
      <c r="AW339" s="14" t="s">
        <v>5</v>
      </c>
      <c r="AX339" s="14" t="s">
        <v>75</v>
      </c>
      <c r="AY339" s="218" t="s">
        <v>131</v>
      </c>
    </row>
    <row r="340" spans="2:51" s="15" customFormat="1" ht="12">
      <c r="B340" s="219"/>
      <c r="C340" s="220"/>
      <c r="D340" s="191" t="s">
        <v>145</v>
      </c>
      <c r="E340" s="221" t="s">
        <v>29</v>
      </c>
      <c r="F340" s="222" t="s">
        <v>147</v>
      </c>
      <c r="G340" s="220"/>
      <c r="H340" s="223">
        <v>11</v>
      </c>
      <c r="I340" s="224"/>
      <c r="J340" s="224"/>
      <c r="K340" s="220"/>
      <c r="L340" s="220"/>
      <c r="M340" s="225"/>
      <c r="N340" s="226"/>
      <c r="O340" s="227"/>
      <c r="P340" s="227"/>
      <c r="Q340" s="227"/>
      <c r="R340" s="227"/>
      <c r="S340" s="227"/>
      <c r="T340" s="227"/>
      <c r="U340" s="227"/>
      <c r="V340" s="227"/>
      <c r="W340" s="227"/>
      <c r="X340" s="228"/>
      <c r="AT340" s="229" t="s">
        <v>145</v>
      </c>
      <c r="AU340" s="229" t="s">
        <v>85</v>
      </c>
      <c r="AV340" s="15" t="s">
        <v>139</v>
      </c>
      <c r="AW340" s="15" t="s">
        <v>5</v>
      </c>
      <c r="AX340" s="15" t="s">
        <v>83</v>
      </c>
      <c r="AY340" s="229" t="s">
        <v>131</v>
      </c>
    </row>
    <row r="341" spans="1:65" s="2" customFormat="1" ht="16.5" customHeight="1">
      <c r="A341" s="35"/>
      <c r="B341" s="36"/>
      <c r="C341" s="230" t="s">
        <v>363</v>
      </c>
      <c r="D341" s="230" t="s">
        <v>148</v>
      </c>
      <c r="E341" s="231" t="s">
        <v>763</v>
      </c>
      <c r="F341" s="232" t="s">
        <v>764</v>
      </c>
      <c r="G341" s="233" t="s">
        <v>137</v>
      </c>
      <c r="H341" s="234">
        <v>1</v>
      </c>
      <c r="I341" s="235"/>
      <c r="J341" s="236"/>
      <c r="K341" s="237">
        <f>ROUND(P341*H341,2)</f>
        <v>0</v>
      </c>
      <c r="L341" s="232" t="s">
        <v>29</v>
      </c>
      <c r="M341" s="238"/>
      <c r="N341" s="239" t="s">
        <v>29</v>
      </c>
      <c r="O341" s="185" t="s">
        <v>44</v>
      </c>
      <c r="P341" s="186">
        <f>I341+J341</f>
        <v>0</v>
      </c>
      <c r="Q341" s="186">
        <f>ROUND(I341*H341,2)</f>
        <v>0</v>
      </c>
      <c r="R341" s="186">
        <f>ROUND(J341*H341,2)</f>
        <v>0</v>
      </c>
      <c r="S341" s="65"/>
      <c r="T341" s="187">
        <f>S341*H341</f>
        <v>0</v>
      </c>
      <c r="U341" s="187">
        <v>0</v>
      </c>
      <c r="V341" s="187">
        <f>U341*H341</f>
        <v>0</v>
      </c>
      <c r="W341" s="187">
        <v>0</v>
      </c>
      <c r="X341" s="188">
        <f>W341*H341</f>
        <v>0</v>
      </c>
      <c r="Y341" s="35"/>
      <c r="Z341" s="35"/>
      <c r="AA341" s="35"/>
      <c r="AB341" s="35"/>
      <c r="AC341" s="35"/>
      <c r="AD341" s="35"/>
      <c r="AE341" s="35"/>
      <c r="AR341" s="189" t="s">
        <v>151</v>
      </c>
      <c r="AT341" s="189" t="s">
        <v>148</v>
      </c>
      <c r="AU341" s="189" t="s">
        <v>85</v>
      </c>
      <c r="AY341" s="18" t="s">
        <v>131</v>
      </c>
      <c r="BE341" s="190">
        <f>IF(O341="základní",K341,0)</f>
        <v>0</v>
      </c>
      <c r="BF341" s="190">
        <f>IF(O341="snížená",K341,0)</f>
        <v>0</v>
      </c>
      <c r="BG341" s="190">
        <f>IF(O341="zákl. přenesená",K341,0)</f>
        <v>0</v>
      </c>
      <c r="BH341" s="190">
        <f>IF(O341="sníž. přenesená",K341,0)</f>
        <v>0</v>
      </c>
      <c r="BI341" s="190">
        <f>IF(O341="nulová",K341,0)</f>
        <v>0</v>
      </c>
      <c r="BJ341" s="18" t="s">
        <v>83</v>
      </c>
      <c r="BK341" s="190">
        <f>ROUND(P341*H341,2)</f>
        <v>0</v>
      </c>
      <c r="BL341" s="18" t="s">
        <v>139</v>
      </c>
      <c r="BM341" s="189" t="s">
        <v>765</v>
      </c>
    </row>
    <row r="342" spans="1:47" s="2" customFormat="1" ht="12">
      <c r="A342" s="35"/>
      <c r="B342" s="36"/>
      <c r="C342" s="37"/>
      <c r="D342" s="191" t="s">
        <v>141</v>
      </c>
      <c r="E342" s="37"/>
      <c r="F342" s="192" t="s">
        <v>764</v>
      </c>
      <c r="G342" s="37"/>
      <c r="H342" s="37"/>
      <c r="I342" s="193"/>
      <c r="J342" s="193"/>
      <c r="K342" s="37"/>
      <c r="L342" s="37"/>
      <c r="M342" s="40"/>
      <c r="N342" s="194"/>
      <c r="O342" s="195"/>
      <c r="P342" s="65"/>
      <c r="Q342" s="65"/>
      <c r="R342" s="65"/>
      <c r="S342" s="65"/>
      <c r="T342" s="65"/>
      <c r="U342" s="65"/>
      <c r="V342" s="65"/>
      <c r="W342" s="65"/>
      <c r="X342" s="66"/>
      <c r="Y342" s="35"/>
      <c r="Z342" s="35"/>
      <c r="AA342" s="35"/>
      <c r="AB342" s="35"/>
      <c r="AC342" s="35"/>
      <c r="AD342" s="35"/>
      <c r="AE342" s="35"/>
      <c r="AT342" s="18" t="s">
        <v>141</v>
      </c>
      <c r="AU342" s="18" t="s">
        <v>85</v>
      </c>
    </row>
    <row r="343" spans="1:47" s="2" customFormat="1" ht="19.5">
      <c r="A343" s="35"/>
      <c r="B343" s="36"/>
      <c r="C343" s="37"/>
      <c r="D343" s="191" t="s">
        <v>153</v>
      </c>
      <c r="E343" s="37"/>
      <c r="F343" s="240" t="s">
        <v>275</v>
      </c>
      <c r="G343" s="37"/>
      <c r="H343" s="37"/>
      <c r="I343" s="193"/>
      <c r="J343" s="193"/>
      <c r="K343" s="37"/>
      <c r="L343" s="37"/>
      <c r="M343" s="40"/>
      <c r="N343" s="194"/>
      <c r="O343" s="195"/>
      <c r="P343" s="65"/>
      <c r="Q343" s="65"/>
      <c r="R343" s="65"/>
      <c r="S343" s="65"/>
      <c r="T343" s="65"/>
      <c r="U343" s="65"/>
      <c r="V343" s="65"/>
      <c r="W343" s="65"/>
      <c r="X343" s="66"/>
      <c r="Y343" s="35"/>
      <c r="Z343" s="35"/>
      <c r="AA343" s="35"/>
      <c r="AB343" s="35"/>
      <c r="AC343" s="35"/>
      <c r="AD343" s="35"/>
      <c r="AE343" s="35"/>
      <c r="AT343" s="18" t="s">
        <v>153</v>
      </c>
      <c r="AU343" s="18" t="s">
        <v>85</v>
      </c>
    </row>
    <row r="344" spans="2:51" s="13" customFormat="1" ht="12">
      <c r="B344" s="198"/>
      <c r="C344" s="199"/>
      <c r="D344" s="191" t="s">
        <v>145</v>
      </c>
      <c r="E344" s="200" t="s">
        <v>29</v>
      </c>
      <c r="F344" s="201" t="s">
        <v>146</v>
      </c>
      <c r="G344" s="199"/>
      <c r="H344" s="200" t="s">
        <v>29</v>
      </c>
      <c r="I344" s="202"/>
      <c r="J344" s="202"/>
      <c r="K344" s="199"/>
      <c r="L344" s="199"/>
      <c r="M344" s="203"/>
      <c r="N344" s="204"/>
      <c r="O344" s="205"/>
      <c r="P344" s="205"/>
      <c r="Q344" s="205"/>
      <c r="R344" s="205"/>
      <c r="S344" s="205"/>
      <c r="T344" s="205"/>
      <c r="U344" s="205"/>
      <c r="V344" s="205"/>
      <c r="W344" s="205"/>
      <c r="X344" s="206"/>
      <c r="AT344" s="207" t="s">
        <v>145</v>
      </c>
      <c r="AU344" s="207" t="s">
        <v>85</v>
      </c>
      <c r="AV344" s="13" t="s">
        <v>83</v>
      </c>
      <c r="AW344" s="13" t="s">
        <v>5</v>
      </c>
      <c r="AX344" s="13" t="s">
        <v>75</v>
      </c>
      <c r="AY344" s="207" t="s">
        <v>131</v>
      </c>
    </row>
    <row r="345" spans="2:51" s="14" customFormat="1" ht="12">
      <c r="B345" s="208"/>
      <c r="C345" s="209"/>
      <c r="D345" s="191" t="s">
        <v>145</v>
      </c>
      <c r="E345" s="210" t="s">
        <v>29</v>
      </c>
      <c r="F345" s="211" t="s">
        <v>83</v>
      </c>
      <c r="G345" s="209"/>
      <c r="H345" s="212">
        <v>1</v>
      </c>
      <c r="I345" s="213"/>
      <c r="J345" s="213"/>
      <c r="K345" s="209"/>
      <c r="L345" s="209"/>
      <c r="M345" s="214"/>
      <c r="N345" s="215"/>
      <c r="O345" s="216"/>
      <c r="P345" s="216"/>
      <c r="Q345" s="216"/>
      <c r="R345" s="216"/>
      <c r="S345" s="216"/>
      <c r="T345" s="216"/>
      <c r="U345" s="216"/>
      <c r="V345" s="216"/>
      <c r="W345" s="216"/>
      <c r="X345" s="217"/>
      <c r="AT345" s="218" t="s">
        <v>145</v>
      </c>
      <c r="AU345" s="218" t="s">
        <v>85</v>
      </c>
      <c r="AV345" s="14" t="s">
        <v>85</v>
      </c>
      <c r="AW345" s="14" t="s">
        <v>5</v>
      </c>
      <c r="AX345" s="14" t="s">
        <v>75</v>
      </c>
      <c r="AY345" s="218" t="s">
        <v>131</v>
      </c>
    </row>
    <row r="346" spans="2:51" s="15" customFormat="1" ht="12">
      <c r="B346" s="219"/>
      <c r="C346" s="220"/>
      <c r="D346" s="191" t="s">
        <v>145</v>
      </c>
      <c r="E346" s="221" t="s">
        <v>29</v>
      </c>
      <c r="F346" s="222" t="s">
        <v>147</v>
      </c>
      <c r="G346" s="220"/>
      <c r="H346" s="223">
        <v>1</v>
      </c>
      <c r="I346" s="224"/>
      <c r="J346" s="224"/>
      <c r="K346" s="220"/>
      <c r="L346" s="220"/>
      <c r="M346" s="225"/>
      <c r="N346" s="226"/>
      <c r="O346" s="227"/>
      <c r="P346" s="227"/>
      <c r="Q346" s="227"/>
      <c r="R346" s="227"/>
      <c r="S346" s="227"/>
      <c r="T346" s="227"/>
      <c r="U346" s="227"/>
      <c r="V346" s="227"/>
      <c r="W346" s="227"/>
      <c r="X346" s="228"/>
      <c r="AT346" s="229" t="s">
        <v>145</v>
      </c>
      <c r="AU346" s="229" t="s">
        <v>85</v>
      </c>
      <c r="AV346" s="15" t="s">
        <v>139</v>
      </c>
      <c r="AW346" s="15" t="s">
        <v>5</v>
      </c>
      <c r="AX346" s="15" t="s">
        <v>83</v>
      </c>
      <c r="AY346" s="229" t="s">
        <v>131</v>
      </c>
    </row>
    <row r="347" spans="1:65" s="2" customFormat="1" ht="16.5" customHeight="1">
      <c r="A347" s="35"/>
      <c r="B347" s="36"/>
      <c r="C347" s="230" t="s">
        <v>367</v>
      </c>
      <c r="D347" s="230" t="s">
        <v>148</v>
      </c>
      <c r="E347" s="231" t="s">
        <v>296</v>
      </c>
      <c r="F347" s="232" t="s">
        <v>297</v>
      </c>
      <c r="G347" s="233" t="s">
        <v>137</v>
      </c>
      <c r="H347" s="234">
        <v>7</v>
      </c>
      <c r="I347" s="235"/>
      <c r="J347" s="236"/>
      <c r="K347" s="237">
        <f>ROUND(P347*H347,2)</f>
        <v>0</v>
      </c>
      <c r="L347" s="232" t="s">
        <v>29</v>
      </c>
      <c r="M347" s="238"/>
      <c r="N347" s="239" t="s">
        <v>29</v>
      </c>
      <c r="O347" s="185" t="s">
        <v>44</v>
      </c>
      <c r="P347" s="186">
        <f>I347+J347</f>
        <v>0</v>
      </c>
      <c r="Q347" s="186">
        <f>ROUND(I347*H347,2)</f>
        <v>0</v>
      </c>
      <c r="R347" s="186">
        <f>ROUND(J347*H347,2)</f>
        <v>0</v>
      </c>
      <c r="S347" s="65"/>
      <c r="T347" s="187">
        <f>S347*H347</f>
        <v>0</v>
      </c>
      <c r="U347" s="187">
        <v>0</v>
      </c>
      <c r="V347" s="187">
        <f>U347*H347</f>
        <v>0</v>
      </c>
      <c r="W347" s="187">
        <v>0</v>
      </c>
      <c r="X347" s="188">
        <f>W347*H347</f>
        <v>0</v>
      </c>
      <c r="Y347" s="35"/>
      <c r="Z347" s="35"/>
      <c r="AA347" s="35"/>
      <c r="AB347" s="35"/>
      <c r="AC347" s="35"/>
      <c r="AD347" s="35"/>
      <c r="AE347" s="35"/>
      <c r="AR347" s="189" t="s">
        <v>151</v>
      </c>
      <c r="AT347" s="189" t="s">
        <v>148</v>
      </c>
      <c r="AU347" s="189" t="s">
        <v>85</v>
      </c>
      <c r="AY347" s="18" t="s">
        <v>131</v>
      </c>
      <c r="BE347" s="190">
        <f>IF(O347="základní",K347,0)</f>
        <v>0</v>
      </c>
      <c r="BF347" s="190">
        <f>IF(O347="snížená",K347,0)</f>
        <v>0</v>
      </c>
      <c r="BG347" s="190">
        <f>IF(O347="zákl. přenesená",K347,0)</f>
        <v>0</v>
      </c>
      <c r="BH347" s="190">
        <f>IF(O347="sníž. přenesená",K347,0)</f>
        <v>0</v>
      </c>
      <c r="BI347" s="190">
        <f>IF(O347="nulová",K347,0)</f>
        <v>0</v>
      </c>
      <c r="BJ347" s="18" t="s">
        <v>83</v>
      </c>
      <c r="BK347" s="190">
        <f>ROUND(P347*H347,2)</f>
        <v>0</v>
      </c>
      <c r="BL347" s="18" t="s">
        <v>139</v>
      </c>
      <c r="BM347" s="189" t="s">
        <v>298</v>
      </c>
    </row>
    <row r="348" spans="1:47" s="2" customFormat="1" ht="12">
      <c r="A348" s="35"/>
      <c r="B348" s="36"/>
      <c r="C348" s="37"/>
      <c r="D348" s="191" t="s">
        <v>141</v>
      </c>
      <c r="E348" s="37"/>
      <c r="F348" s="192" t="s">
        <v>297</v>
      </c>
      <c r="G348" s="37"/>
      <c r="H348" s="37"/>
      <c r="I348" s="193"/>
      <c r="J348" s="193"/>
      <c r="K348" s="37"/>
      <c r="L348" s="37"/>
      <c r="M348" s="40"/>
      <c r="N348" s="194"/>
      <c r="O348" s="195"/>
      <c r="P348" s="65"/>
      <c r="Q348" s="65"/>
      <c r="R348" s="65"/>
      <c r="S348" s="65"/>
      <c r="T348" s="65"/>
      <c r="U348" s="65"/>
      <c r="V348" s="65"/>
      <c r="W348" s="65"/>
      <c r="X348" s="66"/>
      <c r="Y348" s="35"/>
      <c r="Z348" s="35"/>
      <c r="AA348" s="35"/>
      <c r="AB348" s="35"/>
      <c r="AC348" s="35"/>
      <c r="AD348" s="35"/>
      <c r="AE348" s="35"/>
      <c r="AT348" s="18" t="s">
        <v>141</v>
      </c>
      <c r="AU348" s="18" t="s">
        <v>85</v>
      </c>
    </row>
    <row r="349" spans="1:47" s="2" customFormat="1" ht="19.5">
      <c r="A349" s="35"/>
      <c r="B349" s="36"/>
      <c r="C349" s="37"/>
      <c r="D349" s="191" t="s">
        <v>153</v>
      </c>
      <c r="E349" s="37"/>
      <c r="F349" s="240" t="s">
        <v>275</v>
      </c>
      <c r="G349" s="37"/>
      <c r="H349" s="37"/>
      <c r="I349" s="193"/>
      <c r="J349" s="193"/>
      <c r="K349" s="37"/>
      <c r="L349" s="37"/>
      <c r="M349" s="40"/>
      <c r="N349" s="194"/>
      <c r="O349" s="195"/>
      <c r="P349" s="65"/>
      <c r="Q349" s="65"/>
      <c r="R349" s="65"/>
      <c r="S349" s="65"/>
      <c r="T349" s="65"/>
      <c r="U349" s="65"/>
      <c r="V349" s="65"/>
      <c r="W349" s="65"/>
      <c r="X349" s="66"/>
      <c r="Y349" s="35"/>
      <c r="Z349" s="35"/>
      <c r="AA349" s="35"/>
      <c r="AB349" s="35"/>
      <c r="AC349" s="35"/>
      <c r="AD349" s="35"/>
      <c r="AE349" s="35"/>
      <c r="AT349" s="18" t="s">
        <v>153</v>
      </c>
      <c r="AU349" s="18" t="s">
        <v>85</v>
      </c>
    </row>
    <row r="350" spans="2:51" s="13" customFormat="1" ht="12">
      <c r="B350" s="198"/>
      <c r="C350" s="199"/>
      <c r="D350" s="191" t="s">
        <v>145</v>
      </c>
      <c r="E350" s="200" t="s">
        <v>29</v>
      </c>
      <c r="F350" s="201" t="s">
        <v>146</v>
      </c>
      <c r="G350" s="199"/>
      <c r="H350" s="200" t="s">
        <v>29</v>
      </c>
      <c r="I350" s="202"/>
      <c r="J350" s="202"/>
      <c r="K350" s="199"/>
      <c r="L350" s="199"/>
      <c r="M350" s="203"/>
      <c r="N350" s="204"/>
      <c r="O350" s="205"/>
      <c r="P350" s="205"/>
      <c r="Q350" s="205"/>
      <c r="R350" s="205"/>
      <c r="S350" s="205"/>
      <c r="T350" s="205"/>
      <c r="U350" s="205"/>
      <c r="V350" s="205"/>
      <c r="W350" s="205"/>
      <c r="X350" s="206"/>
      <c r="AT350" s="207" t="s">
        <v>145</v>
      </c>
      <c r="AU350" s="207" t="s">
        <v>85</v>
      </c>
      <c r="AV350" s="13" t="s">
        <v>83</v>
      </c>
      <c r="AW350" s="13" t="s">
        <v>5</v>
      </c>
      <c r="AX350" s="13" t="s">
        <v>75</v>
      </c>
      <c r="AY350" s="207" t="s">
        <v>131</v>
      </c>
    </row>
    <row r="351" spans="2:51" s="14" customFormat="1" ht="12">
      <c r="B351" s="208"/>
      <c r="C351" s="209"/>
      <c r="D351" s="191" t="s">
        <v>145</v>
      </c>
      <c r="E351" s="210" t="s">
        <v>29</v>
      </c>
      <c r="F351" s="211" t="s">
        <v>178</v>
      </c>
      <c r="G351" s="209"/>
      <c r="H351" s="212">
        <v>7</v>
      </c>
      <c r="I351" s="213"/>
      <c r="J351" s="213"/>
      <c r="K351" s="209"/>
      <c r="L351" s="209"/>
      <c r="M351" s="214"/>
      <c r="N351" s="215"/>
      <c r="O351" s="216"/>
      <c r="P351" s="216"/>
      <c r="Q351" s="216"/>
      <c r="R351" s="216"/>
      <c r="S351" s="216"/>
      <c r="T351" s="216"/>
      <c r="U351" s="216"/>
      <c r="V351" s="216"/>
      <c r="W351" s="216"/>
      <c r="X351" s="217"/>
      <c r="AT351" s="218" t="s">
        <v>145</v>
      </c>
      <c r="AU351" s="218" t="s">
        <v>85</v>
      </c>
      <c r="AV351" s="14" t="s">
        <v>85</v>
      </c>
      <c r="AW351" s="14" t="s">
        <v>5</v>
      </c>
      <c r="AX351" s="14" t="s">
        <v>75</v>
      </c>
      <c r="AY351" s="218" t="s">
        <v>131</v>
      </c>
    </row>
    <row r="352" spans="2:51" s="15" customFormat="1" ht="12">
      <c r="B352" s="219"/>
      <c r="C352" s="220"/>
      <c r="D352" s="191" t="s">
        <v>145</v>
      </c>
      <c r="E352" s="221" t="s">
        <v>29</v>
      </c>
      <c r="F352" s="222" t="s">
        <v>147</v>
      </c>
      <c r="G352" s="220"/>
      <c r="H352" s="223">
        <v>7</v>
      </c>
      <c r="I352" s="224"/>
      <c r="J352" s="224"/>
      <c r="K352" s="220"/>
      <c r="L352" s="220"/>
      <c r="M352" s="225"/>
      <c r="N352" s="226"/>
      <c r="O352" s="227"/>
      <c r="P352" s="227"/>
      <c r="Q352" s="227"/>
      <c r="R352" s="227"/>
      <c r="S352" s="227"/>
      <c r="T352" s="227"/>
      <c r="U352" s="227"/>
      <c r="V352" s="227"/>
      <c r="W352" s="227"/>
      <c r="X352" s="228"/>
      <c r="AT352" s="229" t="s">
        <v>145</v>
      </c>
      <c r="AU352" s="229" t="s">
        <v>85</v>
      </c>
      <c r="AV352" s="15" t="s">
        <v>139</v>
      </c>
      <c r="AW352" s="15" t="s">
        <v>5</v>
      </c>
      <c r="AX352" s="15" t="s">
        <v>83</v>
      </c>
      <c r="AY352" s="229" t="s">
        <v>131</v>
      </c>
    </row>
    <row r="353" spans="1:65" s="2" customFormat="1" ht="16.5" customHeight="1">
      <c r="A353" s="35"/>
      <c r="B353" s="36"/>
      <c r="C353" s="230" t="s">
        <v>373</v>
      </c>
      <c r="D353" s="230" t="s">
        <v>148</v>
      </c>
      <c r="E353" s="231" t="s">
        <v>300</v>
      </c>
      <c r="F353" s="232" t="s">
        <v>301</v>
      </c>
      <c r="G353" s="233" t="s">
        <v>137</v>
      </c>
      <c r="H353" s="234">
        <v>36</v>
      </c>
      <c r="I353" s="235"/>
      <c r="J353" s="236"/>
      <c r="K353" s="237">
        <f>ROUND(P353*H353,2)</f>
        <v>0</v>
      </c>
      <c r="L353" s="232" t="s">
        <v>29</v>
      </c>
      <c r="M353" s="238"/>
      <c r="N353" s="239" t="s">
        <v>29</v>
      </c>
      <c r="O353" s="185" t="s">
        <v>44</v>
      </c>
      <c r="P353" s="186">
        <f>I353+J353</f>
        <v>0</v>
      </c>
      <c r="Q353" s="186">
        <f>ROUND(I353*H353,2)</f>
        <v>0</v>
      </c>
      <c r="R353" s="186">
        <f>ROUND(J353*H353,2)</f>
        <v>0</v>
      </c>
      <c r="S353" s="65"/>
      <c r="T353" s="187">
        <f>S353*H353</f>
        <v>0</v>
      </c>
      <c r="U353" s="187">
        <v>0</v>
      </c>
      <c r="V353" s="187">
        <f>U353*H353</f>
        <v>0</v>
      </c>
      <c r="W353" s="187">
        <v>0</v>
      </c>
      <c r="X353" s="188">
        <f>W353*H353</f>
        <v>0</v>
      </c>
      <c r="Y353" s="35"/>
      <c r="Z353" s="35"/>
      <c r="AA353" s="35"/>
      <c r="AB353" s="35"/>
      <c r="AC353" s="35"/>
      <c r="AD353" s="35"/>
      <c r="AE353" s="35"/>
      <c r="AR353" s="189" t="s">
        <v>151</v>
      </c>
      <c r="AT353" s="189" t="s">
        <v>148</v>
      </c>
      <c r="AU353" s="189" t="s">
        <v>85</v>
      </c>
      <c r="AY353" s="18" t="s">
        <v>131</v>
      </c>
      <c r="BE353" s="190">
        <f>IF(O353="základní",K353,0)</f>
        <v>0</v>
      </c>
      <c r="BF353" s="190">
        <f>IF(O353="snížená",K353,0)</f>
        <v>0</v>
      </c>
      <c r="BG353" s="190">
        <f>IF(O353="zákl. přenesená",K353,0)</f>
        <v>0</v>
      </c>
      <c r="BH353" s="190">
        <f>IF(O353="sníž. přenesená",K353,0)</f>
        <v>0</v>
      </c>
      <c r="BI353" s="190">
        <f>IF(O353="nulová",K353,0)</f>
        <v>0</v>
      </c>
      <c r="BJ353" s="18" t="s">
        <v>83</v>
      </c>
      <c r="BK353" s="190">
        <f>ROUND(P353*H353,2)</f>
        <v>0</v>
      </c>
      <c r="BL353" s="18" t="s">
        <v>139</v>
      </c>
      <c r="BM353" s="189" t="s">
        <v>302</v>
      </c>
    </row>
    <row r="354" spans="1:47" s="2" customFormat="1" ht="12">
      <c r="A354" s="35"/>
      <c r="B354" s="36"/>
      <c r="C354" s="37"/>
      <c r="D354" s="191" t="s">
        <v>141</v>
      </c>
      <c r="E354" s="37"/>
      <c r="F354" s="192" t="s">
        <v>301</v>
      </c>
      <c r="G354" s="37"/>
      <c r="H354" s="37"/>
      <c r="I354" s="193"/>
      <c r="J354" s="193"/>
      <c r="K354" s="37"/>
      <c r="L354" s="37"/>
      <c r="M354" s="40"/>
      <c r="N354" s="194"/>
      <c r="O354" s="195"/>
      <c r="P354" s="65"/>
      <c r="Q354" s="65"/>
      <c r="R354" s="65"/>
      <c r="S354" s="65"/>
      <c r="T354" s="65"/>
      <c r="U354" s="65"/>
      <c r="V354" s="65"/>
      <c r="W354" s="65"/>
      <c r="X354" s="66"/>
      <c r="Y354" s="35"/>
      <c r="Z354" s="35"/>
      <c r="AA354" s="35"/>
      <c r="AB354" s="35"/>
      <c r="AC354" s="35"/>
      <c r="AD354" s="35"/>
      <c r="AE354" s="35"/>
      <c r="AT354" s="18" t="s">
        <v>141</v>
      </c>
      <c r="AU354" s="18" t="s">
        <v>85</v>
      </c>
    </row>
    <row r="355" spans="1:47" s="2" customFormat="1" ht="19.5">
      <c r="A355" s="35"/>
      <c r="B355" s="36"/>
      <c r="C355" s="37"/>
      <c r="D355" s="191" t="s">
        <v>153</v>
      </c>
      <c r="E355" s="37"/>
      <c r="F355" s="240" t="s">
        <v>275</v>
      </c>
      <c r="G355" s="37"/>
      <c r="H355" s="37"/>
      <c r="I355" s="193"/>
      <c r="J355" s="193"/>
      <c r="K355" s="37"/>
      <c r="L355" s="37"/>
      <c r="M355" s="40"/>
      <c r="N355" s="194"/>
      <c r="O355" s="195"/>
      <c r="P355" s="65"/>
      <c r="Q355" s="65"/>
      <c r="R355" s="65"/>
      <c r="S355" s="65"/>
      <c r="T355" s="65"/>
      <c r="U355" s="65"/>
      <c r="V355" s="65"/>
      <c r="W355" s="65"/>
      <c r="X355" s="66"/>
      <c r="Y355" s="35"/>
      <c r="Z355" s="35"/>
      <c r="AA355" s="35"/>
      <c r="AB355" s="35"/>
      <c r="AC355" s="35"/>
      <c r="AD355" s="35"/>
      <c r="AE355" s="35"/>
      <c r="AT355" s="18" t="s">
        <v>153</v>
      </c>
      <c r="AU355" s="18" t="s">
        <v>85</v>
      </c>
    </row>
    <row r="356" spans="2:51" s="13" customFormat="1" ht="12">
      <c r="B356" s="198"/>
      <c r="C356" s="199"/>
      <c r="D356" s="191" t="s">
        <v>145</v>
      </c>
      <c r="E356" s="200" t="s">
        <v>29</v>
      </c>
      <c r="F356" s="201" t="s">
        <v>146</v>
      </c>
      <c r="G356" s="199"/>
      <c r="H356" s="200" t="s">
        <v>29</v>
      </c>
      <c r="I356" s="202"/>
      <c r="J356" s="202"/>
      <c r="K356" s="199"/>
      <c r="L356" s="199"/>
      <c r="M356" s="203"/>
      <c r="N356" s="204"/>
      <c r="O356" s="205"/>
      <c r="P356" s="205"/>
      <c r="Q356" s="205"/>
      <c r="R356" s="205"/>
      <c r="S356" s="205"/>
      <c r="T356" s="205"/>
      <c r="U356" s="205"/>
      <c r="V356" s="205"/>
      <c r="W356" s="205"/>
      <c r="X356" s="206"/>
      <c r="AT356" s="207" t="s">
        <v>145</v>
      </c>
      <c r="AU356" s="207" t="s">
        <v>85</v>
      </c>
      <c r="AV356" s="13" t="s">
        <v>83</v>
      </c>
      <c r="AW356" s="13" t="s">
        <v>5</v>
      </c>
      <c r="AX356" s="13" t="s">
        <v>75</v>
      </c>
      <c r="AY356" s="207" t="s">
        <v>131</v>
      </c>
    </row>
    <row r="357" spans="2:51" s="14" customFormat="1" ht="12">
      <c r="B357" s="208"/>
      <c r="C357" s="209"/>
      <c r="D357" s="191" t="s">
        <v>145</v>
      </c>
      <c r="E357" s="210" t="s">
        <v>29</v>
      </c>
      <c r="F357" s="211" t="s">
        <v>327</v>
      </c>
      <c r="G357" s="209"/>
      <c r="H357" s="212">
        <v>36</v>
      </c>
      <c r="I357" s="213"/>
      <c r="J357" s="213"/>
      <c r="K357" s="209"/>
      <c r="L357" s="209"/>
      <c r="M357" s="214"/>
      <c r="N357" s="215"/>
      <c r="O357" s="216"/>
      <c r="P357" s="216"/>
      <c r="Q357" s="216"/>
      <c r="R357" s="216"/>
      <c r="S357" s="216"/>
      <c r="T357" s="216"/>
      <c r="U357" s="216"/>
      <c r="V357" s="216"/>
      <c r="W357" s="216"/>
      <c r="X357" s="217"/>
      <c r="AT357" s="218" t="s">
        <v>145</v>
      </c>
      <c r="AU357" s="218" t="s">
        <v>85</v>
      </c>
      <c r="AV357" s="14" t="s">
        <v>85</v>
      </c>
      <c r="AW357" s="14" t="s">
        <v>5</v>
      </c>
      <c r="AX357" s="14" t="s">
        <v>75</v>
      </c>
      <c r="AY357" s="218" t="s">
        <v>131</v>
      </c>
    </row>
    <row r="358" spans="2:51" s="15" customFormat="1" ht="12">
      <c r="B358" s="219"/>
      <c r="C358" s="220"/>
      <c r="D358" s="191" t="s">
        <v>145</v>
      </c>
      <c r="E358" s="221" t="s">
        <v>29</v>
      </c>
      <c r="F358" s="222" t="s">
        <v>147</v>
      </c>
      <c r="G358" s="220"/>
      <c r="H358" s="223">
        <v>36</v>
      </c>
      <c r="I358" s="224"/>
      <c r="J358" s="224"/>
      <c r="K358" s="220"/>
      <c r="L358" s="220"/>
      <c r="M358" s="225"/>
      <c r="N358" s="226"/>
      <c r="O358" s="227"/>
      <c r="P358" s="227"/>
      <c r="Q358" s="227"/>
      <c r="R358" s="227"/>
      <c r="S358" s="227"/>
      <c r="T358" s="227"/>
      <c r="U358" s="227"/>
      <c r="V358" s="227"/>
      <c r="W358" s="227"/>
      <c r="X358" s="228"/>
      <c r="AT358" s="229" t="s">
        <v>145</v>
      </c>
      <c r="AU358" s="229" t="s">
        <v>85</v>
      </c>
      <c r="AV358" s="15" t="s">
        <v>139</v>
      </c>
      <c r="AW358" s="15" t="s">
        <v>5</v>
      </c>
      <c r="AX358" s="15" t="s">
        <v>83</v>
      </c>
      <c r="AY358" s="229" t="s">
        <v>131</v>
      </c>
    </row>
    <row r="359" spans="1:65" s="2" customFormat="1" ht="24.2" customHeight="1">
      <c r="A359" s="35"/>
      <c r="B359" s="36"/>
      <c r="C359" s="177" t="s">
        <v>377</v>
      </c>
      <c r="D359" s="177" t="s">
        <v>134</v>
      </c>
      <c r="E359" s="178" t="s">
        <v>766</v>
      </c>
      <c r="F359" s="179" t="s">
        <v>767</v>
      </c>
      <c r="G359" s="180" t="s">
        <v>137</v>
      </c>
      <c r="H359" s="181">
        <v>1</v>
      </c>
      <c r="I359" s="182"/>
      <c r="J359" s="182"/>
      <c r="K359" s="183">
        <f>ROUND(P359*H359,2)</f>
        <v>0</v>
      </c>
      <c r="L359" s="179" t="s">
        <v>138</v>
      </c>
      <c r="M359" s="40"/>
      <c r="N359" s="184" t="s">
        <v>29</v>
      </c>
      <c r="O359" s="185" t="s">
        <v>44</v>
      </c>
      <c r="P359" s="186">
        <f>I359+J359</f>
        <v>0</v>
      </c>
      <c r="Q359" s="186">
        <f>ROUND(I359*H359,2)</f>
        <v>0</v>
      </c>
      <c r="R359" s="186">
        <f>ROUND(J359*H359,2)</f>
        <v>0</v>
      </c>
      <c r="S359" s="65"/>
      <c r="T359" s="187">
        <f>S359*H359</f>
        <v>0</v>
      </c>
      <c r="U359" s="187">
        <v>0</v>
      </c>
      <c r="V359" s="187">
        <f>U359*H359</f>
        <v>0</v>
      </c>
      <c r="W359" s="187">
        <v>0</v>
      </c>
      <c r="X359" s="188">
        <f>W359*H359</f>
        <v>0</v>
      </c>
      <c r="Y359" s="35"/>
      <c r="Z359" s="35"/>
      <c r="AA359" s="35"/>
      <c r="AB359" s="35"/>
      <c r="AC359" s="35"/>
      <c r="AD359" s="35"/>
      <c r="AE359" s="35"/>
      <c r="AR359" s="189" t="s">
        <v>139</v>
      </c>
      <c r="AT359" s="189" t="s">
        <v>134</v>
      </c>
      <c r="AU359" s="189" t="s">
        <v>85</v>
      </c>
      <c r="AY359" s="18" t="s">
        <v>131</v>
      </c>
      <c r="BE359" s="190">
        <f>IF(O359="základní",K359,0)</f>
        <v>0</v>
      </c>
      <c r="BF359" s="190">
        <f>IF(O359="snížená",K359,0)</f>
        <v>0</v>
      </c>
      <c r="BG359" s="190">
        <f>IF(O359="zákl. přenesená",K359,0)</f>
        <v>0</v>
      </c>
      <c r="BH359" s="190">
        <f>IF(O359="sníž. přenesená",K359,0)</f>
        <v>0</v>
      </c>
      <c r="BI359" s="190">
        <f>IF(O359="nulová",K359,0)</f>
        <v>0</v>
      </c>
      <c r="BJ359" s="18" t="s">
        <v>83</v>
      </c>
      <c r="BK359" s="190">
        <f>ROUND(P359*H359,2)</f>
        <v>0</v>
      </c>
      <c r="BL359" s="18" t="s">
        <v>139</v>
      </c>
      <c r="BM359" s="189" t="s">
        <v>768</v>
      </c>
    </row>
    <row r="360" spans="1:47" s="2" customFormat="1" ht="12">
      <c r="A360" s="35"/>
      <c r="B360" s="36"/>
      <c r="C360" s="37"/>
      <c r="D360" s="191" t="s">
        <v>141</v>
      </c>
      <c r="E360" s="37"/>
      <c r="F360" s="192" t="s">
        <v>769</v>
      </c>
      <c r="G360" s="37"/>
      <c r="H360" s="37"/>
      <c r="I360" s="193"/>
      <c r="J360" s="193"/>
      <c r="K360" s="37"/>
      <c r="L360" s="37"/>
      <c r="M360" s="40"/>
      <c r="N360" s="194"/>
      <c r="O360" s="195"/>
      <c r="P360" s="65"/>
      <c r="Q360" s="65"/>
      <c r="R360" s="65"/>
      <c r="S360" s="65"/>
      <c r="T360" s="65"/>
      <c r="U360" s="65"/>
      <c r="V360" s="65"/>
      <c r="W360" s="65"/>
      <c r="X360" s="66"/>
      <c r="Y360" s="35"/>
      <c r="Z360" s="35"/>
      <c r="AA360" s="35"/>
      <c r="AB360" s="35"/>
      <c r="AC360" s="35"/>
      <c r="AD360" s="35"/>
      <c r="AE360" s="35"/>
      <c r="AT360" s="18" t="s">
        <v>141</v>
      </c>
      <c r="AU360" s="18" t="s">
        <v>85</v>
      </c>
    </row>
    <row r="361" spans="1:47" s="2" customFormat="1" ht="12">
      <c r="A361" s="35"/>
      <c r="B361" s="36"/>
      <c r="C361" s="37"/>
      <c r="D361" s="196" t="s">
        <v>143</v>
      </c>
      <c r="E361" s="37"/>
      <c r="F361" s="197" t="s">
        <v>770</v>
      </c>
      <c r="G361" s="37"/>
      <c r="H361" s="37"/>
      <c r="I361" s="193"/>
      <c r="J361" s="193"/>
      <c r="K361" s="37"/>
      <c r="L361" s="37"/>
      <c r="M361" s="40"/>
      <c r="N361" s="194"/>
      <c r="O361" s="195"/>
      <c r="P361" s="65"/>
      <c r="Q361" s="65"/>
      <c r="R361" s="65"/>
      <c r="S361" s="65"/>
      <c r="T361" s="65"/>
      <c r="U361" s="65"/>
      <c r="V361" s="65"/>
      <c r="W361" s="65"/>
      <c r="X361" s="66"/>
      <c r="Y361" s="35"/>
      <c r="Z361" s="35"/>
      <c r="AA361" s="35"/>
      <c r="AB361" s="35"/>
      <c r="AC361" s="35"/>
      <c r="AD361" s="35"/>
      <c r="AE361" s="35"/>
      <c r="AT361" s="18" t="s">
        <v>143</v>
      </c>
      <c r="AU361" s="18" t="s">
        <v>85</v>
      </c>
    </row>
    <row r="362" spans="2:51" s="13" customFormat="1" ht="12">
      <c r="B362" s="198"/>
      <c r="C362" s="199"/>
      <c r="D362" s="191" t="s">
        <v>145</v>
      </c>
      <c r="E362" s="200" t="s">
        <v>29</v>
      </c>
      <c r="F362" s="201" t="s">
        <v>146</v>
      </c>
      <c r="G362" s="199"/>
      <c r="H362" s="200" t="s">
        <v>29</v>
      </c>
      <c r="I362" s="202"/>
      <c r="J362" s="202"/>
      <c r="K362" s="199"/>
      <c r="L362" s="199"/>
      <c r="M362" s="203"/>
      <c r="N362" s="204"/>
      <c r="O362" s="205"/>
      <c r="P362" s="205"/>
      <c r="Q362" s="205"/>
      <c r="R362" s="205"/>
      <c r="S362" s="205"/>
      <c r="T362" s="205"/>
      <c r="U362" s="205"/>
      <c r="V362" s="205"/>
      <c r="W362" s="205"/>
      <c r="X362" s="206"/>
      <c r="AT362" s="207" t="s">
        <v>145</v>
      </c>
      <c r="AU362" s="207" t="s">
        <v>85</v>
      </c>
      <c r="AV362" s="13" t="s">
        <v>83</v>
      </c>
      <c r="AW362" s="13" t="s">
        <v>5</v>
      </c>
      <c r="AX362" s="13" t="s">
        <v>75</v>
      </c>
      <c r="AY362" s="207" t="s">
        <v>131</v>
      </c>
    </row>
    <row r="363" spans="2:51" s="14" customFormat="1" ht="12">
      <c r="B363" s="208"/>
      <c r="C363" s="209"/>
      <c r="D363" s="191" t="s">
        <v>145</v>
      </c>
      <c r="E363" s="210" t="s">
        <v>29</v>
      </c>
      <c r="F363" s="211" t="s">
        <v>83</v>
      </c>
      <c r="G363" s="209"/>
      <c r="H363" s="212">
        <v>1</v>
      </c>
      <c r="I363" s="213"/>
      <c r="J363" s="213"/>
      <c r="K363" s="209"/>
      <c r="L363" s="209"/>
      <c r="M363" s="214"/>
      <c r="N363" s="215"/>
      <c r="O363" s="216"/>
      <c r="P363" s="216"/>
      <c r="Q363" s="216"/>
      <c r="R363" s="216"/>
      <c r="S363" s="216"/>
      <c r="T363" s="216"/>
      <c r="U363" s="216"/>
      <c r="V363" s="216"/>
      <c r="W363" s="216"/>
      <c r="X363" s="217"/>
      <c r="AT363" s="218" t="s">
        <v>145</v>
      </c>
      <c r="AU363" s="218" t="s">
        <v>85</v>
      </c>
      <c r="AV363" s="14" t="s">
        <v>85</v>
      </c>
      <c r="AW363" s="14" t="s">
        <v>5</v>
      </c>
      <c r="AX363" s="14" t="s">
        <v>75</v>
      </c>
      <c r="AY363" s="218" t="s">
        <v>131</v>
      </c>
    </row>
    <row r="364" spans="2:51" s="15" customFormat="1" ht="12">
      <c r="B364" s="219"/>
      <c r="C364" s="220"/>
      <c r="D364" s="191" t="s">
        <v>145</v>
      </c>
      <c r="E364" s="221" t="s">
        <v>29</v>
      </c>
      <c r="F364" s="222" t="s">
        <v>147</v>
      </c>
      <c r="G364" s="220"/>
      <c r="H364" s="223">
        <v>1</v>
      </c>
      <c r="I364" s="224"/>
      <c r="J364" s="224"/>
      <c r="K364" s="220"/>
      <c r="L364" s="220"/>
      <c r="M364" s="225"/>
      <c r="N364" s="226"/>
      <c r="O364" s="227"/>
      <c r="P364" s="227"/>
      <c r="Q364" s="227"/>
      <c r="R364" s="227"/>
      <c r="S364" s="227"/>
      <c r="T364" s="227"/>
      <c r="U364" s="227"/>
      <c r="V364" s="227"/>
      <c r="W364" s="227"/>
      <c r="X364" s="228"/>
      <c r="AT364" s="229" t="s">
        <v>145</v>
      </c>
      <c r="AU364" s="229" t="s">
        <v>85</v>
      </c>
      <c r="AV364" s="15" t="s">
        <v>139</v>
      </c>
      <c r="AW364" s="15" t="s">
        <v>5</v>
      </c>
      <c r="AX364" s="15" t="s">
        <v>83</v>
      </c>
      <c r="AY364" s="229" t="s">
        <v>131</v>
      </c>
    </row>
    <row r="365" spans="1:65" s="2" customFormat="1" ht="16.5" customHeight="1">
      <c r="A365" s="35"/>
      <c r="B365" s="36"/>
      <c r="C365" s="230" t="s">
        <v>379</v>
      </c>
      <c r="D365" s="230" t="s">
        <v>148</v>
      </c>
      <c r="E365" s="231" t="s">
        <v>771</v>
      </c>
      <c r="F365" s="232" t="s">
        <v>772</v>
      </c>
      <c r="G365" s="233" t="s">
        <v>137</v>
      </c>
      <c r="H365" s="234">
        <v>1</v>
      </c>
      <c r="I365" s="235"/>
      <c r="J365" s="236"/>
      <c r="K365" s="237">
        <f>ROUND(P365*H365,2)</f>
        <v>0</v>
      </c>
      <c r="L365" s="232" t="s">
        <v>29</v>
      </c>
      <c r="M365" s="238"/>
      <c r="N365" s="239" t="s">
        <v>29</v>
      </c>
      <c r="O365" s="185" t="s">
        <v>44</v>
      </c>
      <c r="P365" s="186">
        <f>I365+J365</f>
        <v>0</v>
      </c>
      <c r="Q365" s="186">
        <f>ROUND(I365*H365,2)</f>
        <v>0</v>
      </c>
      <c r="R365" s="186">
        <f>ROUND(J365*H365,2)</f>
        <v>0</v>
      </c>
      <c r="S365" s="65"/>
      <c r="T365" s="187">
        <f>S365*H365</f>
        <v>0</v>
      </c>
      <c r="U365" s="187">
        <v>0</v>
      </c>
      <c r="V365" s="187">
        <f>U365*H365</f>
        <v>0</v>
      </c>
      <c r="W365" s="187">
        <v>0</v>
      </c>
      <c r="X365" s="188">
        <f>W365*H365</f>
        <v>0</v>
      </c>
      <c r="Y365" s="35"/>
      <c r="Z365" s="35"/>
      <c r="AA365" s="35"/>
      <c r="AB365" s="35"/>
      <c r="AC365" s="35"/>
      <c r="AD365" s="35"/>
      <c r="AE365" s="35"/>
      <c r="AR365" s="189" t="s">
        <v>151</v>
      </c>
      <c r="AT365" s="189" t="s">
        <v>148</v>
      </c>
      <c r="AU365" s="189" t="s">
        <v>85</v>
      </c>
      <c r="AY365" s="18" t="s">
        <v>131</v>
      </c>
      <c r="BE365" s="190">
        <f>IF(O365="základní",K365,0)</f>
        <v>0</v>
      </c>
      <c r="BF365" s="190">
        <f>IF(O365="snížená",K365,0)</f>
        <v>0</v>
      </c>
      <c r="BG365" s="190">
        <f>IF(O365="zákl. přenesená",K365,0)</f>
        <v>0</v>
      </c>
      <c r="BH365" s="190">
        <f>IF(O365="sníž. přenesená",K365,0)</f>
        <v>0</v>
      </c>
      <c r="BI365" s="190">
        <f>IF(O365="nulová",K365,0)</f>
        <v>0</v>
      </c>
      <c r="BJ365" s="18" t="s">
        <v>83</v>
      </c>
      <c r="BK365" s="190">
        <f>ROUND(P365*H365,2)</f>
        <v>0</v>
      </c>
      <c r="BL365" s="18" t="s">
        <v>139</v>
      </c>
      <c r="BM365" s="189" t="s">
        <v>773</v>
      </c>
    </row>
    <row r="366" spans="1:47" s="2" customFormat="1" ht="12">
      <c r="A366" s="35"/>
      <c r="B366" s="36"/>
      <c r="C366" s="37"/>
      <c r="D366" s="191" t="s">
        <v>141</v>
      </c>
      <c r="E366" s="37"/>
      <c r="F366" s="192" t="s">
        <v>772</v>
      </c>
      <c r="G366" s="37"/>
      <c r="H366" s="37"/>
      <c r="I366" s="193"/>
      <c r="J366" s="193"/>
      <c r="K366" s="37"/>
      <c r="L366" s="37"/>
      <c r="M366" s="40"/>
      <c r="N366" s="194"/>
      <c r="O366" s="195"/>
      <c r="P366" s="65"/>
      <c r="Q366" s="65"/>
      <c r="R366" s="65"/>
      <c r="S366" s="65"/>
      <c r="T366" s="65"/>
      <c r="U366" s="65"/>
      <c r="V366" s="65"/>
      <c r="W366" s="65"/>
      <c r="X366" s="66"/>
      <c r="Y366" s="35"/>
      <c r="Z366" s="35"/>
      <c r="AA366" s="35"/>
      <c r="AB366" s="35"/>
      <c r="AC366" s="35"/>
      <c r="AD366" s="35"/>
      <c r="AE366" s="35"/>
      <c r="AT366" s="18" t="s">
        <v>141</v>
      </c>
      <c r="AU366" s="18" t="s">
        <v>85</v>
      </c>
    </row>
    <row r="367" spans="1:47" s="2" customFormat="1" ht="19.5">
      <c r="A367" s="35"/>
      <c r="B367" s="36"/>
      <c r="C367" s="37"/>
      <c r="D367" s="191" t="s">
        <v>153</v>
      </c>
      <c r="E367" s="37"/>
      <c r="F367" s="240" t="s">
        <v>275</v>
      </c>
      <c r="G367" s="37"/>
      <c r="H367" s="37"/>
      <c r="I367" s="193"/>
      <c r="J367" s="193"/>
      <c r="K367" s="37"/>
      <c r="L367" s="37"/>
      <c r="M367" s="40"/>
      <c r="N367" s="194"/>
      <c r="O367" s="195"/>
      <c r="P367" s="65"/>
      <c r="Q367" s="65"/>
      <c r="R367" s="65"/>
      <c r="S367" s="65"/>
      <c r="T367" s="65"/>
      <c r="U367" s="65"/>
      <c r="V367" s="65"/>
      <c r="W367" s="65"/>
      <c r="X367" s="66"/>
      <c r="Y367" s="35"/>
      <c r="Z367" s="35"/>
      <c r="AA367" s="35"/>
      <c r="AB367" s="35"/>
      <c r="AC367" s="35"/>
      <c r="AD367" s="35"/>
      <c r="AE367" s="35"/>
      <c r="AT367" s="18" t="s">
        <v>153</v>
      </c>
      <c r="AU367" s="18" t="s">
        <v>85</v>
      </c>
    </row>
    <row r="368" spans="2:51" s="13" customFormat="1" ht="12">
      <c r="B368" s="198"/>
      <c r="C368" s="199"/>
      <c r="D368" s="191" t="s">
        <v>145</v>
      </c>
      <c r="E368" s="200" t="s">
        <v>29</v>
      </c>
      <c r="F368" s="201" t="s">
        <v>146</v>
      </c>
      <c r="G368" s="199"/>
      <c r="H368" s="200" t="s">
        <v>29</v>
      </c>
      <c r="I368" s="202"/>
      <c r="J368" s="202"/>
      <c r="K368" s="199"/>
      <c r="L368" s="199"/>
      <c r="M368" s="203"/>
      <c r="N368" s="204"/>
      <c r="O368" s="205"/>
      <c r="P368" s="205"/>
      <c r="Q368" s="205"/>
      <c r="R368" s="205"/>
      <c r="S368" s="205"/>
      <c r="T368" s="205"/>
      <c r="U368" s="205"/>
      <c r="V368" s="205"/>
      <c r="W368" s="205"/>
      <c r="X368" s="206"/>
      <c r="AT368" s="207" t="s">
        <v>145</v>
      </c>
      <c r="AU368" s="207" t="s">
        <v>85</v>
      </c>
      <c r="AV368" s="13" t="s">
        <v>83</v>
      </c>
      <c r="AW368" s="13" t="s">
        <v>5</v>
      </c>
      <c r="AX368" s="13" t="s">
        <v>75</v>
      </c>
      <c r="AY368" s="207" t="s">
        <v>131</v>
      </c>
    </row>
    <row r="369" spans="2:51" s="14" customFormat="1" ht="12">
      <c r="B369" s="208"/>
      <c r="C369" s="209"/>
      <c r="D369" s="191" t="s">
        <v>145</v>
      </c>
      <c r="E369" s="210" t="s">
        <v>29</v>
      </c>
      <c r="F369" s="211" t="s">
        <v>83</v>
      </c>
      <c r="G369" s="209"/>
      <c r="H369" s="212">
        <v>1</v>
      </c>
      <c r="I369" s="213"/>
      <c r="J369" s="213"/>
      <c r="K369" s="209"/>
      <c r="L369" s="209"/>
      <c r="M369" s="214"/>
      <c r="N369" s="215"/>
      <c r="O369" s="216"/>
      <c r="P369" s="216"/>
      <c r="Q369" s="216"/>
      <c r="R369" s="216"/>
      <c r="S369" s="216"/>
      <c r="T369" s="216"/>
      <c r="U369" s="216"/>
      <c r="V369" s="216"/>
      <c r="W369" s="216"/>
      <c r="X369" s="217"/>
      <c r="AT369" s="218" t="s">
        <v>145</v>
      </c>
      <c r="AU369" s="218" t="s">
        <v>85</v>
      </c>
      <c r="AV369" s="14" t="s">
        <v>85</v>
      </c>
      <c r="AW369" s="14" t="s">
        <v>5</v>
      </c>
      <c r="AX369" s="14" t="s">
        <v>75</v>
      </c>
      <c r="AY369" s="218" t="s">
        <v>131</v>
      </c>
    </row>
    <row r="370" spans="2:51" s="15" customFormat="1" ht="12">
      <c r="B370" s="219"/>
      <c r="C370" s="220"/>
      <c r="D370" s="191" t="s">
        <v>145</v>
      </c>
      <c r="E370" s="221" t="s">
        <v>29</v>
      </c>
      <c r="F370" s="222" t="s">
        <v>147</v>
      </c>
      <c r="G370" s="220"/>
      <c r="H370" s="223">
        <v>1</v>
      </c>
      <c r="I370" s="224"/>
      <c r="J370" s="224"/>
      <c r="K370" s="220"/>
      <c r="L370" s="220"/>
      <c r="M370" s="225"/>
      <c r="N370" s="226"/>
      <c r="O370" s="227"/>
      <c r="P370" s="227"/>
      <c r="Q370" s="227"/>
      <c r="R370" s="227"/>
      <c r="S370" s="227"/>
      <c r="T370" s="227"/>
      <c r="U370" s="227"/>
      <c r="V370" s="227"/>
      <c r="W370" s="227"/>
      <c r="X370" s="228"/>
      <c r="AT370" s="229" t="s">
        <v>145</v>
      </c>
      <c r="AU370" s="229" t="s">
        <v>85</v>
      </c>
      <c r="AV370" s="15" t="s">
        <v>139</v>
      </c>
      <c r="AW370" s="15" t="s">
        <v>5</v>
      </c>
      <c r="AX370" s="15" t="s">
        <v>83</v>
      </c>
      <c r="AY370" s="229" t="s">
        <v>131</v>
      </c>
    </row>
    <row r="371" spans="1:65" s="2" customFormat="1" ht="24.2" customHeight="1">
      <c r="A371" s="35"/>
      <c r="B371" s="36"/>
      <c r="C371" s="177" t="s">
        <v>386</v>
      </c>
      <c r="D371" s="177" t="s">
        <v>134</v>
      </c>
      <c r="E371" s="178" t="s">
        <v>774</v>
      </c>
      <c r="F371" s="179" t="s">
        <v>775</v>
      </c>
      <c r="G371" s="180" t="s">
        <v>137</v>
      </c>
      <c r="H371" s="181">
        <v>2</v>
      </c>
      <c r="I371" s="182"/>
      <c r="J371" s="182"/>
      <c r="K371" s="183">
        <f>ROUND(P371*H371,2)</f>
        <v>0</v>
      </c>
      <c r="L371" s="179" t="s">
        <v>138</v>
      </c>
      <c r="M371" s="40"/>
      <c r="N371" s="184" t="s">
        <v>29</v>
      </c>
      <c r="O371" s="185" t="s">
        <v>44</v>
      </c>
      <c r="P371" s="186">
        <f>I371+J371</f>
        <v>0</v>
      </c>
      <c r="Q371" s="186">
        <f>ROUND(I371*H371,2)</f>
        <v>0</v>
      </c>
      <c r="R371" s="186">
        <f>ROUND(J371*H371,2)</f>
        <v>0</v>
      </c>
      <c r="S371" s="65"/>
      <c r="T371" s="187">
        <f>S371*H371</f>
        <v>0</v>
      </c>
      <c r="U371" s="187">
        <v>0</v>
      </c>
      <c r="V371" s="187">
        <f>U371*H371</f>
        <v>0</v>
      </c>
      <c r="W371" s="187">
        <v>0</v>
      </c>
      <c r="X371" s="188">
        <f>W371*H371</f>
        <v>0</v>
      </c>
      <c r="Y371" s="35"/>
      <c r="Z371" s="35"/>
      <c r="AA371" s="35"/>
      <c r="AB371" s="35"/>
      <c r="AC371" s="35"/>
      <c r="AD371" s="35"/>
      <c r="AE371" s="35"/>
      <c r="AR371" s="189" t="s">
        <v>139</v>
      </c>
      <c r="AT371" s="189" t="s">
        <v>134</v>
      </c>
      <c r="AU371" s="189" t="s">
        <v>85</v>
      </c>
      <c r="AY371" s="18" t="s">
        <v>131</v>
      </c>
      <c r="BE371" s="190">
        <f>IF(O371="základní",K371,0)</f>
        <v>0</v>
      </c>
      <c r="BF371" s="190">
        <f>IF(O371="snížená",K371,0)</f>
        <v>0</v>
      </c>
      <c r="BG371" s="190">
        <f>IF(O371="zákl. přenesená",K371,0)</f>
        <v>0</v>
      </c>
      <c r="BH371" s="190">
        <f>IF(O371="sníž. přenesená",K371,0)</f>
        <v>0</v>
      </c>
      <c r="BI371" s="190">
        <f>IF(O371="nulová",K371,0)</f>
        <v>0</v>
      </c>
      <c r="BJ371" s="18" t="s">
        <v>83</v>
      </c>
      <c r="BK371" s="190">
        <f>ROUND(P371*H371,2)</f>
        <v>0</v>
      </c>
      <c r="BL371" s="18" t="s">
        <v>139</v>
      </c>
      <c r="BM371" s="189" t="s">
        <v>776</v>
      </c>
    </row>
    <row r="372" spans="1:47" s="2" customFormat="1" ht="12">
      <c r="A372" s="35"/>
      <c r="B372" s="36"/>
      <c r="C372" s="37"/>
      <c r="D372" s="191" t="s">
        <v>141</v>
      </c>
      <c r="E372" s="37"/>
      <c r="F372" s="192" t="s">
        <v>777</v>
      </c>
      <c r="G372" s="37"/>
      <c r="H372" s="37"/>
      <c r="I372" s="193"/>
      <c r="J372" s="193"/>
      <c r="K372" s="37"/>
      <c r="L372" s="37"/>
      <c r="M372" s="40"/>
      <c r="N372" s="194"/>
      <c r="O372" s="195"/>
      <c r="P372" s="65"/>
      <c r="Q372" s="65"/>
      <c r="R372" s="65"/>
      <c r="S372" s="65"/>
      <c r="T372" s="65"/>
      <c r="U372" s="65"/>
      <c r="V372" s="65"/>
      <c r="W372" s="65"/>
      <c r="X372" s="66"/>
      <c r="Y372" s="35"/>
      <c r="Z372" s="35"/>
      <c r="AA372" s="35"/>
      <c r="AB372" s="35"/>
      <c r="AC372" s="35"/>
      <c r="AD372" s="35"/>
      <c r="AE372" s="35"/>
      <c r="AT372" s="18" t="s">
        <v>141</v>
      </c>
      <c r="AU372" s="18" t="s">
        <v>85</v>
      </c>
    </row>
    <row r="373" spans="1:47" s="2" customFormat="1" ht="12">
      <c r="A373" s="35"/>
      <c r="B373" s="36"/>
      <c r="C373" s="37"/>
      <c r="D373" s="196" t="s">
        <v>143</v>
      </c>
      <c r="E373" s="37"/>
      <c r="F373" s="197" t="s">
        <v>778</v>
      </c>
      <c r="G373" s="37"/>
      <c r="H373" s="37"/>
      <c r="I373" s="193"/>
      <c r="J373" s="193"/>
      <c r="K373" s="37"/>
      <c r="L373" s="37"/>
      <c r="M373" s="40"/>
      <c r="N373" s="194"/>
      <c r="O373" s="195"/>
      <c r="P373" s="65"/>
      <c r="Q373" s="65"/>
      <c r="R373" s="65"/>
      <c r="S373" s="65"/>
      <c r="T373" s="65"/>
      <c r="U373" s="65"/>
      <c r="V373" s="65"/>
      <c r="W373" s="65"/>
      <c r="X373" s="66"/>
      <c r="Y373" s="35"/>
      <c r="Z373" s="35"/>
      <c r="AA373" s="35"/>
      <c r="AB373" s="35"/>
      <c r="AC373" s="35"/>
      <c r="AD373" s="35"/>
      <c r="AE373" s="35"/>
      <c r="AT373" s="18" t="s">
        <v>143</v>
      </c>
      <c r="AU373" s="18" t="s">
        <v>85</v>
      </c>
    </row>
    <row r="374" spans="2:51" s="13" customFormat="1" ht="12">
      <c r="B374" s="198"/>
      <c r="C374" s="199"/>
      <c r="D374" s="191" t="s">
        <v>145</v>
      </c>
      <c r="E374" s="200" t="s">
        <v>29</v>
      </c>
      <c r="F374" s="201" t="s">
        <v>146</v>
      </c>
      <c r="G374" s="199"/>
      <c r="H374" s="200" t="s">
        <v>29</v>
      </c>
      <c r="I374" s="202"/>
      <c r="J374" s="202"/>
      <c r="K374" s="199"/>
      <c r="L374" s="199"/>
      <c r="M374" s="203"/>
      <c r="N374" s="204"/>
      <c r="O374" s="205"/>
      <c r="P374" s="205"/>
      <c r="Q374" s="205"/>
      <c r="R374" s="205"/>
      <c r="S374" s="205"/>
      <c r="T374" s="205"/>
      <c r="U374" s="205"/>
      <c r="V374" s="205"/>
      <c r="W374" s="205"/>
      <c r="X374" s="206"/>
      <c r="AT374" s="207" t="s">
        <v>145</v>
      </c>
      <c r="AU374" s="207" t="s">
        <v>85</v>
      </c>
      <c r="AV374" s="13" t="s">
        <v>83</v>
      </c>
      <c r="AW374" s="13" t="s">
        <v>5</v>
      </c>
      <c r="AX374" s="13" t="s">
        <v>75</v>
      </c>
      <c r="AY374" s="207" t="s">
        <v>131</v>
      </c>
    </row>
    <row r="375" spans="2:51" s="14" customFormat="1" ht="12">
      <c r="B375" s="208"/>
      <c r="C375" s="209"/>
      <c r="D375" s="191" t="s">
        <v>145</v>
      </c>
      <c r="E375" s="210" t="s">
        <v>29</v>
      </c>
      <c r="F375" s="211" t="s">
        <v>85</v>
      </c>
      <c r="G375" s="209"/>
      <c r="H375" s="212">
        <v>2</v>
      </c>
      <c r="I375" s="213"/>
      <c r="J375" s="213"/>
      <c r="K375" s="209"/>
      <c r="L375" s="209"/>
      <c r="M375" s="214"/>
      <c r="N375" s="215"/>
      <c r="O375" s="216"/>
      <c r="P375" s="216"/>
      <c r="Q375" s="216"/>
      <c r="R375" s="216"/>
      <c r="S375" s="216"/>
      <c r="T375" s="216"/>
      <c r="U375" s="216"/>
      <c r="V375" s="216"/>
      <c r="W375" s="216"/>
      <c r="X375" s="217"/>
      <c r="AT375" s="218" t="s">
        <v>145</v>
      </c>
      <c r="AU375" s="218" t="s">
        <v>85</v>
      </c>
      <c r="AV375" s="14" t="s">
        <v>85</v>
      </c>
      <c r="AW375" s="14" t="s">
        <v>5</v>
      </c>
      <c r="AX375" s="14" t="s">
        <v>75</v>
      </c>
      <c r="AY375" s="218" t="s">
        <v>131</v>
      </c>
    </row>
    <row r="376" spans="2:51" s="15" customFormat="1" ht="12">
      <c r="B376" s="219"/>
      <c r="C376" s="220"/>
      <c r="D376" s="191" t="s">
        <v>145</v>
      </c>
      <c r="E376" s="221" t="s">
        <v>29</v>
      </c>
      <c r="F376" s="222" t="s">
        <v>147</v>
      </c>
      <c r="G376" s="220"/>
      <c r="H376" s="223">
        <v>2</v>
      </c>
      <c r="I376" s="224"/>
      <c r="J376" s="224"/>
      <c r="K376" s="220"/>
      <c r="L376" s="220"/>
      <c r="M376" s="225"/>
      <c r="N376" s="226"/>
      <c r="O376" s="227"/>
      <c r="P376" s="227"/>
      <c r="Q376" s="227"/>
      <c r="R376" s="227"/>
      <c r="S376" s="227"/>
      <c r="T376" s="227"/>
      <c r="U376" s="227"/>
      <c r="V376" s="227"/>
      <c r="W376" s="227"/>
      <c r="X376" s="228"/>
      <c r="AT376" s="229" t="s">
        <v>145</v>
      </c>
      <c r="AU376" s="229" t="s">
        <v>85</v>
      </c>
      <c r="AV376" s="15" t="s">
        <v>139</v>
      </c>
      <c r="AW376" s="15" t="s">
        <v>5</v>
      </c>
      <c r="AX376" s="15" t="s">
        <v>83</v>
      </c>
      <c r="AY376" s="229" t="s">
        <v>131</v>
      </c>
    </row>
    <row r="377" spans="1:65" s="2" customFormat="1" ht="24.2" customHeight="1">
      <c r="A377" s="35"/>
      <c r="B377" s="36"/>
      <c r="C377" s="230" t="s">
        <v>390</v>
      </c>
      <c r="D377" s="230" t="s">
        <v>148</v>
      </c>
      <c r="E377" s="231" t="s">
        <v>779</v>
      </c>
      <c r="F377" s="232" t="s">
        <v>780</v>
      </c>
      <c r="G377" s="233" t="s">
        <v>137</v>
      </c>
      <c r="H377" s="234">
        <v>2</v>
      </c>
      <c r="I377" s="235"/>
      <c r="J377" s="236"/>
      <c r="K377" s="237">
        <f>ROUND(P377*H377,2)</f>
        <v>0</v>
      </c>
      <c r="L377" s="232" t="s">
        <v>29</v>
      </c>
      <c r="M377" s="238"/>
      <c r="N377" s="239" t="s">
        <v>29</v>
      </c>
      <c r="O377" s="185" t="s">
        <v>44</v>
      </c>
      <c r="P377" s="186">
        <f>I377+J377</f>
        <v>0</v>
      </c>
      <c r="Q377" s="186">
        <f>ROUND(I377*H377,2)</f>
        <v>0</v>
      </c>
      <c r="R377" s="186">
        <f>ROUND(J377*H377,2)</f>
        <v>0</v>
      </c>
      <c r="S377" s="65"/>
      <c r="T377" s="187">
        <f>S377*H377</f>
        <v>0</v>
      </c>
      <c r="U377" s="187">
        <v>0</v>
      </c>
      <c r="V377" s="187">
        <f>U377*H377</f>
        <v>0</v>
      </c>
      <c r="W377" s="187">
        <v>0</v>
      </c>
      <c r="X377" s="188">
        <f>W377*H377</f>
        <v>0</v>
      </c>
      <c r="Y377" s="35"/>
      <c r="Z377" s="35"/>
      <c r="AA377" s="35"/>
      <c r="AB377" s="35"/>
      <c r="AC377" s="35"/>
      <c r="AD377" s="35"/>
      <c r="AE377" s="35"/>
      <c r="AR377" s="189" t="s">
        <v>151</v>
      </c>
      <c r="AT377" s="189" t="s">
        <v>148</v>
      </c>
      <c r="AU377" s="189" t="s">
        <v>85</v>
      </c>
      <c r="AY377" s="18" t="s">
        <v>131</v>
      </c>
      <c r="BE377" s="190">
        <f>IF(O377="základní",K377,0)</f>
        <v>0</v>
      </c>
      <c r="BF377" s="190">
        <f>IF(O377="snížená",K377,0)</f>
        <v>0</v>
      </c>
      <c r="BG377" s="190">
        <f>IF(O377="zákl. přenesená",K377,0)</f>
        <v>0</v>
      </c>
      <c r="BH377" s="190">
        <f>IF(O377="sníž. přenesená",K377,0)</f>
        <v>0</v>
      </c>
      <c r="BI377" s="190">
        <f>IF(O377="nulová",K377,0)</f>
        <v>0</v>
      </c>
      <c r="BJ377" s="18" t="s">
        <v>83</v>
      </c>
      <c r="BK377" s="190">
        <f>ROUND(P377*H377,2)</f>
        <v>0</v>
      </c>
      <c r="BL377" s="18" t="s">
        <v>139</v>
      </c>
      <c r="BM377" s="189" t="s">
        <v>781</v>
      </c>
    </row>
    <row r="378" spans="1:47" s="2" customFormat="1" ht="12">
      <c r="A378" s="35"/>
      <c r="B378" s="36"/>
      <c r="C378" s="37"/>
      <c r="D378" s="191" t="s">
        <v>141</v>
      </c>
      <c r="E378" s="37"/>
      <c r="F378" s="192" t="s">
        <v>780</v>
      </c>
      <c r="G378" s="37"/>
      <c r="H378" s="37"/>
      <c r="I378" s="193"/>
      <c r="J378" s="193"/>
      <c r="K378" s="37"/>
      <c r="L378" s="37"/>
      <c r="M378" s="40"/>
      <c r="N378" s="194"/>
      <c r="O378" s="195"/>
      <c r="P378" s="65"/>
      <c r="Q378" s="65"/>
      <c r="R378" s="65"/>
      <c r="S378" s="65"/>
      <c r="T378" s="65"/>
      <c r="U378" s="65"/>
      <c r="V378" s="65"/>
      <c r="W378" s="65"/>
      <c r="X378" s="66"/>
      <c r="Y378" s="35"/>
      <c r="Z378" s="35"/>
      <c r="AA378" s="35"/>
      <c r="AB378" s="35"/>
      <c r="AC378" s="35"/>
      <c r="AD378" s="35"/>
      <c r="AE378" s="35"/>
      <c r="AT378" s="18" t="s">
        <v>141</v>
      </c>
      <c r="AU378" s="18" t="s">
        <v>85</v>
      </c>
    </row>
    <row r="379" spans="1:47" s="2" customFormat="1" ht="19.5">
      <c r="A379" s="35"/>
      <c r="B379" s="36"/>
      <c r="C379" s="37"/>
      <c r="D379" s="191" t="s">
        <v>153</v>
      </c>
      <c r="E379" s="37"/>
      <c r="F379" s="240" t="s">
        <v>275</v>
      </c>
      <c r="G379" s="37"/>
      <c r="H379" s="37"/>
      <c r="I379" s="193"/>
      <c r="J379" s="193"/>
      <c r="K379" s="37"/>
      <c r="L379" s="37"/>
      <c r="M379" s="40"/>
      <c r="N379" s="194"/>
      <c r="O379" s="195"/>
      <c r="P379" s="65"/>
      <c r="Q379" s="65"/>
      <c r="R379" s="65"/>
      <c r="S379" s="65"/>
      <c r="T379" s="65"/>
      <c r="U379" s="65"/>
      <c r="V379" s="65"/>
      <c r="W379" s="65"/>
      <c r="X379" s="66"/>
      <c r="Y379" s="35"/>
      <c r="Z379" s="35"/>
      <c r="AA379" s="35"/>
      <c r="AB379" s="35"/>
      <c r="AC379" s="35"/>
      <c r="AD379" s="35"/>
      <c r="AE379" s="35"/>
      <c r="AT379" s="18" t="s">
        <v>153</v>
      </c>
      <c r="AU379" s="18" t="s">
        <v>85</v>
      </c>
    </row>
    <row r="380" spans="2:51" s="13" customFormat="1" ht="12">
      <c r="B380" s="198"/>
      <c r="C380" s="199"/>
      <c r="D380" s="191" t="s">
        <v>145</v>
      </c>
      <c r="E380" s="200" t="s">
        <v>29</v>
      </c>
      <c r="F380" s="201" t="s">
        <v>146</v>
      </c>
      <c r="G380" s="199"/>
      <c r="H380" s="200" t="s">
        <v>29</v>
      </c>
      <c r="I380" s="202"/>
      <c r="J380" s="202"/>
      <c r="K380" s="199"/>
      <c r="L380" s="199"/>
      <c r="M380" s="203"/>
      <c r="N380" s="204"/>
      <c r="O380" s="205"/>
      <c r="P380" s="205"/>
      <c r="Q380" s="205"/>
      <c r="R380" s="205"/>
      <c r="S380" s="205"/>
      <c r="T380" s="205"/>
      <c r="U380" s="205"/>
      <c r="V380" s="205"/>
      <c r="W380" s="205"/>
      <c r="X380" s="206"/>
      <c r="AT380" s="207" t="s">
        <v>145</v>
      </c>
      <c r="AU380" s="207" t="s">
        <v>85</v>
      </c>
      <c r="AV380" s="13" t="s">
        <v>83</v>
      </c>
      <c r="AW380" s="13" t="s">
        <v>5</v>
      </c>
      <c r="AX380" s="13" t="s">
        <v>75</v>
      </c>
      <c r="AY380" s="207" t="s">
        <v>131</v>
      </c>
    </row>
    <row r="381" spans="2:51" s="14" customFormat="1" ht="12">
      <c r="B381" s="208"/>
      <c r="C381" s="209"/>
      <c r="D381" s="191" t="s">
        <v>145</v>
      </c>
      <c r="E381" s="210" t="s">
        <v>29</v>
      </c>
      <c r="F381" s="211" t="s">
        <v>85</v>
      </c>
      <c r="G381" s="209"/>
      <c r="H381" s="212">
        <v>2</v>
      </c>
      <c r="I381" s="213"/>
      <c r="J381" s="213"/>
      <c r="K381" s="209"/>
      <c r="L381" s="209"/>
      <c r="M381" s="214"/>
      <c r="N381" s="215"/>
      <c r="O381" s="216"/>
      <c r="P381" s="216"/>
      <c r="Q381" s="216"/>
      <c r="R381" s="216"/>
      <c r="S381" s="216"/>
      <c r="T381" s="216"/>
      <c r="U381" s="216"/>
      <c r="V381" s="216"/>
      <c r="W381" s="216"/>
      <c r="X381" s="217"/>
      <c r="AT381" s="218" t="s">
        <v>145</v>
      </c>
      <c r="AU381" s="218" t="s">
        <v>85</v>
      </c>
      <c r="AV381" s="14" t="s">
        <v>85</v>
      </c>
      <c r="AW381" s="14" t="s">
        <v>5</v>
      </c>
      <c r="AX381" s="14" t="s">
        <v>75</v>
      </c>
      <c r="AY381" s="218" t="s">
        <v>131</v>
      </c>
    </row>
    <row r="382" spans="2:51" s="15" customFormat="1" ht="12">
      <c r="B382" s="219"/>
      <c r="C382" s="220"/>
      <c r="D382" s="191" t="s">
        <v>145</v>
      </c>
      <c r="E382" s="221" t="s">
        <v>29</v>
      </c>
      <c r="F382" s="222" t="s">
        <v>147</v>
      </c>
      <c r="G382" s="220"/>
      <c r="H382" s="223">
        <v>2</v>
      </c>
      <c r="I382" s="224"/>
      <c r="J382" s="224"/>
      <c r="K382" s="220"/>
      <c r="L382" s="220"/>
      <c r="M382" s="225"/>
      <c r="N382" s="226"/>
      <c r="O382" s="227"/>
      <c r="P382" s="227"/>
      <c r="Q382" s="227"/>
      <c r="R382" s="227"/>
      <c r="S382" s="227"/>
      <c r="T382" s="227"/>
      <c r="U382" s="227"/>
      <c r="V382" s="227"/>
      <c r="W382" s="227"/>
      <c r="X382" s="228"/>
      <c r="AT382" s="229" t="s">
        <v>145</v>
      </c>
      <c r="AU382" s="229" t="s">
        <v>85</v>
      </c>
      <c r="AV382" s="15" t="s">
        <v>139</v>
      </c>
      <c r="AW382" s="15" t="s">
        <v>5</v>
      </c>
      <c r="AX382" s="15" t="s">
        <v>83</v>
      </c>
      <c r="AY382" s="229" t="s">
        <v>131</v>
      </c>
    </row>
    <row r="383" spans="1:65" s="2" customFormat="1" ht="24.2" customHeight="1">
      <c r="A383" s="35"/>
      <c r="B383" s="36"/>
      <c r="C383" s="177" t="s">
        <v>394</v>
      </c>
      <c r="D383" s="177" t="s">
        <v>134</v>
      </c>
      <c r="E383" s="178" t="s">
        <v>782</v>
      </c>
      <c r="F383" s="179" t="s">
        <v>783</v>
      </c>
      <c r="G383" s="180" t="s">
        <v>137</v>
      </c>
      <c r="H383" s="181">
        <v>32</v>
      </c>
      <c r="I383" s="182"/>
      <c r="J383" s="182"/>
      <c r="K383" s="183">
        <f>ROUND(P383*H383,2)</f>
        <v>0</v>
      </c>
      <c r="L383" s="179" t="s">
        <v>138</v>
      </c>
      <c r="M383" s="40"/>
      <c r="N383" s="184" t="s">
        <v>29</v>
      </c>
      <c r="O383" s="185" t="s">
        <v>44</v>
      </c>
      <c r="P383" s="186">
        <f>I383+J383</f>
        <v>0</v>
      </c>
      <c r="Q383" s="186">
        <f>ROUND(I383*H383,2)</f>
        <v>0</v>
      </c>
      <c r="R383" s="186">
        <f>ROUND(J383*H383,2)</f>
        <v>0</v>
      </c>
      <c r="S383" s="65"/>
      <c r="T383" s="187">
        <f>S383*H383</f>
        <v>0</v>
      </c>
      <c r="U383" s="187">
        <v>0</v>
      </c>
      <c r="V383" s="187">
        <f>U383*H383</f>
        <v>0</v>
      </c>
      <c r="W383" s="187">
        <v>0</v>
      </c>
      <c r="X383" s="188">
        <f>W383*H383</f>
        <v>0</v>
      </c>
      <c r="Y383" s="35"/>
      <c r="Z383" s="35"/>
      <c r="AA383" s="35"/>
      <c r="AB383" s="35"/>
      <c r="AC383" s="35"/>
      <c r="AD383" s="35"/>
      <c r="AE383" s="35"/>
      <c r="AR383" s="189" t="s">
        <v>139</v>
      </c>
      <c r="AT383" s="189" t="s">
        <v>134</v>
      </c>
      <c r="AU383" s="189" t="s">
        <v>85</v>
      </c>
      <c r="AY383" s="18" t="s">
        <v>131</v>
      </c>
      <c r="BE383" s="190">
        <f>IF(O383="základní",K383,0)</f>
        <v>0</v>
      </c>
      <c r="BF383" s="190">
        <f>IF(O383="snížená",K383,0)</f>
        <v>0</v>
      </c>
      <c r="BG383" s="190">
        <f>IF(O383="zákl. přenesená",K383,0)</f>
        <v>0</v>
      </c>
      <c r="BH383" s="190">
        <f>IF(O383="sníž. přenesená",K383,0)</f>
        <v>0</v>
      </c>
      <c r="BI383" s="190">
        <f>IF(O383="nulová",K383,0)</f>
        <v>0</v>
      </c>
      <c r="BJ383" s="18" t="s">
        <v>83</v>
      </c>
      <c r="BK383" s="190">
        <f>ROUND(P383*H383,2)</f>
        <v>0</v>
      </c>
      <c r="BL383" s="18" t="s">
        <v>139</v>
      </c>
      <c r="BM383" s="189" t="s">
        <v>784</v>
      </c>
    </row>
    <row r="384" spans="1:47" s="2" customFormat="1" ht="12">
      <c r="A384" s="35"/>
      <c r="B384" s="36"/>
      <c r="C384" s="37"/>
      <c r="D384" s="191" t="s">
        <v>141</v>
      </c>
      <c r="E384" s="37"/>
      <c r="F384" s="192" t="s">
        <v>785</v>
      </c>
      <c r="G384" s="37"/>
      <c r="H384" s="37"/>
      <c r="I384" s="193"/>
      <c r="J384" s="193"/>
      <c r="K384" s="37"/>
      <c r="L384" s="37"/>
      <c r="M384" s="40"/>
      <c r="N384" s="194"/>
      <c r="O384" s="195"/>
      <c r="P384" s="65"/>
      <c r="Q384" s="65"/>
      <c r="R384" s="65"/>
      <c r="S384" s="65"/>
      <c r="T384" s="65"/>
      <c r="U384" s="65"/>
      <c r="V384" s="65"/>
      <c r="W384" s="65"/>
      <c r="X384" s="66"/>
      <c r="Y384" s="35"/>
      <c r="Z384" s="35"/>
      <c r="AA384" s="35"/>
      <c r="AB384" s="35"/>
      <c r="AC384" s="35"/>
      <c r="AD384" s="35"/>
      <c r="AE384" s="35"/>
      <c r="AT384" s="18" t="s">
        <v>141</v>
      </c>
      <c r="AU384" s="18" t="s">
        <v>85</v>
      </c>
    </row>
    <row r="385" spans="1:47" s="2" customFormat="1" ht="12">
      <c r="A385" s="35"/>
      <c r="B385" s="36"/>
      <c r="C385" s="37"/>
      <c r="D385" s="196" t="s">
        <v>143</v>
      </c>
      <c r="E385" s="37"/>
      <c r="F385" s="197" t="s">
        <v>786</v>
      </c>
      <c r="G385" s="37"/>
      <c r="H385" s="37"/>
      <c r="I385" s="193"/>
      <c r="J385" s="193"/>
      <c r="K385" s="37"/>
      <c r="L385" s="37"/>
      <c r="M385" s="40"/>
      <c r="N385" s="194"/>
      <c r="O385" s="195"/>
      <c r="P385" s="65"/>
      <c r="Q385" s="65"/>
      <c r="R385" s="65"/>
      <c r="S385" s="65"/>
      <c r="T385" s="65"/>
      <c r="U385" s="65"/>
      <c r="V385" s="65"/>
      <c r="W385" s="65"/>
      <c r="X385" s="66"/>
      <c r="Y385" s="35"/>
      <c r="Z385" s="35"/>
      <c r="AA385" s="35"/>
      <c r="AB385" s="35"/>
      <c r="AC385" s="35"/>
      <c r="AD385" s="35"/>
      <c r="AE385" s="35"/>
      <c r="AT385" s="18" t="s">
        <v>143</v>
      </c>
      <c r="AU385" s="18" t="s">
        <v>85</v>
      </c>
    </row>
    <row r="386" spans="2:51" s="13" customFormat="1" ht="12">
      <c r="B386" s="198"/>
      <c r="C386" s="199"/>
      <c r="D386" s="191" t="s">
        <v>145</v>
      </c>
      <c r="E386" s="200" t="s">
        <v>29</v>
      </c>
      <c r="F386" s="201" t="s">
        <v>146</v>
      </c>
      <c r="G386" s="199"/>
      <c r="H386" s="200" t="s">
        <v>29</v>
      </c>
      <c r="I386" s="202"/>
      <c r="J386" s="202"/>
      <c r="K386" s="199"/>
      <c r="L386" s="199"/>
      <c r="M386" s="203"/>
      <c r="N386" s="204"/>
      <c r="O386" s="205"/>
      <c r="P386" s="205"/>
      <c r="Q386" s="205"/>
      <c r="R386" s="205"/>
      <c r="S386" s="205"/>
      <c r="T386" s="205"/>
      <c r="U386" s="205"/>
      <c r="V386" s="205"/>
      <c r="W386" s="205"/>
      <c r="X386" s="206"/>
      <c r="AT386" s="207" t="s">
        <v>145</v>
      </c>
      <c r="AU386" s="207" t="s">
        <v>85</v>
      </c>
      <c r="AV386" s="13" t="s">
        <v>83</v>
      </c>
      <c r="AW386" s="13" t="s">
        <v>5</v>
      </c>
      <c r="AX386" s="13" t="s">
        <v>75</v>
      </c>
      <c r="AY386" s="207" t="s">
        <v>131</v>
      </c>
    </row>
    <row r="387" spans="2:51" s="14" customFormat="1" ht="12">
      <c r="B387" s="208"/>
      <c r="C387" s="209"/>
      <c r="D387" s="191" t="s">
        <v>145</v>
      </c>
      <c r="E387" s="210" t="s">
        <v>29</v>
      </c>
      <c r="F387" s="211" t="s">
        <v>307</v>
      </c>
      <c r="G387" s="209"/>
      <c r="H387" s="212">
        <v>32</v>
      </c>
      <c r="I387" s="213"/>
      <c r="J387" s="213"/>
      <c r="K387" s="209"/>
      <c r="L387" s="209"/>
      <c r="M387" s="214"/>
      <c r="N387" s="215"/>
      <c r="O387" s="216"/>
      <c r="P387" s="216"/>
      <c r="Q387" s="216"/>
      <c r="R387" s="216"/>
      <c r="S387" s="216"/>
      <c r="T387" s="216"/>
      <c r="U387" s="216"/>
      <c r="V387" s="216"/>
      <c r="W387" s="216"/>
      <c r="X387" s="217"/>
      <c r="AT387" s="218" t="s">
        <v>145</v>
      </c>
      <c r="AU387" s="218" t="s">
        <v>85</v>
      </c>
      <c r="AV387" s="14" t="s">
        <v>85</v>
      </c>
      <c r="AW387" s="14" t="s">
        <v>5</v>
      </c>
      <c r="AX387" s="14" t="s">
        <v>75</v>
      </c>
      <c r="AY387" s="218" t="s">
        <v>131</v>
      </c>
    </row>
    <row r="388" spans="2:51" s="15" customFormat="1" ht="12">
      <c r="B388" s="219"/>
      <c r="C388" s="220"/>
      <c r="D388" s="191" t="s">
        <v>145</v>
      </c>
      <c r="E388" s="221" t="s">
        <v>29</v>
      </c>
      <c r="F388" s="222" t="s">
        <v>147</v>
      </c>
      <c r="G388" s="220"/>
      <c r="H388" s="223">
        <v>32</v>
      </c>
      <c r="I388" s="224"/>
      <c r="J388" s="224"/>
      <c r="K388" s="220"/>
      <c r="L388" s="220"/>
      <c r="M388" s="225"/>
      <c r="N388" s="226"/>
      <c r="O388" s="227"/>
      <c r="P388" s="227"/>
      <c r="Q388" s="227"/>
      <c r="R388" s="227"/>
      <c r="S388" s="227"/>
      <c r="T388" s="227"/>
      <c r="U388" s="227"/>
      <c r="V388" s="227"/>
      <c r="W388" s="227"/>
      <c r="X388" s="228"/>
      <c r="AT388" s="229" t="s">
        <v>145</v>
      </c>
      <c r="AU388" s="229" t="s">
        <v>85</v>
      </c>
      <c r="AV388" s="15" t="s">
        <v>139</v>
      </c>
      <c r="AW388" s="15" t="s">
        <v>5</v>
      </c>
      <c r="AX388" s="15" t="s">
        <v>83</v>
      </c>
      <c r="AY388" s="229" t="s">
        <v>131</v>
      </c>
    </row>
    <row r="389" spans="1:65" s="2" customFormat="1" ht="24.2" customHeight="1">
      <c r="A389" s="35"/>
      <c r="B389" s="36"/>
      <c r="C389" s="230" t="s">
        <v>398</v>
      </c>
      <c r="D389" s="230" t="s">
        <v>148</v>
      </c>
      <c r="E389" s="231" t="s">
        <v>787</v>
      </c>
      <c r="F389" s="232" t="s">
        <v>788</v>
      </c>
      <c r="G389" s="233" t="s">
        <v>137</v>
      </c>
      <c r="H389" s="234">
        <v>32</v>
      </c>
      <c r="I389" s="235"/>
      <c r="J389" s="236"/>
      <c r="K389" s="237">
        <f>ROUND(P389*H389,2)</f>
        <v>0</v>
      </c>
      <c r="L389" s="232" t="s">
        <v>29</v>
      </c>
      <c r="M389" s="238"/>
      <c r="N389" s="239" t="s">
        <v>29</v>
      </c>
      <c r="O389" s="185" t="s">
        <v>44</v>
      </c>
      <c r="P389" s="186">
        <f>I389+J389</f>
        <v>0</v>
      </c>
      <c r="Q389" s="186">
        <f>ROUND(I389*H389,2)</f>
        <v>0</v>
      </c>
      <c r="R389" s="186">
        <f>ROUND(J389*H389,2)</f>
        <v>0</v>
      </c>
      <c r="S389" s="65"/>
      <c r="T389" s="187">
        <f>S389*H389</f>
        <v>0</v>
      </c>
      <c r="U389" s="187">
        <v>0</v>
      </c>
      <c r="V389" s="187">
        <f>U389*H389</f>
        <v>0</v>
      </c>
      <c r="W389" s="187">
        <v>0</v>
      </c>
      <c r="X389" s="188">
        <f>W389*H389</f>
        <v>0</v>
      </c>
      <c r="Y389" s="35"/>
      <c r="Z389" s="35"/>
      <c r="AA389" s="35"/>
      <c r="AB389" s="35"/>
      <c r="AC389" s="35"/>
      <c r="AD389" s="35"/>
      <c r="AE389" s="35"/>
      <c r="AR389" s="189" t="s">
        <v>151</v>
      </c>
      <c r="AT389" s="189" t="s">
        <v>148</v>
      </c>
      <c r="AU389" s="189" t="s">
        <v>85</v>
      </c>
      <c r="AY389" s="18" t="s">
        <v>131</v>
      </c>
      <c r="BE389" s="190">
        <f>IF(O389="základní",K389,0)</f>
        <v>0</v>
      </c>
      <c r="BF389" s="190">
        <f>IF(O389="snížená",K389,0)</f>
        <v>0</v>
      </c>
      <c r="BG389" s="190">
        <f>IF(O389="zákl. přenesená",K389,0)</f>
        <v>0</v>
      </c>
      <c r="BH389" s="190">
        <f>IF(O389="sníž. přenesená",K389,0)</f>
        <v>0</v>
      </c>
      <c r="BI389" s="190">
        <f>IF(O389="nulová",K389,0)</f>
        <v>0</v>
      </c>
      <c r="BJ389" s="18" t="s">
        <v>83</v>
      </c>
      <c r="BK389" s="190">
        <f>ROUND(P389*H389,2)</f>
        <v>0</v>
      </c>
      <c r="BL389" s="18" t="s">
        <v>139</v>
      </c>
      <c r="BM389" s="189" t="s">
        <v>789</v>
      </c>
    </row>
    <row r="390" spans="1:47" s="2" customFormat="1" ht="12">
      <c r="A390" s="35"/>
      <c r="B390" s="36"/>
      <c r="C390" s="37"/>
      <c r="D390" s="191" t="s">
        <v>141</v>
      </c>
      <c r="E390" s="37"/>
      <c r="F390" s="192" t="s">
        <v>788</v>
      </c>
      <c r="G390" s="37"/>
      <c r="H390" s="37"/>
      <c r="I390" s="193"/>
      <c r="J390" s="193"/>
      <c r="K390" s="37"/>
      <c r="L390" s="37"/>
      <c r="M390" s="40"/>
      <c r="N390" s="194"/>
      <c r="O390" s="195"/>
      <c r="P390" s="65"/>
      <c r="Q390" s="65"/>
      <c r="R390" s="65"/>
      <c r="S390" s="65"/>
      <c r="T390" s="65"/>
      <c r="U390" s="65"/>
      <c r="V390" s="65"/>
      <c r="W390" s="65"/>
      <c r="X390" s="66"/>
      <c r="Y390" s="35"/>
      <c r="Z390" s="35"/>
      <c r="AA390" s="35"/>
      <c r="AB390" s="35"/>
      <c r="AC390" s="35"/>
      <c r="AD390" s="35"/>
      <c r="AE390" s="35"/>
      <c r="AT390" s="18" t="s">
        <v>141</v>
      </c>
      <c r="AU390" s="18" t="s">
        <v>85</v>
      </c>
    </row>
    <row r="391" spans="1:47" s="2" customFormat="1" ht="19.5">
      <c r="A391" s="35"/>
      <c r="B391" s="36"/>
      <c r="C391" s="37"/>
      <c r="D391" s="191" t="s">
        <v>153</v>
      </c>
      <c r="E391" s="37"/>
      <c r="F391" s="240" t="s">
        <v>275</v>
      </c>
      <c r="G391" s="37"/>
      <c r="H391" s="37"/>
      <c r="I391" s="193"/>
      <c r="J391" s="193"/>
      <c r="K391" s="37"/>
      <c r="L391" s="37"/>
      <c r="M391" s="40"/>
      <c r="N391" s="194"/>
      <c r="O391" s="195"/>
      <c r="P391" s="65"/>
      <c r="Q391" s="65"/>
      <c r="R391" s="65"/>
      <c r="S391" s="65"/>
      <c r="T391" s="65"/>
      <c r="U391" s="65"/>
      <c r="V391" s="65"/>
      <c r="W391" s="65"/>
      <c r="X391" s="66"/>
      <c r="Y391" s="35"/>
      <c r="Z391" s="35"/>
      <c r="AA391" s="35"/>
      <c r="AB391" s="35"/>
      <c r="AC391" s="35"/>
      <c r="AD391" s="35"/>
      <c r="AE391" s="35"/>
      <c r="AT391" s="18" t="s">
        <v>153</v>
      </c>
      <c r="AU391" s="18" t="s">
        <v>85</v>
      </c>
    </row>
    <row r="392" spans="2:51" s="13" customFormat="1" ht="12">
      <c r="B392" s="198"/>
      <c r="C392" s="199"/>
      <c r="D392" s="191" t="s">
        <v>145</v>
      </c>
      <c r="E392" s="200" t="s">
        <v>29</v>
      </c>
      <c r="F392" s="201" t="s">
        <v>146</v>
      </c>
      <c r="G392" s="199"/>
      <c r="H392" s="200" t="s">
        <v>29</v>
      </c>
      <c r="I392" s="202"/>
      <c r="J392" s="202"/>
      <c r="K392" s="199"/>
      <c r="L392" s="199"/>
      <c r="M392" s="203"/>
      <c r="N392" s="204"/>
      <c r="O392" s="205"/>
      <c r="P392" s="205"/>
      <c r="Q392" s="205"/>
      <c r="R392" s="205"/>
      <c r="S392" s="205"/>
      <c r="T392" s="205"/>
      <c r="U392" s="205"/>
      <c r="V392" s="205"/>
      <c r="W392" s="205"/>
      <c r="X392" s="206"/>
      <c r="AT392" s="207" t="s">
        <v>145</v>
      </c>
      <c r="AU392" s="207" t="s">
        <v>85</v>
      </c>
      <c r="AV392" s="13" t="s">
        <v>83</v>
      </c>
      <c r="AW392" s="13" t="s">
        <v>5</v>
      </c>
      <c r="AX392" s="13" t="s">
        <v>75</v>
      </c>
      <c r="AY392" s="207" t="s">
        <v>131</v>
      </c>
    </row>
    <row r="393" spans="2:51" s="14" customFormat="1" ht="12">
      <c r="B393" s="208"/>
      <c r="C393" s="209"/>
      <c r="D393" s="191" t="s">
        <v>145</v>
      </c>
      <c r="E393" s="210" t="s">
        <v>29</v>
      </c>
      <c r="F393" s="211" t="s">
        <v>307</v>
      </c>
      <c r="G393" s="209"/>
      <c r="H393" s="212">
        <v>32</v>
      </c>
      <c r="I393" s="213"/>
      <c r="J393" s="213"/>
      <c r="K393" s="209"/>
      <c r="L393" s="209"/>
      <c r="M393" s="214"/>
      <c r="N393" s="215"/>
      <c r="O393" s="216"/>
      <c r="P393" s="216"/>
      <c r="Q393" s="216"/>
      <c r="R393" s="216"/>
      <c r="S393" s="216"/>
      <c r="T393" s="216"/>
      <c r="U393" s="216"/>
      <c r="V393" s="216"/>
      <c r="W393" s="216"/>
      <c r="X393" s="217"/>
      <c r="AT393" s="218" t="s">
        <v>145</v>
      </c>
      <c r="AU393" s="218" t="s">
        <v>85</v>
      </c>
      <c r="AV393" s="14" t="s">
        <v>85</v>
      </c>
      <c r="AW393" s="14" t="s">
        <v>5</v>
      </c>
      <c r="AX393" s="14" t="s">
        <v>75</v>
      </c>
      <c r="AY393" s="218" t="s">
        <v>131</v>
      </c>
    </row>
    <row r="394" spans="2:51" s="15" customFormat="1" ht="12">
      <c r="B394" s="219"/>
      <c r="C394" s="220"/>
      <c r="D394" s="191" t="s">
        <v>145</v>
      </c>
      <c r="E394" s="221" t="s">
        <v>29</v>
      </c>
      <c r="F394" s="222" t="s">
        <v>147</v>
      </c>
      <c r="G394" s="220"/>
      <c r="H394" s="223">
        <v>32</v>
      </c>
      <c r="I394" s="224"/>
      <c r="J394" s="224"/>
      <c r="K394" s="220"/>
      <c r="L394" s="220"/>
      <c r="M394" s="225"/>
      <c r="N394" s="226"/>
      <c r="O394" s="227"/>
      <c r="P394" s="227"/>
      <c r="Q394" s="227"/>
      <c r="R394" s="227"/>
      <c r="S394" s="227"/>
      <c r="T394" s="227"/>
      <c r="U394" s="227"/>
      <c r="V394" s="227"/>
      <c r="W394" s="227"/>
      <c r="X394" s="228"/>
      <c r="AT394" s="229" t="s">
        <v>145</v>
      </c>
      <c r="AU394" s="229" t="s">
        <v>85</v>
      </c>
      <c r="AV394" s="15" t="s">
        <v>139</v>
      </c>
      <c r="AW394" s="15" t="s">
        <v>5</v>
      </c>
      <c r="AX394" s="15" t="s">
        <v>83</v>
      </c>
      <c r="AY394" s="229" t="s">
        <v>131</v>
      </c>
    </row>
    <row r="395" spans="1:65" s="2" customFormat="1" ht="24">
      <c r="A395" s="35"/>
      <c r="B395" s="36"/>
      <c r="C395" s="177" t="s">
        <v>402</v>
      </c>
      <c r="D395" s="177" t="s">
        <v>134</v>
      </c>
      <c r="E395" s="178" t="s">
        <v>312</v>
      </c>
      <c r="F395" s="179" t="s">
        <v>313</v>
      </c>
      <c r="G395" s="180" t="s">
        <v>137</v>
      </c>
      <c r="H395" s="181">
        <v>4</v>
      </c>
      <c r="I395" s="182"/>
      <c r="J395" s="182"/>
      <c r="K395" s="183">
        <f>ROUND(P395*H395,2)</f>
        <v>0</v>
      </c>
      <c r="L395" s="179" t="s">
        <v>138</v>
      </c>
      <c r="M395" s="40"/>
      <c r="N395" s="184" t="s">
        <v>29</v>
      </c>
      <c r="O395" s="185" t="s">
        <v>44</v>
      </c>
      <c r="P395" s="186">
        <f>I395+J395</f>
        <v>0</v>
      </c>
      <c r="Q395" s="186">
        <f>ROUND(I395*H395,2)</f>
        <v>0</v>
      </c>
      <c r="R395" s="186">
        <f>ROUND(J395*H395,2)</f>
        <v>0</v>
      </c>
      <c r="S395" s="65"/>
      <c r="T395" s="187">
        <f>S395*H395</f>
        <v>0</v>
      </c>
      <c r="U395" s="187">
        <v>0</v>
      </c>
      <c r="V395" s="187">
        <f>U395*H395</f>
        <v>0</v>
      </c>
      <c r="W395" s="187">
        <v>0</v>
      </c>
      <c r="X395" s="188">
        <f>W395*H395</f>
        <v>0</v>
      </c>
      <c r="Y395" s="35"/>
      <c r="Z395" s="35"/>
      <c r="AA395" s="35"/>
      <c r="AB395" s="35"/>
      <c r="AC395" s="35"/>
      <c r="AD395" s="35"/>
      <c r="AE395" s="35"/>
      <c r="AR395" s="189" t="s">
        <v>139</v>
      </c>
      <c r="AT395" s="189" t="s">
        <v>134</v>
      </c>
      <c r="AU395" s="189" t="s">
        <v>85</v>
      </c>
      <c r="AY395" s="18" t="s">
        <v>131</v>
      </c>
      <c r="BE395" s="190">
        <f>IF(O395="základní",K395,0)</f>
        <v>0</v>
      </c>
      <c r="BF395" s="190">
        <f>IF(O395="snížená",K395,0)</f>
        <v>0</v>
      </c>
      <c r="BG395" s="190">
        <f>IF(O395="zákl. přenesená",K395,0)</f>
        <v>0</v>
      </c>
      <c r="BH395" s="190">
        <f>IF(O395="sníž. přenesená",K395,0)</f>
        <v>0</v>
      </c>
      <c r="BI395" s="190">
        <f>IF(O395="nulová",K395,0)</f>
        <v>0</v>
      </c>
      <c r="BJ395" s="18" t="s">
        <v>83</v>
      </c>
      <c r="BK395" s="190">
        <f>ROUND(P395*H395,2)</f>
        <v>0</v>
      </c>
      <c r="BL395" s="18" t="s">
        <v>139</v>
      </c>
      <c r="BM395" s="189" t="s">
        <v>314</v>
      </c>
    </row>
    <row r="396" spans="1:47" s="2" customFormat="1" ht="19.5">
      <c r="A396" s="35"/>
      <c r="B396" s="36"/>
      <c r="C396" s="37"/>
      <c r="D396" s="191" t="s">
        <v>141</v>
      </c>
      <c r="E396" s="37"/>
      <c r="F396" s="192" t="s">
        <v>315</v>
      </c>
      <c r="G396" s="37"/>
      <c r="H396" s="37"/>
      <c r="I396" s="193"/>
      <c r="J396" s="193"/>
      <c r="K396" s="37"/>
      <c r="L396" s="37"/>
      <c r="M396" s="40"/>
      <c r="N396" s="194"/>
      <c r="O396" s="195"/>
      <c r="P396" s="65"/>
      <c r="Q396" s="65"/>
      <c r="R396" s="65"/>
      <c r="S396" s="65"/>
      <c r="T396" s="65"/>
      <c r="U396" s="65"/>
      <c r="V396" s="65"/>
      <c r="W396" s="65"/>
      <c r="X396" s="66"/>
      <c r="Y396" s="35"/>
      <c r="Z396" s="35"/>
      <c r="AA396" s="35"/>
      <c r="AB396" s="35"/>
      <c r="AC396" s="35"/>
      <c r="AD396" s="35"/>
      <c r="AE396" s="35"/>
      <c r="AT396" s="18" t="s">
        <v>141</v>
      </c>
      <c r="AU396" s="18" t="s">
        <v>85</v>
      </c>
    </row>
    <row r="397" spans="1:47" s="2" customFormat="1" ht="12">
      <c r="A397" s="35"/>
      <c r="B397" s="36"/>
      <c r="C397" s="37"/>
      <c r="D397" s="196" t="s">
        <v>143</v>
      </c>
      <c r="E397" s="37"/>
      <c r="F397" s="197" t="s">
        <v>316</v>
      </c>
      <c r="G397" s="37"/>
      <c r="H397" s="37"/>
      <c r="I397" s="193"/>
      <c r="J397" s="193"/>
      <c r="K397" s="37"/>
      <c r="L397" s="37"/>
      <c r="M397" s="40"/>
      <c r="N397" s="194"/>
      <c r="O397" s="195"/>
      <c r="P397" s="65"/>
      <c r="Q397" s="65"/>
      <c r="R397" s="65"/>
      <c r="S397" s="65"/>
      <c r="T397" s="65"/>
      <c r="U397" s="65"/>
      <c r="V397" s="65"/>
      <c r="W397" s="65"/>
      <c r="X397" s="66"/>
      <c r="Y397" s="35"/>
      <c r="Z397" s="35"/>
      <c r="AA397" s="35"/>
      <c r="AB397" s="35"/>
      <c r="AC397" s="35"/>
      <c r="AD397" s="35"/>
      <c r="AE397" s="35"/>
      <c r="AT397" s="18" t="s">
        <v>143</v>
      </c>
      <c r="AU397" s="18" t="s">
        <v>85</v>
      </c>
    </row>
    <row r="398" spans="2:51" s="13" customFormat="1" ht="12">
      <c r="B398" s="198"/>
      <c r="C398" s="199"/>
      <c r="D398" s="191" t="s">
        <v>145</v>
      </c>
      <c r="E398" s="200" t="s">
        <v>29</v>
      </c>
      <c r="F398" s="201" t="s">
        <v>146</v>
      </c>
      <c r="G398" s="199"/>
      <c r="H398" s="200" t="s">
        <v>29</v>
      </c>
      <c r="I398" s="202"/>
      <c r="J398" s="202"/>
      <c r="K398" s="199"/>
      <c r="L398" s="199"/>
      <c r="M398" s="203"/>
      <c r="N398" s="204"/>
      <c r="O398" s="205"/>
      <c r="P398" s="205"/>
      <c r="Q398" s="205"/>
      <c r="R398" s="205"/>
      <c r="S398" s="205"/>
      <c r="T398" s="205"/>
      <c r="U398" s="205"/>
      <c r="V398" s="205"/>
      <c r="W398" s="205"/>
      <c r="X398" s="206"/>
      <c r="AT398" s="207" t="s">
        <v>145</v>
      </c>
      <c r="AU398" s="207" t="s">
        <v>85</v>
      </c>
      <c r="AV398" s="13" t="s">
        <v>83</v>
      </c>
      <c r="AW398" s="13" t="s">
        <v>5</v>
      </c>
      <c r="AX398" s="13" t="s">
        <v>75</v>
      </c>
      <c r="AY398" s="207" t="s">
        <v>131</v>
      </c>
    </row>
    <row r="399" spans="2:51" s="14" customFormat="1" ht="12">
      <c r="B399" s="208"/>
      <c r="C399" s="209"/>
      <c r="D399" s="191" t="s">
        <v>145</v>
      </c>
      <c r="E399" s="210" t="s">
        <v>29</v>
      </c>
      <c r="F399" s="211" t="s">
        <v>139</v>
      </c>
      <c r="G399" s="209"/>
      <c r="H399" s="212">
        <v>4</v>
      </c>
      <c r="I399" s="213"/>
      <c r="J399" s="213"/>
      <c r="K399" s="209"/>
      <c r="L399" s="209"/>
      <c r="M399" s="214"/>
      <c r="N399" s="215"/>
      <c r="O399" s="216"/>
      <c r="P399" s="216"/>
      <c r="Q399" s="216"/>
      <c r="R399" s="216"/>
      <c r="S399" s="216"/>
      <c r="T399" s="216"/>
      <c r="U399" s="216"/>
      <c r="V399" s="216"/>
      <c r="W399" s="216"/>
      <c r="X399" s="217"/>
      <c r="AT399" s="218" t="s">
        <v>145</v>
      </c>
      <c r="AU399" s="218" t="s">
        <v>85</v>
      </c>
      <c r="AV399" s="14" t="s">
        <v>85</v>
      </c>
      <c r="AW399" s="14" t="s">
        <v>5</v>
      </c>
      <c r="AX399" s="14" t="s">
        <v>75</v>
      </c>
      <c r="AY399" s="218" t="s">
        <v>131</v>
      </c>
    </row>
    <row r="400" spans="2:51" s="15" customFormat="1" ht="12">
      <c r="B400" s="219"/>
      <c r="C400" s="220"/>
      <c r="D400" s="191" t="s">
        <v>145</v>
      </c>
      <c r="E400" s="221" t="s">
        <v>29</v>
      </c>
      <c r="F400" s="222" t="s">
        <v>147</v>
      </c>
      <c r="G400" s="220"/>
      <c r="H400" s="223">
        <v>4</v>
      </c>
      <c r="I400" s="224"/>
      <c r="J400" s="224"/>
      <c r="K400" s="220"/>
      <c r="L400" s="220"/>
      <c r="M400" s="225"/>
      <c r="N400" s="226"/>
      <c r="O400" s="227"/>
      <c r="P400" s="227"/>
      <c r="Q400" s="227"/>
      <c r="R400" s="227"/>
      <c r="S400" s="227"/>
      <c r="T400" s="227"/>
      <c r="U400" s="227"/>
      <c r="V400" s="227"/>
      <c r="W400" s="227"/>
      <c r="X400" s="228"/>
      <c r="AT400" s="229" t="s">
        <v>145</v>
      </c>
      <c r="AU400" s="229" t="s">
        <v>85</v>
      </c>
      <c r="AV400" s="15" t="s">
        <v>139</v>
      </c>
      <c r="AW400" s="15" t="s">
        <v>5</v>
      </c>
      <c r="AX400" s="15" t="s">
        <v>83</v>
      </c>
      <c r="AY400" s="229" t="s">
        <v>131</v>
      </c>
    </row>
    <row r="401" spans="1:65" s="2" customFormat="1" ht="24.2" customHeight="1">
      <c r="A401" s="35"/>
      <c r="B401" s="36"/>
      <c r="C401" s="230" t="s">
        <v>406</v>
      </c>
      <c r="D401" s="230" t="s">
        <v>148</v>
      </c>
      <c r="E401" s="231" t="s">
        <v>318</v>
      </c>
      <c r="F401" s="232" t="s">
        <v>319</v>
      </c>
      <c r="G401" s="233" t="s">
        <v>137</v>
      </c>
      <c r="H401" s="234">
        <v>4</v>
      </c>
      <c r="I401" s="235"/>
      <c r="J401" s="236"/>
      <c r="K401" s="237">
        <f>ROUND(P401*H401,2)</f>
        <v>0</v>
      </c>
      <c r="L401" s="232" t="s">
        <v>29</v>
      </c>
      <c r="M401" s="238"/>
      <c r="N401" s="239" t="s">
        <v>29</v>
      </c>
      <c r="O401" s="185" t="s">
        <v>44</v>
      </c>
      <c r="P401" s="186">
        <f>I401+J401</f>
        <v>0</v>
      </c>
      <c r="Q401" s="186">
        <f>ROUND(I401*H401,2)</f>
        <v>0</v>
      </c>
      <c r="R401" s="186">
        <f>ROUND(J401*H401,2)</f>
        <v>0</v>
      </c>
      <c r="S401" s="65"/>
      <c r="T401" s="187">
        <f>S401*H401</f>
        <v>0</v>
      </c>
      <c r="U401" s="187">
        <v>0</v>
      </c>
      <c r="V401" s="187">
        <f>U401*H401</f>
        <v>0</v>
      </c>
      <c r="W401" s="187">
        <v>0</v>
      </c>
      <c r="X401" s="188">
        <f>W401*H401</f>
        <v>0</v>
      </c>
      <c r="Y401" s="35"/>
      <c r="Z401" s="35"/>
      <c r="AA401" s="35"/>
      <c r="AB401" s="35"/>
      <c r="AC401" s="35"/>
      <c r="AD401" s="35"/>
      <c r="AE401" s="35"/>
      <c r="AR401" s="189" t="s">
        <v>151</v>
      </c>
      <c r="AT401" s="189" t="s">
        <v>148</v>
      </c>
      <c r="AU401" s="189" t="s">
        <v>85</v>
      </c>
      <c r="AY401" s="18" t="s">
        <v>131</v>
      </c>
      <c r="BE401" s="190">
        <f>IF(O401="základní",K401,0)</f>
        <v>0</v>
      </c>
      <c r="BF401" s="190">
        <f>IF(O401="snížená",K401,0)</f>
        <v>0</v>
      </c>
      <c r="BG401" s="190">
        <f>IF(O401="zákl. přenesená",K401,0)</f>
        <v>0</v>
      </c>
      <c r="BH401" s="190">
        <f>IF(O401="sníž. přenesená",K401,0)</f>
        <v>0</v>
      </c>
      <c r="BI401" s="190">
        <f>IF(O401="nulová",K401,0)</f>
        <v>0</v>
      </c>
      <c r="BJ401" s="18" t="s">
        <v>83</v>
      </c>
      <c r="BK401" s="190">
        <f>ROUND(P401*H401,2)</f>
        <v>0</v>
      </c>
      <c r="BL401" s="18" t="s">
        <v>139</v>
      </c>
      <c r="BM401" s="189" t="s">
        <v>320</v>
      </c>
    </row>
    <row r="402" spans="1:47" s="2" customFormat="1" ht="12">
      <c r="A402" s="35"/>
      <c r="B402" s="36"/>
      <c r="C402" s="37"/>
      <c r="D402" s="191" t="s">
        <v>141</v>
      </c>
      <c r="E402" s="37"/>
      <c r="F402" s="192" t="s">
        <v>319</v>
      </c>
      <c r="G402" s="37"/>
      <c r="H402" s="37"/>
      <c r="I402" s="193"/>
      <c r="J402" s="193"/>
      <c r="K402" s="37"/>
      <c r="L402" s="37"/>
      <c r="M402" s="40"/>
      <c r="N402" s="194"/>
      <c r="O402" s="195"/>
      <c r="P402" s="65"/>
      <c r="Q402" s="65"/>
      <c r="R402" s="65"/>
      <c r="S402" s="65"/>
      <c r="T402" s="65"/>
      <c r="U402" s="65"/>
      <c r="V402" s="65"/>
      <c r="W402" s="65"/>
      <c r="X402" s="66"/>
      <c r="Y402" s="35"/>
      <c r="Z402" s="35"/>
      <c r="AA402" s="35"/>
      <c r="AB402" s="35"/>
      <c r="AC402" s="35"/>
      <c r="AD402" s="35"/>
      <c r="AE402" s="35"/>
      <c r="AT402" s="18" t="s">
        <v>141</v>
      </c>
      <c r="AU402" s="18" t="s">
        <v>85</v>
      </c>
    </row>
    <row r="403" spans="1:47" s="2" customFormat="1" ht="19.5">
      <c r="A403" s="35"/>
      <c r="B403" s="36"/>
      <c r="C403" s="37"/>
      <c r="D403" s="191" t="s">
        <v>153</v>
      </c>
      <c r="E403" s="37"/>
      <c r="F403" s="240" t="s">
        <v>275</v>
      </c>
      <c r="G403" s="37"/>
      <c r="H403" s="37"/>
      <c r="I403" s="193"/>
      <c r="J403" s="193"/>
      <c r="K403" s="37"/>
      <c r="L403" s="37"/>
      <c r="M403" s="40"/>
      <c r="N403" s="194"/>
      <c r="O403" s="195"/>
      <c r="P403" s="65"/>
      <c r="Q403" s="65"/>
      <c r="R403" s="65"/>
      <c r="S403" s="65"/>
      <c r="T403" s="65"/>
      <c r="U403" s="65"/>
      <c r="V403" s="65"/>
      <c r="W403" s="65"/>
      <c r="X403" s="66"/>
      <c r="Y403" s="35"/>
      <c r="Z403" s="35"/>
      <c r="AA403" s="35"/>
      <c r="AB403" s="35"/>
      <c r="AC403" s="35"/>
      <c r="AD403" s="35"/>
      <c r="AE403" s="35"/>
      <c r="AT403" s="18" t="s">
        <v>153</v>
      </c>
      <c r="AU403" s="18" t="s">
        <v>85</v>
      </c>
    </row>
    <row r="404" spans="2:51" s="13" customFormat="1" ht="12">
      <c r="B404" s="198"/>
      <c r="C404" s="199"/>
      <c r="D404" s="191" t="s">
        <v>145</v>
      </c>
      <c r="E404" s="200" t="s">
        <v>29</v>
      </c>
      <c r="F404" s="201" t="s">
        <v>146</v>
      </c>
      <c r="G404" s="199"/>
      <c r="H404" s="200" t="s">
        <v>29</v>
      </c>
      <c r="I404" s="202"/>
      <c r="J404" s="202"/>
      <c r="K404" s="199"/>
      <c r="L404" s="199"/>
      <c r="M404" s="203"/>
      <c r="N404" s="204"/>
      <c r="O404" s="205"/>
      <c r="P404" s="205"/>
      <c r="Q404" s="205"/>
      <c r="R404" s="205"/>
      <c r="S404" s="205"/>
      <c r="T404" s="205"/>
      <c r="U404" s="205"/>
      <c r="V404" s="205"/>
      <c r="W404" s="205"/>
      <c r="X404" s="206"/>
      <c r="AT404" s="207" t="s">
        <v>145</v>
      </c>
      <c r="AU404" s="207" t="s">
        <v>85</v>
      </c>
      <c r="AV404" s="13" t="s">
        <v>83</v>
      </c>
      <c r="AW404" s="13" t="s">
        <v>5</v>
      </c>
      <c r="AX404" s="13" t="s">
        <v>75</v>
      </c>
      <c r="AY404" s="207" t="s">
        <v>131</v>
      </c>
    </row>
    <row r="405" spans="2:51" s="14" customFormat="1" ht="12">
      <c r="B405" s="208"/>
      <c r="C405" s="209"/>
      <c r="D405" s="191" t="s">
        <v>145</v>
      </c>
      <c r="E405" s="210" t="s">
        <v>29</v>
      </c>
      <c r="F405" s="211" t="s">
        <v>139</v>
      </c>
      <c r="G405" s="209"/>
      <c r="H405" s="212">
        <v>4</v>
      </c>
      <c r="I405" s="213"/>
      <c r="J405" s="213"/>
      <c r="K405" s="209"/>
      <c r="L405" s="209"/>
      <c r="M405" s="214"/>
      <c r="N405" s="215"/>
      <c r="O405" s="216"/>
      <c r="P405" s="216"/>
      <c r="Q405" s="216"/>
      <c r="R405" s="216"/>
      <c r="S405" s="216"/>
      <c r="T405" s="216"/>
      <c r="U405" s="216"/>
      <c r="V405" s="216"/>
      <c r="W405" s="216"/>
      <c r="X405" s="217"/>
      <c r="AT405" s="218" t="s">
        <v>145</v>
      </c>
      <c r="AU405" s="218" t="s">
        <v>85</v>
      </c>
      <c r="AV405" s="14" t="s">
        <v>85</v>
      </c>
      <c r="AW405" s="14" t="s">
        <v>5</v>
      </c>
      <c r="AX405" s="14" t="s">
        <v>75</v>
      </c>
      <c r="AY405" s="218" t="s">
        <v>131</v>
      </c>
    </row>
    <row r="406" spans="2:51" s="15" customFormat="1" ht="12">
      <c r="B406" s="219"/>
      <c r="C406" s="220"/>
      <c r="D406" s="191" t="s">
        <v>145</v>
      </c>
      <c r="E406" s="221" t="s">
        <v>29</v>
      </c>
      <c r="F406" s="222" t="s">
        <v>147</v>
      </c>
      <c r="G406" s="220"/>
      <c r="H406" s="223">
        <v>4</v>
      </c>
      <c r="I406" s="224"/>
      <c r="J406" s="224"/>
      <c r="K406" s="220"/>
      <c r="L406" s="220"/>
      <c r="M406" s="225"/>
      <c r="N406" s="226"/>
      <c r="O406" s="227"/>
      <c r="P406" s="227"/>
      <c r="Q406" s="227"/>
      <c r="R406" s="227"/>
      <c r="S406" s="227"/>
      <c r="T406" s="227"/>
      <c r="U406" s="227"/>
      <c r="V406" s="227"/>
      <c r="W406" s="227"/>
      <c r="X406" s="228"/>
      <c r="AT406" s="229" t="s">
        <v>145</v>
      </c>
      <c r="AU406" s="229" t="s">
        <v>85</v>
      </c>
      <c r="AV406" s="15" t="s">
        <v>139</v>
      </c>
      <c r="AW406" s="15" t="s">
        <v>5</v>
      </c>
      <c r="AX406" s="15" t="s">
        <v>83</v>
      </c>
      <c r="AY406" s="229" t="s">
        <v>131</v>
      </c>
    </row>
    <row r="407" spans="1:65" s="2" customFormat="1" ht="24.2" customHeight="1">
      <c r="A407" s="35"/>
      <c r="B407" s="36"/>
      <c r="C407" s="177" t="s">
        <v>410</v>
      </c>
      <c r="D407" s="177" t="s">
        <v>134</v>
      </c>
      <c r="E407" s="178" t="s">
        <v>328</v>
      </c>
      <c r="F407" s="179" t="s">
        <v>329</v>
      </c>
      <c r="G407" s="180" t="s">
        <v>137</v>
      </c>
      <c r="H407" s="181">
        <v>26</v>
      </c>
      <c r="I407" s="182"/>
      <c r="J407" s="182"/>
      <c r="K407" s="183">
        <f>ROUND(P407*H407,2)</f>
        <v>0</v>
      </c>
      <c r="L407" s="179" t="s">
        <v>138</v>
      </c>
      <c r="M407" s="40"/>
      <c r="N407" s="184" t="s">
        <v>29</v>
      </c>
      <c r="O407" s="185" t="s">
        <v>44</v>
      </c>
      <c r="P407" s="186">
        <f>I407+J407</f>
        <v>0</v>
      </c>
      <c r="Q407" s="186">
        <f>ROUND(I407*H407,2)</f>
        <v>0</v>
      </c>
      <c r="R407" s="186">
        <f>ROUND(J407*H407,2)</f>
        <v>0</v>
      </c>
      <c r="S407" s="65"/>
      <c r="T407" s="187">
        <f>S407*H407</f>
        <v>0</v>
      </c>
      <c r="U407" s="187">
        <v>0</v>
      </c>
      <c r="V407" s="187">
        <f>U407*H407</f>
        <v>0</v>
      </c>
      <c r="W407" s="187">
        <v>0</v>
      </c>
      <c r="X407" s="188">
        <f>W407*H407</f>
        <v>0</v>
      </c>
      <c r="Y407" s="35"/>
      <c r="Z407" s="35"/>
      <c r="AA407" s="35"/>
      <c r="AB407" s="35"/>
      <c r="AC407" s="35"/>
      <c r="AD407" s="35"/>
      <c r="AE407" s="35"/>
      <c r="AR407" s="189" t="s">
        <v>139</v>
      </c>
      <c r="AT407" s="189" t="s">
        <v>134</v>
      </c>
      <c r="AU407" s="189" t="s">
        <v>85</v>
      </c>
      <c r="AY407" s="18" t="s">
        <v>131</v>
      </c>
      <c r="BE407" s="190">
        <f>IF(O407="základní",K407,0)</f>
        <v>0</v>
      </c>
      <c r="BF407" s="190">
        <f>IF(O407="snížená",K407,0)</f>
        <v>0</v>
      </c>
      <c r="BG407" s="190">
        <f>IF(O407="zákl. přenesená",K407,0)</f>
        <v>0</v>
      </c>
      <c r="BH407" s="190">
        <f>IF(O407="sníž. přenesená",K407,0)</f>
        <v>0</v>
      </c>
      <c r="BI407" s="190">
        <f>IF(O407="nulová",K407,0)</f>
        <v>0</v>
      </c>
      <c r="BJ407" s="18" t="s">
        <v>83</v>
      </c>
      <c r="BK407" s="190">
        <f>ROUND(P407*H407,2)</f>
        <v>0</v>
      </c>
      <c r="BL407" s="18" t="s">
        <v>139</v>
      </c>
      <c r="BM407" s="189" t="s">
        <v>330</v>
      </c>
    </row>
    <row r="408" spans="1:47" s="2" customFormat="1" ht="12">
      <c r="A408" s="35"/>
      <c r="B408" s="36"/>
      <c r="C408" s="37"/>
      <c r="D408" s="191" t="s">
        <v>141</v>
      </c>
      <c r="E408" s="37"/>
      <c r="F408" s="192" t="s">
        <v>331</v>
      </c>
      <c r="G408" s="37"/>
      <c r="H408" s="37"/>
      <c r="I408" s="193"/>
      <c r="J408" s="193"/>
      <c r="K408" s="37"/>
      <c r="L408" s="37"/>
      <c r="M408" s="40"/>
      <c r="N408" s="194"/>
      <c r="O408" s="195"/>
      <c r="P408" s="65"/>
      <c r="Q408" s="65"/>
      <c r="R408" s="65"/>
      <c r="S408" s="65"/>
      <c r="T408" s="65"/>
      <c r="U408" s="65"/>
      <c r="V408" s="65"/>
      <c r="W408" s="65"/>
      <c r="X408" s="66"/>
      <c r="Y408" s="35"/>
      <c r="Z408" s="35"/>
      <c r="AA408" s="35"/>
      <c r="AB408" s="35"/>
      <c r="AC408" s="35"/>
      <c r="AD408" s="35"/>
      <c r="AE408" s="35"/>
      <c r="AT408" s="18" t="s">
        <v>141</v>
      </c>
      <c r="AU408" s="18" t="s">
        <v>85</v>
      </c>
    </row>
    <row r="409" spans="1:47" s="2" customFormat="1" ht="12">
      <c r="A409" s="35"/>
      <c r="B409" s="36"/>
      <c r="C409" s="37"/>
      <c r="D409" s="196" t="s">
        <v>143</v>
      </c>
      <c r="E409" s="37"/>
      <c r="F409" s="197" t="s">
        <v>332</v>
      </c>
      <c r="G409" s="37"/>
      <c r="H409" s="37"/>
      <c r="I409" s="193"/>
      <c r="J409" s="193"/>
      <c r="K409" s="37"/>
      <c r="L409" s="37"/>
      <c r="M409" s="40"/>
      <c r="N409" s="194"/>
      <c r="O409" s="195"/>
      <c r="P409" s="65"/>
      <c r="Q409" s="65"/>
      <c r="R409" s="65"/>
      <c r="S409" s="65"/>
      <c r="T409" s="65"/>
      <c r="U409" s="65"/>
      <c r="V409" s="65"/>
      <c r="W409" s="65"/>
      <c r="X409" s="66"/>
      <c r="Y409" s="35"/>
      <c r="Z409" s="35"/>
      <c r="AA409" s="35"/>
      <c r="AB409" s="35"/>
      <c r="AC409" s="35"/>
      <c r="AD409" s="35"/>
      <c r="AE409" s="35"/>
      <c r="AT409" s="18" t="s">
        <v>143</v>
      </c>
      <c r="AU409" s="18" t="s">
        <v>85</v>
      </c>
    </row>
    <row r="410" spans="2:51" s="13" customFormat="1" ht="12">
      <c r="B410" s="198"/>
      <c r="C410" s="199"/>
      <c r="D410" s="191" t="s">
        <v>145</v>
      </c>
      <c r="E410" s="200" t="s">
        <v>29</v>
      </c>
      <c r="F410" s="201" t="s">
        <v>146</v>
      </c>
      <c r="G410" s="199"/>
      <c r="H410" s="200" t="s">
        <v>29</v>
      </c>
      <c r="I410" s="202"/>
      <c r="J410" s="202"/>
      <c r="K410" s="199"/>
      <c r="L410" s="199"/>
      <c r="M410" s="203"/>
      <c r="N410" s="204"/>
      <c r="O410" s="205"/>
      <c r="P410" s="205"/>
      <c r="Q410" s="205"/>
      <c r="R410" s="205"/>
      <c r="S410" s="205"/>
      <c r="T410" s="205"/>
      <c r="U410" s="205"/>
      <c r="V410" s="205"/>
      <c r="W410" s="205"/>
      <c r="X410" s="206"/>
      <c r="AT410" s="207" t="s">
        <v>145</v>
      </c>
      <c r="AU410" s="207" t="s">
        <v>85</v>
      </c>
      <c r="AV410" s="13" t="s">
        <v>83</v>
      </c>
      <c r="AW410" s="13" t="s">
        <v>5</v>
      </c>
      <c r="AX410" s="13" t="s">
        <v>75</v>
      </c>
      <c r="AY410" s="207" t="s">
        <v>131</v>
      </c>
    </row>
    <row r="411" spans="2:51" s="14" customFormat="1" ht="12">
      <c r="B411" s="208"/>
      <c r="C411" s="209"/>
      <c r="D411" s="191" t="s">
        <v>145</v>
      </c>
      <c r="E411" s="210" t="s">
        <v>29</v>
      </c>
      <c r="F411" s="211" t="s">
        <v>280</v>
      </c>
      <c r="G411" s="209"/>
      <c r="H411" s="212">
        <v>26</v>
      </c>
      <c r="I411" s="213"/>
      <c r="J411" s="213"/>
      <c r="K411" s="209"/>
      <c r="L411" s="209"/>
      <c r="M411" s="214"/>
      <c r="N411" s="215"/>
      <c r="O411" s="216"/>
      <c r="P411" s="216"/>
      <c r="Q411" s="216"/>
      <c r="R411" s="216"/>
      <c r="S411" s="216"/>
      <c r="T411" s="216"/>
      <c r="U411" s="216"/>
      <c r="V411" s="216"/>
      <c r="W411" s="216"/>
      <c r="X411" s="217"/>
      <c r="AT411" s="218" t="s">
        <v>145</v>
      </c>
      <c r="AU411" s="218" t="s">
        <v>85</v>
      </c>
      <c r="AV411" s="14" t="s">
        <v>85</v>
      </c>
      <c r="AW411" s="14" t="s">
        <v>5</v>
      </c>
      <c r="AX411" s="14" t="s">
        <v>75</v>
      </c>
      <c r="AY411" s="218" t="s">
        <v>131</v>
      </c>
    </row>
    <row r="412" spans="2:51" s="15" customFormat="1" ht="12">
      <c r="B412" s="219"/>
      <c r="C412" s="220"/>
      <c r="D412" s="191" t="s">
        <v>145</v>
      </c>
      <c r="E412" s="221" t="s">
        <v>29</v>
      </c>
      <c r="F412" s="222" t="s">
        <v>147</v>
      </c>
      <c r="G412" s="220"/>
      <c r="H412" s="223">
        <v>26</v>
      </c>
      <c r="I412" s="224"/>
      <c r="J412" s="224"/>
      <c r="K412" s="220"/>
      <c r="L412" s="220"/>
      <c r="M412" s="225"/>
      <c r="N412" s="226"/>
      <c r="O412" s="227"/>
      <c r="P412" s="227"/>
      <c r="Q412" s="227"/>
      <c r="R412" s="227"/>
      <c r="S412" s="227"/>
      <c r="T412" s="227"/>
      <c r="U412" s="227"/>
      <c r="V412" s="227"/>
      <c r="W412" s="227"/>
      <c r="X412" s="228"/>
      <c r="AT412" s="229" t="s">
        <v>145</v>
      </c>
      <c r="AU412" s="229" t="s">
        <v>85</v>
      </c>
      <c r="AV412" s="15" t="s">
        <v>139</v>
      </c>
      <c r="AW412" s="15" t="s">
        <v>5</v>
      </c>
      <c r="AX412" s="15" t="s">
        <v>83</v>
      </c>
      <c r="AY412" s="229" t="s">
        <v>131</v>
      </c>
    </row>
    <row r="413" spans="1:65" s="2" customFormat="1" ht="16.5" customHeight="1">
      <c r="A413" s="35"/>
      <c r="B413" s="36"/>
      <c r="C413" s="230" t="s">
        <v>414</v>
      </c>
      <c r="D413" s="230" t="s">
        <v>148</v>
      </c>
      <c r="E413" s="231" t="s">
        <v>335</v>
      </c>
      <c r="F413" s="232" t="s">
        <v>336</v>
      </c>
      <c r="G413" s="233" t="s">
        <v>137</v>
      </c>
      <c r="H413" s="234">
        <v>26</v>
      </c>
      <c r="I413" s="235"/>
      <c r="J413" s="236"/>
      <c r="K413" s="237">
        <f>ROUND(P413*H413,2)</f>
        <v>0</v>
      </c>
      <c r="L413" s="232" t="s">
        <v>29</v>
      </c>
      <c r="M413" s="238"/>
      <c r="N413" s="239" t="s">
        <v>29</v>
      </c>
      <c r="O413" s="185" t="s">
        <v>44</v>
      </c>
      <c r="P413" s="186">
        <f>I413+J413</f>
        <v>0</v>
      </c>
      <c r="Q413" s="186">
        <f>ROUND(I413*H413,2)</f>
        <v>0</v>
      </c>
      <c r="R413" s="186">
        <f>ROUND(J413*H413,2)</f>
        <v>0</v>
      </c>
      <c r="S413" s="65"/>
      <c r="T413" s="187">
        <f>S413*H413</f>
        <v>0</v>
      </c>
      <c r="U413" s="187">
        <v>0</v>
      </c>
      <c r="V413" s="187">
        <f>U413*H413</f>
        <v>0</v>
      </c>
      <c r="W413" s="187">
        <v>0</v>
      </c>
      <c r="X413" s="188">
        <f>W413*H413</f>
        <v>0</v>
      </c>
      <c r="Y413" s="35"/>
      <c r="Z413" s="35"/>
      <c r="AA413" s="35"/>
      <c r="AB413" s="35"/>
      <c r="AC413" s="35"/>
      <c r="AD413" s="35"/>
      <c r="AE413" s="35"/>
      <c r="AR413" s="189" t="s">
        <v>151</v>
      </c>
      <c r="AT413" s="189" t="s">
        <v>148</v>
      </c>
      <c r="AU413" s="189" t="s">
        <v>85</v>
      </c>
      <c r="AY413" s="18" t="s">
        <v>131</v>
      </c>
      <c r="BE413" s="190">
        <f>IF(O413="základní",K413,0)</f>
        <v>0</v>
      </c>
      <c r="BF413" s="190">
        <f>IF(O413="snížená",K413,0)</f>
        <v>0</v>
      </c>
      <c r="BG413" s="190">
        <f>IF(O413="zákl. přenesená",K413,0)</f>
        <v>0</v>
      </c>
      <c r="BH413" s="190">
        <f>IF(O413="sníž. přenesená",K413,0)</f>
        <v>0</v>
      </c>
      <c r="BI413" s="190">
        <f>IF(O413="nulová",K413,0)</f>
        <v>0</v>
      </c>
      <c r="BJ413" s="18" t="s">
        <v>83</v>
      </c>
      <c r="BK413" s="190">
        <f>ROUND(P413*H413,2)</f>
        <v>0</v>
      </c>
      <c r="BL413" s="18" t="s">
        <v>139</v>
      </c>
      <c r="BM413" s="189" t="s">
        <v>337</v>
      </c>
    </row>
    <row r="414" spans="1:47" s="2" customFormat="1" ht="12">
      <c r="A414" s="35"/>
      <c r="B414" s="36"/>
      <c r="C414" s="37"/>
      <c r="D414" s="191" t="s">
        <v>141</v>
      </c>
      <c r="E414" s="37"/>
      <c r="F414" s="192" t="s">
        <v>336</v>
      </c>
      <c r="G414" s="37"/>
      <c r="H414" s="37"/>
      <c r="I414" s="193"/>
      <c r="J414" s="193"/>
      <c r="K414" s="37"/>
      <c r="L414" s="37"/>
      <c r="M414" s="40"/>
      <c r="N414" s="194"/>
      <c r="O414" s="195"/>
      <c r="P414" s="65"/>
      <c r="Q414" s="65"/>
      <c r="R414" s="65"/>
      <c r="S414" s="65"/>
      <c r="T414" s="65"/>
      <c r="U414" s="65"/>
      <c r="V414" s="65"/>
      <c r="W414" s="65"/>
      <c r="X414" s="66"/>
      <c r="Y414" s="35"/>
      <c r="Z414" s="35"/>
      <c r="AA414" s="35"/>
      <c r="AB414" s="35"/>
      <c r="AC414" s="35"/>
      <c r="AD414" s="35"/>
      <c r="AE414" s="35"/>
      <c r="AT414" s="18" t="s">
        <v>141</v>
      </c>
      <c r="AU414" s="18" t="s">
        <v>85</v>
      </c>
    </row>
    <row r="415" spans="1:47" s="2" customFormat="1" ht="19.5">
      <c r="A415" s="35"/>
      <c r="B415" s="36"/>
      <c r="C415" s="37"/>
      <c r="D415" s="191" t="s">
        <v>153</v>
      </c>
      <c r="E415" s="37"/>
      <c r="F415" s="240" t="s">
        <v>275</v>
      </c>
      <c r="G415" s="37"/>
      <c r="H415" s="37"/>
      <c r="I415" s="193"/>
      <c r="J415" s="193"/>
      <c r="K415" s="37"/>
      <c r="L415" s="37"/>
      <c r="M415" s="40"/>
      <c r="N415" s="194"/>
      <c r="O415" s="195"/>
      <c r="P415" s="65"/>
      <c r="Q415" s="65"/>
      <c r="R415" s="65"/>
      <c r="S415" s="65"/>
      <c r="T415" s="65"/>
      <c r="U415" s="65"/>
      <c r="V415" s="65"/>
      <c r="W415" s="65"/>
      <c r="X415" s="66"/>
      <c r="Y415" s="35"/>
      <c r="Z415" s="35"/>
      <c r="AA415" s="35"/>
      <c r="AB415" s="35"/>
      <c r="AC415" s="35"/>
      <c r="AD415" s="35"/>
      <c r="AE415" s="35"/>
      <c r="AT415" s="18" t="s">
        <v>153</v>
      </c>
      <c r="AU415" s="18" t="s">
        <v>85</v>
      </c>
    </row>
    <row r="416" spans="2:51" s="13" customFormat="1" ht="12">
      <c r="B416" s="198"/>
      <c r="C416" s="199"/>
      <c r="D416" s="191" t="s">
        <v>145</v>
      </c>
      <c r="E416" s="200" t="s">
        <v>29</v>
      </c>
      <c r="F416" s="201" t="s">
        <v>146</v>
      </c>
      <c r="G416" s="199"/>
      <c r="H416" s="200" t="s">
        <v>29</v>
      </c>
      <c r="I416" s="202"/>
      <c r="J416" s="202"/>
      <c r="K416" s="199"/>
      <c r="L416" s="199"/>
      <c r="M416" s="203"/>
      <c r="N416" s="204"/>
      <c r="O416" s="205"/>
      <c r="P416" s="205"/>
      <c r="Q416" s="205"/>
      <c r="R416" s="205"/>
      <c r="S416" s="205"/>
      <c r="T416" s="205"/>
      <c r="U416" s="205"/>
      <c r="V416" s="205"/>
      <c r="W416" s="205"/>
      <c r="X416" s="206"/>
      <c r="AT416" s="207" t="s">
        <v>145</v>
      </c>
      <c r="AU416" s="207" t="s">
        <v>85</v>
      </c>
      <c r="AV416" s="13" t="s">
        <v>83</v>
      </c>
      <c r="AW416" s="13" t="s">
        <v>5</v>
      </c>
      <c r="AX416" s="13" t="s">
        <v>75</v>
      </c>
      <c r="AY416" s="207" t="s">
        <v>131</v>
      </c>
    </row>
    <row r="417" spans="2:51" s="14" customFormat="1" ht="12">
      <c r="B417" s="208"/>
      <c r="C417" s="209"/>
      <c r="D417" s="191" t="s">
        <v>145</v>
      </c>
      <c r="E417" s="210" t="s">
        <v>29</v>
      </c>
      <c r="F417" s="211" t="s">
        <v>280</v>
      </c>
      <c r="G417" s="209"/>
      <c r="H417" s="212">
        <v>26</v>
      </c>
      <c r="I417" s="213"/>
      <c r="J417" s="213"/>
      <c r="K417" s="209"/>
      <c r="L417" s="209"/>
      <c r="M417" s="214"/>
      <c r="N417" s="215"/>
      <c r="O417" s="216"/>
      <c r="P417" s="216"/>
      <c r="Q417" s="216"/>
      <c r="R417" s="216"/>
      <c r="S417" s="216"/>
      <c r="T417" s="216"/>
      <c r="U417" s="216"/>
      <c r="V417" s="216"/>
      <c r="W417" s="216"/>
      <c r="X417" s="217"/>
      <c r="AT417" s="218" t="s">
        <v>145</v>
      </c>
      <c r="AU417" s="218" t="s">
        <v>85</v>
      </c>
      <c r="AV417" s="14" t="s">
        <v>85</v>
      </c>
      <c r="AW417" s="14" t="s">
        <v>5</v>
      </c>
      <c r="AX417" s="14" t="s">
        <v>75</v>
      </c>
      <c r="AY417" s="218" t="s">
        <v>131</v>
      </c>
    </row>
    <row r="418" spans="2:51" s="15" customFormat="1" ht="12">
      <c r="B418" s="219"/>
      <c r="C418" s="220"/>
      <c r="D418" s="191" t="s">
        <v>145</v>
      </c>
      <c r="E418" s="221" t="s">
        <v>29</v>
      </c>
      <c r="F418" s="222" t="s">
        <v>147</v>
      </c>
      <c r="G418" s="220"/>
      <c r="H418" s="223">
        <v>26</v>
      </c>
      <c r="I418" s="224"/>
      <c r="J418" s="224"/>
      <c r="K418" s="220"/>
      <c r="L418" s="220"/>
      <c r="M418" s="225"/>
      <c r="N418" s="226"/>
      <c r="O418" s="227"/>
      <c r="P418" s="227"/>
      <c r="Q418" s="227"/>
      <c r="R418" s="227"/>
      <c r="S418" s="227"/>
      <c r="T418" s="227"/>
      <c r="U418" s="227"/>
      <c r="V418" s="227"/>
      <c r="W418" s="227"/>
      <c r="X418" s="228"/>
      <c r="AT418" s="229" t="s">
        <v>145</v>
      </c>
      <c r="AU418" s="229" t="s">
        <v>85</v>
      </c>
      <c r="AV418" s="15" t="s">
        <v>139</v>
      </c>
      <c r="AW418" s="15" t="s">
        <v>5</v>
      </c>
      <c r="AX418" s="15" t="s">
        <v>83</v>
      </c>
      <c r="AY418" s="229" t="s">
        <v>131</v>
      </c>
    </row>
    <row r="419" spans="1:65" s="2" customFormat="1" ht="24.2" customHeight="1">
      <c r="A419" s="35"/>
      <c r="B419" s="36"/>
      <c r="C419" s="177" t="s">
        <v>418</v>
      </c>
      <c r="D419" s="177" t="s">
        <v>134</v>
      </c>
      <c r="E419" s="178" t="s">
        <v>790</v>
      </c>
      <c r="F419" s="179" t="s">
        <v>791</v>
      </c>
      <c r="G419" s="180" t="s">
        <v>137</v>
      </c>
      <c r="H419" s="181">
        <v>1</v>
      </c>
      <c r="I419" s="182"/>
      <c r="J419" s="182"/>
      <c r="K419" s="183">
        <f>ROUND(P419*H419,2)</f>
        <v>0</v>
      </c>
      <c r="L419" s="179" t="s">
        <v>138</v>
      </c>
      <c r="M419" s="40"/>
      <c r="N419" s="184" t="s">
        <v>29</v>
      </c>
      <c r="O419" s="185" t="s">
        <v>44</v>
      </c>
      <c r="P419" s="186">
        <f>I419+J419</f>
        <v>0</v>
      </c>
      <c r="Q419" s="186">
        <f>ROUND(I419*H419,2)</f>
        <v>0</v>
      </c>
      <c r="R419" s="186">
        <f>ROUND(J419*H419,2)</f>
        <v>0</v>
      </c>
      <c r="S419" s="65"/>
      <c r="T419" s="187">
        <f>S419*H419</f>
        <v>0</v>
      </c>
      <c r="U419" s="187">
        <v>0</v>
      </c>
      <c r="V419" s="187">
        <f>U419*H419</f>
        <v>0</v>
      </c>
      <c r="W419" s="187">
        <v>0</v>
      </c>
      <c r="X419" s="188">
        <f>W419*H419</f>
        <v>0</v>
      </c>
      <c r="Y419" s="35"/>
      <c r="Z419" s="35"/>
      <c r="AA419" s="35"/>
      <c r="AB419" s="35"/>
      <c r="AC419" s="35"/>
      <c r="AD419" s="35"/>
      <c r="AE419" s="35"/>
      <c r="AR419" s="189" t="s">
        <v>139</v>
      </c>
      <c r="AT419" s="189" t="s">
        <v>134</v>
      </c>
      <c r="AU419" s="189" t="s">
        <v>85</v>
      </c>
      <c r="AY419" s="18" t="s">
        <v>131</v>
      </c>
      <c r="BE419" s="190">
        <f>IF(O419="základní",K419,0)</f>
        <v>0</v>
      </c>
      <c r="BF419" s="190">
        <f>IF(O419="snížená",K419,0)</f>
        <v>0</v>
      </c>
      <c r="BG419" s="190">
        <f>IF(O419="zákl. přenesená",K419,0)</f>
        <v>0</v>
      </c>
      <c r="BH419" s="190">
        <f>IF(O419="sníž. přenesená",K419,0)</f>
        <v>0</v>
      </c>
      <c r="BI419" s="190">
        <f>IF(O419="nulová",K419,0)</f>
        <v>0</v>
      </c>
      <c r="BJ419" s="18" t="s">
        <v>83</v>
      </c>
      <c r="BK419" s="190">
        <f>ROUND(P419*H419,2)</f>
        <v>0</v>
      </c>
      <c r="BL419" s="18" t="s">
        <v>139</v>
      </c>
      <c r="BM419" s="189" t="s">
        <v>792</v>
      </c>
    </row>
    <row r="420" spans="1:47" s="2" customFormat="1" ht="12">
      <c r="A420" s="35"/>
      <c r="B420" s="36"/>
      <c r="C420" s="37"/>
      <c r="D420" s="191" t="s">
        <v>141</v>
      </c>
      <c r="E420" s="37"/>
      <c r="F420" s="192" t="s">
        <v>793</v>
      </c>
      <c r="G420" s="37"/>
      <c r="H420" s="37"/>
      <c r="I420" s="193"/>
      <c r="J420" s="193"/>
      <c r="K420" s="37"/>
      <c r="L420" s="37"/>
      <c r="M420" s="40"/>
      <c r="N420" s="194"/>
      <c r="O420" s="195"/>
      <c r="P420" s="65"/>
      <c r="Q420" s="65"/>
      <c r="R420" s="65"/>
      <c r="S420" s="65"/>
      <c r="T420" s="65"/>
      <c r="U420" s="65"/>
      <c r="V420" s="65"/>
      <c r="W420" s="65"/>
      <c r="X420" s="66"/>
      <c r="Y420" s="35"/>
      <c r="Z420" s="35"/>
      <c r="AA420" s="35"/>
      <c r="AB420" s="35"/>
      <c r="AC420" s="35"/>
      <c r="AD420" s="35"/>
      <c r="AE420" s="35"/>
      <c r="AT420" s="18" t="s">
        <v>141</v>
      </c>
      <c r="AU420" s="18" t="s">
        <v>85</v>
      </c>
    </row>
    <row r="421" spans="1:47" s="2" customFormat="1" ht="12">
      <c r="A421" s="35"/>
      <c r="B421" s="36"/>
      <c r="C421" s="37"/>
      <c r="D421" s="196" t="s">
        <v>143</v>
      </c>
      <c r="E421" s="37"/>
      <c r="F421" s="197" t="s">
        <v>794</v>
      </c>
      <c r="G421" s="37"/>
      <c r="H421" s="37"/>
      <c r="I421" s="193"/>
      <c r="J421" s="193"/>
      <c r="K421" s="37"/>
      <c r="L421" s="37"/>
      <c r="M421" s="40"/>
      <c r="N421" s="194"/>
      <c r="O421" s="195"/>
      <c r="P421" s="65"/>
      <c r="Q421" s="65"/>
      <c r="R421" s="65"/>
      <c r="S421" s="65"/>
      <c r="T421" s="65"/>
      <c r="U421" s="65"/>
      <c r="V421" s="65"/>
      <c r="W421" s="65"/>
      <c r="X421" s="66"/>
      <c r="Y421" s="35"/>
      <c r="Z421" s="35"/>
      <c r="AA421" s="35"/>
      <c r="AB421" s="35"/>
      <c r="AC421" s="35"/>
      <c r="AD421" s="35"/>
      <c r="AE421" s="35"/>
      <c r="AT421" s="18" t="s">
        <v>143</v>
      </c>
      <c r="AU421" s="18" t="s">
        <v>85</v>
      </c>
    </row>
    <row r="422" spans="1:47" s="2" customFormat="1" ht="19.5">
      <c r="A422" s="35"/>
      <c r="B422" s="36"/>
      <c r="C422" s="37"/>
      <c r="D422" s="191" t="s">
        <v>153</v>
      </c>
      <c r="E422" s="37"/>
      <c r="F422" s="240" t="s">
        <v>795</v>
      </c>
      <c r="G422" s="37"/>
      <c r="H422" s="37"/>
      <c r="I422" s="193"/>
      <c r="J422" s="193"/>
      <c r="K422" s="37"/>
      <c r="L422" s="37"/>
      <c r="M422" s="40"/>
      <c r="N422" s="194"/>
      <c r="O422" s="195"/>
      <c r="P422" s="65"/>
      <c r="Q422" s="65"/>
      <c r="R422" s="65"/>
      <c r="S422" s="65"/>
      <c r="T422" s="65"/>
      <c r="U422" s="65"/>
      <c r="V422" s="65"/>
      <c r="W422" s="65"/>
      <c r="X422" s="66"/>
      <c r="Y422" s="35"/>
      <c r="Z422" s="35"/>
      <c r="AA422" s="35"/>
      <c r="AB422" s="35"/>
      <c r="AC422" s="35"/>
      <c r="AD422" s="35"/>
      <c r="AE422" s="35"/>
      <c r="AT422" s="18" t="s">
        <v>153</v>
      </c>
      <c r="AU422" s="18" t="s">
        <v>85</v>
      </c>
    </row>
    <row r="423" spans="2:51" s="13" customFormat="1" ht="12">
      <c r="B423" s="198"/>
      <c r="C423" s="199"/>
      <c r="D423" s="191" t="s">
        <v>145</v>
      </c>
      <c r="E423" s="200" t="s">
        <v>29</v>
      </c>
      <c r="F423" s="201" t="s">
        <v>146</v>
      </c>
      <c r="G423" s="199"/>
      <c r="H423" s="200" t="s">
        <v>29</v>
      </c>
      <c r="I423" s="202"/>
      <c r="J423" s="202"/>
      <c r="K423" s="199"/>
      <c r="L423" s="199"/>
      <c r="M423" s="203"/>
      <c r="N423" s="204"/>
      <c r="O423" s="205"/>
      <c r="P423" s="205"/>
      <c r="Q423" s="205"/>
      <c r="R423" s="205"/>
      <c r="S423" s="205"/>
      <c r="T423" s="205"/>
      <c r="U423" s="205"/>
      <c r="V423" s="205"/>
      <c r="W423" s="205"/>
      <c r="X423" s="206"/>
      <c r="AT423" s="207" t="s">
        <v>145</v>
      </c>
      <c r="AU423" s="207" t="s">
        <v>85</v>
      </c>
      <c r="AV423" s="13" t="s">
        <v>83</v>
      </c>
      <c r="AW423" s="13" t="s">
        <v>5</v>
      </c>
      <c r="AX423" s="13" t="s">
        <v>75</v>
      </c>
      <c r="AY423" s="207" t="s">
        <v>131</v>
      </c>
    </row>
    <row r="424" spans="2:51" s="14" customFormat="1" ht="12">
      <c r="B424" s="208"/>
      <c r="C424" s="209"/>
      <c r="D424" s="191" t="s">
        <v>145</v>
      </c>
      <c r="E424" s="210" t="s">
        <v>29</v>
      </c>
      <c r="F424" s="211" t="s">
        <v>83</v>
      </c>
      <c r="G424" s="209"/>
      <c r="H424" s="212">
        <v>1</v>
      </c>
      <c r="I424" s="213"/>
      <c r="J424" s="213"/>
      <c r="K424" s="209"/>
      <c r="L424" s="209"/>
      <c r="M424" s="214"/>
      <c r="N424" s="215"/>
      <c r="O424" s="216"/>
      <c r="P424" s="216"/>
      <c r="Q424" s="216"/>
      <c r="R424" s="216"/>
      <c r="S424" s="216"/>
      <c r="T424" s="216"/>
      <c r="U424" s="216"/>
      <c r="V424" s="216"/>
      <c r="W424" s="216"/>
      <c r="X424" s="217"/>
      <c r="AT424" s="218" t="s">
        <v>145</v>
      </c>
      <c r="AU424" s="218" t="s">
        <v>85</v>
      </c>
      <c r="AV424" s="14" t="s">
        <v>85</v>
      </c>
      <c r="AW424" s="14" t="s">
        <v>5</v>
      </c>
      <c r="AX424" s="14" t="s">
        <v>75</v>
      </c>
      <c r="AY424" s="218" t="s">
        <v>131</v>
      </c>
    </row>
    <row r="425" spans="2:51" s="15" customFormat="1" ht="12">
      <c r="B425" s="219"/>
      <c r="C425" s="220"/>
      <c r="D425" s="191" t="s">
        <v>145</v>
      </c>
      <c r="E425" s="221" t="s">
        <v>29</v>
      </c>
      <c r="F425" s="222" t="s">
        <v>147</v>
      </c>
      <c r="G425" s="220"/>
      <c r="H425" s="223">
        <v>1</v>
      </c>
      <c r="I425" s="224"/>
      <c r="J425" s="224"/>
      <c r="K425" s="220"/>
      <c r="L425" s="220"/>
      <c r="M425" s="225"/>
      <c r="N425" s="226"/>
      <c r="O425" s="227"/>
      <c r="P425" s="227"/>
      <c r="Q425" s="227"/>
      <c r="R425" s="227"/>
      <c r="S425" s="227"/>
      <c r="T425" s="227"/>
      <c r="U425" s="227"/>
      <c r="V425" s="227"/>
      <c r="W425" s="227"/>
      <c r="X425" s="228"/>
      <c r="AT425" s="229" t="s">
        <v>145</v>
      </c>
      <c r="AU425" s="229" t="s">
        <v>85</v>
      </c>
      <c r="AV425" s="15" t="s">
        <v>139</v>
      </c>
      <c r="AW425" s="15" t="s">
        <v>5</v>
      </c>
      <c r="AX425" s="15" t="s">
        <v>83</v>
      </c>
      <c r="AY425" s="229" t="s">
        <v>131</v>
      </c>
    </row>
    <row r="426" spans="1:65" s="2" customFormat="1" ht="24.2" customHeight="1">
      <c r="A426" s="35"/>
      <c r="B426" s="36"/>
      <c r="C426" s="177" t="s">
        <v>425</v>
      </c>
      <c r="D426" s="177" t="s">
        <v>134</v>
      </c>
      <c r="E426" s="178" t="s">
        <v>796</v>
      </c>
      <c r="F426" s="179" t="s">
        <v>797</v>
      </c>
      <c r="G426" s="180" t="s">
        <v>137</v>
      </c>
      <c r="H426" s="181">
        <v>2</v>
      </c>
      <c r="I426" s="182"/>
      <c r="J426" s="182"/>
      <c r="K426" s="183">
        <f>ROUND(P426*H426,2)</f>
        <v>0</v>
      </c>
      <c r="L426" s="179" t="s">
        <v>138</v>
      </c>
      <c r="M426" s="40"/>
      <c r="N426" s="184" t="s">
        <v>29</v>
      </c>
      <c r="O426" s="185" t="s">
        <v>44</v>
      </c>
      <c r="P426" s="186">
        <f>I426+J426</f>
        <v>0</v>
      </c>
      <c r="Q426" s="186">
        <f>ROUND(I426*H426,2)</f>
        <v>0</v>
      </c>
      <c r="R426" s="186">
        <f>ROUND(J426*H426,2)</f>
        <v>0</v>
      </c>
      <c r="S426" s="65"/>
      <c r="T426" s="187">
        <f>S426*H426</f>
        <v>0</v>
      </c>
      <c r="U426" s="187">
        <v>0</v>
      </c>
      <c r="V426" s="187">
        <f>U426*H426</f>
        <v>0</v>
      </c>
      <c r="W426" s="187">
        <v>0</v>
      </c>
      <c r="X426" s="188">
        <f>W426*H426</f>
        <v>0</v>
      </c>
      <c r="Y426" s="35"/>
      <c r="Z426" s="35"/>
      <c r="AA426" s="35"/>
      <c r="AB426" s="35"/>
      <c r="AC426" s="35"/>
      <c r="AD426" s="35"/>
      <c r="AE426" s="35"/>
      <c r="AR426" s="189" t="s">
        <v>139</v>
      </c>
      <c r="AT426" s="189" t="s">
        <v>134</v>
      </c>
      <c r="AU426" s="189" t="s">
        <v>85</v>
      </c>
      <c r="AY426" s="18" t="s">
        <v>131</v>
      </c>
      <c r="BE426" s="190">
        <f>IF(O426="základní",K426,0)</f>
        <v>0</v>
      </c>
      <c r="BF426" s="190">
        <f>IF(O426="snížená",K426,0)</f>
        <v>0</v>
      </c>
      <c r="BG426" s="190">
        <f>IF(O426="zákl. přenesená",K426,0)</f>
        <v>0</v>
      </c>
      <c r="BH426" s="190">
        <f>IF(O426="sníž. přenesená",K426,0)</f>
        <v>0</v>
      </c>
      <c r="BI426" s="190">
        <f>IF(O426="nulová",K426,0)</f>
        <v>0</v>
      </c>
      <c r="BJ426" s="18" t="s">
        <v>83</v>
      </c>
      <c r="BK426" s="190">
        <f>ROUND(P426*H426,2)</f>
        <v>0</v>
      </c>
      <c r="BL426" s="18" t="s">
        <v>139</v>
      </c>
      <c r="BM426" s="189" t="s">
        <v>798</v>
      </c>
    </row>
    <row r="427" spans="1:47" s="2" customFormat="1" ht="12">
      <c r="A427" s="35"/>
      <c r="B427" s="36"/>
      <c r="C427" s="37"/>
      <c r="D427" s="191" t="s">
        <v>141</v>
      </c>
      <c r="E427" s="37"/>
      <c r="F427" s="192" t="s">
        <v>799</v>
      </c>
      <c r="G427" s="37"/>
      <c r="H427" s="37"/>
      <c r="I427" s="193"/>
      <c r="J427" s="193"/>
      <c r="K427" s="37"/>
      <c r="L427" s="37"/>
      <c r="M427" s="40"/>
      <c r="N427" s="194"/>
      <c r="O427" s="195"/>
      <c r="P427" s="65"/>
      <c r="Q427" s="65"/>
      <c r="R427" s="65"/>
      <c r="S427" s="65"/>
      <c r="T427" s="65"/>
      <c r="U427" s="65"/>
      <c r="V427" s="65"/>
      <c r="W427" s="65"/>
      <c r="X427" s="66"/>
      <c r="Y427" s="35"/>
      <c r="Z427" s="35"/>
      <c r="AA427" s="35"/>
      <c r="AB427" s="35"/>
      <c r="AC427" s="35"/>
      <c r="AD427" s="35"/>
      <c r="AE427" s="35"/>
      <c r="AT427" s="18" t="s">
        <v>141</v>
      </c>
      <c r="AU427" s="18" t="s">
        <v>85</v>
      </c>
    </row>
    <row r="428" spans="1:47" s="2" customFormat="1" ht="12">
      <c r="A428" s="35"/>
      <c r="B428" s="36"/>
      <c r="C428" s="37"/>
      <c r="D428" s="196" t="s">
        <v>143</v>
      </c>
      <c r="E428" s="37"/>
      <c r="F428" s="197" t="s">
        <v>800</v>
      </c>
      <c r="G428" s="37"/>
      <c r="H428" s="37"/>
      <c r="I428" s="193"/>
      <c r="J428" s="193"/>
      <c r="K428" s="37"/>
      <c r="L428" s="37"/>
      <c r="M428" s="40"/>
      <c r="N428" s="194"/>
      <c r="O428" s="195"/>
      <c r="P428" s="65"/>
      <c r="Q428" s="65"/>
      <c r="R428" s="65"/>
      <c r="S428" s="65"/>
      <c r="T428" s="65"/>
      <c r="U428" s="65"/>
      <c r="V428" s="65"/>
      <c r="W428" s="65"/>
      <c r="X428" s="66"/>
      <c r="Y428" s="35"/>
      <c r="Z428" s="35"/>
      <c r="AA428" s="35"/>
      <c r="AB428" s="35"/>
      <c r="AC428" s="35"/>
      <c r="AD428" s="35"/>
      <c r="AE428" s="35"/>
      <c r="AT428" s="18" t="s">
        <v>143</v>
      </c>
      <c r="AU428" s="18" t="s">
        <v>85</v>
      </c>
    </row>
    <row r="429" spans="2:51" s="13" customFormat="1" ht="12">
      <c r="B429" s="198"/>
      <c r="C429" s="199"/>
      <c r="D429" s="191" t="s">
        <v>145</v>
      </c>
      <c r="E429" s="200" t="s">
        <v>29</v>
      </c>
      <c r="F429" s="201" t="s">
        <v>146</v>
      </c>
      <c r="G429" s="199"/>
      <c r="H429" s="200" t="s">
        <v>29</v>
      </c>
      <c r="I429" s="202"/>
      <c r="J429" s="202"/>
      <c r="K429" s="199"/>
      <c r="L429" s="199"/>
      <c r="M429" s="203"/>
      <c r="N429" s="204"/>
      <c r="O429" s="205"/>
      <c r="P429" s="205"/>
      <c r="Q429" s="205"/>
      <c r="R429" s="205"/>
      <c r="S429" s="205"/>
      <c r="T429" s="205"/>
      <c r="U429" s="205"/>
      <c r="V429" s="205"/>
      <c r="W429" s="205"/>
      <c r="X429" s="206"/>
      <c r="AT429" s="207" t="s">
        <v>145</v>
      </c>
      <c r="AU429" s="207" t="s">
        <v>85</v>
      </c>
      <c r="AV429" s="13" t="s">
        <v>83</v>
      </c>
      <c r="AW429" s="13" t="s">
        <v>5</v>
      </c>
      <c r="AX429" s="13" t="s">
        <v>75</v>
      </c>
      <c r="AY429" s="207" t="s">
        <v>131</v>
      </c>
    </row>
    <row r="430" spans="2:51" s="14" customFormat="1" ht="12">
      <c r="B430" s="208"/>
      <c r="C430" s="209"/>
      <c r="D430" s="191" t="s">
        <v>145</v>
      </c>
      <c r="E430" s="210" t="s">
        <v>29</v>
      </c>
      <c r="F430" s="211" t="s">
        <v>85</v>
      </c>
      <c r="G430" s="209"/>
      <c r="H430" s="212">
        <v>2</v>
      </c>
      <c r="I430" s="213"/>
      <c r="J430" s="213"/>
      <c r="K430" s="209"/>
      <c r="L430" s="209"/>
      <c r="M430" s="214"/>
      <c r="N430" s="215"/>
      <c r="O430" s="216"/>
      <c r="P430" s="216"/>
      <c r="Q430" s="216"/>
      <c r="R430" s="216"/>
      <c r="S430" s="216"/>
      <c r="T430" s="216"/>
      <c r="U430" s="216"/>
      <c r="V430" s="216"/>
      <c r="W430" s="216"/>
      <c r="X430" s="217"/>
      <c r="AT430" s="218" t="s">
        <v>145</v>
      </c>
      <c r="AU430" s="218" t="s">
        <v>85</v>
      </c>
      <c r="AV430" s="14" t="s">
        <v>85</v>
      </c>
      <c r="AW430" s="14" t="s">
        <v>5</v>
      </c>
      <c r="AX430" s="14" t="s">
        <v>75</v>
      </c>
      <c r="AY430" s="218" t="s">
        <v>131</v>
      </c>
    </row>
    <row r="431" spans="2:51" s="15" customFormat="1" ht="12">
      <c r="B431" s="219"/>
      <c r="C431" s="220"/>
      <c r="D431" s="191" t="s">
        <v>145</v>
      </c>
      <c r="E431" s="221" t="s">
        <v>29</v>
      </c>
      <c r="F431" s="222" t="s">
        <v>147</v>
      </c>
      <c r="G431" s="220"/>
      <c r="H431" s="223">
        <v>2</v>
      </c>
      <c r="I431" s="224"/>
      <c r="J431" s="224"/>
      <c r="K431" s="220"/>
      <c r="L431" s="220"/>
      <c r="M431" s="225"/>
      <c r="N431" s="226"/>
      <c r="O431" s="227"/>
      <c r="P431" s="227"/>
      <c r="Q431" s="227"/>
      <c r="R431" s="227"/>
      <c r="S431" s="227"/>
      <c r="T431" s="227"/>
      <c r="U431" s="227"/>
      <c r="V431" s="227"/>
      <c r="W431" s="227"/>
      <c r="X431" s="228"/>
      <c r="AT431" s="229" t="s">
        <v>145</v>
      </c>
      <c r="AU431" s="229" t="s">
        <v>85</v>
      </c>
      <c r="AV431" s="15" t="s">
        <v>139</v>
      </c>
      <c r="AW431" s="15" t="s">
        <v>5</v>
      </c>
      <c r="AX431" s="15" t="s">
        <v>83</v>
      </c>
      <c r="AY431" s="229" t="s">
        <v>131</v>
      </c>
    </row>
    <row r="432" spans="1:65" s="2" customFormat="1" ht="16.5" customHeight="1">
      <c r="A432" s="35"/>
      <c r="B432" s="36"/>
      <c r="C432" s="230" t="s">
        <v>429</v>
      </c>
      <c r="D432" s="230" t="s">
        <v>148</v>
      </c>
      <c r="E432" s="231" t="s">
        <v>801</v>
      </c>
      <c r="F432" s="232" t="s">
        <v>802</v>
      </c>
      <c r="G432" s="233" t="s">
        <v>137</v>
      </c>
      <c r="H432" s="234">
        <v>1</v>
      </c>
      <c r="I432" s="235"/>
      <c r="J432" s="236"/>
      <c r="K432" s="237">
        <f>ROUND(P432*H432,2)</f>
        <v>0</v>
      </c>
      <c r="L432" s="232" t="s">
        <v>29</v>
      </c>
      <c r="M432" s="238"/>
      <c r="N432" s="239" t="s">
        <v>29</v>
      </c>
      <c r="O432" s="185" t="s">
        <v>44</v>
      </c>
      <c r="P432" s="186">
        <f>I432+J432</f>
        <v>0</v>
      </c>
      <c r="Q432" s="186">
        <f>ROUND(I432*H432,2)</f>
        <v>0</v>
      </c>
      <c r="R432" s="186">
        <f>ROUND(J432*H432,2)</f>
        <v>0</v>
      </c>
      <c r="S432" s="65"/>
      <c r="T432" s="187">
        <f>S432*H432</f>
        <v>0</v>
      </c>
      <c r="U432" s="187">
        <v>0</v>
      </c>
      <c r="V432" s="187">
        <f>U432*H432</f>
        <v>0</v>
      </c>
      <c r="W432" s="187">
        <v>0</v>
      </c>
      <c r="X432" s="188">
        <f>W432*H432</f>
        <v>0</v>
      </c>
      <c r="Y432" s="35"/>
      <c r="Z432" s="35"/>
      <c r="AA432" s="35"/>
      <c r="AB432" s="35"/>
      <c r="AC432" s="35"/>
      <c r="AD432" s="35"/>
      <c r="AE432" s="35"/>
      <c r="AR432" s="189" t="s">
        <v>151</v>
      </c>
      <c r="AT432" s="189" t="s">
        <v>148</v>
      </c>
      <c r="AU432" s="189" t="s">
        <v>85</v>
      </c>
      <c r="AY432" s="18" t="s">
        <v>131</v>
      </c>
      <c r="BE432" s="190">
        <f>IF(O432="základní",K432,0)</f>
        <v>0</v>
      </c>
      <c r="BF432" s="190">
        <f>IF(O432="snížená",K432,0)</f>
        <v>0</v>
      </c>
      <c r="BG432" s="190">
        <f>IF(O432="zákl. přenesená",K432,0)</f>
        <v>0</v>
      </c>
      <c r="BH432" s="190">
        <f>IF(O432="sníž. přenesená",K432,0)</f>
        <v>0</v>
      </c>
      <c r="BI432" s="190">
        <f>IF(O432="nulová",K432,0)</f>
        <v>0</v>
      </c>
      <c r="BJ432" s="18" t="s">
        <v>83</v>
      </c>
      <c r="BK432" s="190">
        <f>ROUND(P432*H432,2)</f>
        <v>0</v>
      </c>
      <c r="BL432" s="18" t="s">
        <v>139</v>
      </c>
      <c r="BM432" s="189" t="s">
        <v>803</v>
      </c>
    </row>
    <row r="433" spans="1:47" s="2" customFormat="1" ht="12">
      <c r="A433" s="35"/>
      <c r="B433" s="36"/>
      <c r="C433" s="37"/>
      <c r="D433" s="191" t="s">
        <v>141</v>
      </c>
      <c r="E433" s="37"/>
      <c r="F433" s="192" t="s">
        <v>802</v>
      </c>
      <c r="G433" s="37"/>
      <c r="H433" s="37"/>
      <c r="I433" s="193"/>
      <c r="J433" s="193"/>
      <c r="K433" s="37"/>
      <c r="L433" s="37"/>
      <c r="M433" s="40"/>
      <c r="N433" s="194"/>
      <c r="O433" s="195"/>
      <c r="P433" s="65"/>
      <c r="Q433" s="65"/>
      <c r="R433" s="65"/>
      <c r="S433" s="65"/>
      <c r="T433" s="65"/>
      <c r="U433" s="65"/>
      <c r="V433" s="65"/>
      <c r="W433" s="65"/>
      <c r="X433" s="66"/>
      <c r="Y433" s="35"/>
      <c r="Z433" s="35"/>
      <c r="AA433" s="35"/>
      <c r="AB433" s="35"/>
      <c r="AC433" s="35"/>
      <c r="AD433" s="35"/>
      <c r="AE433" s="35"/>
      <c r="AT433" s="18" t="s">
        <v>141</v>
      </c>
      <c r="AU433" s="18" t="s">
        <v>85</v>
      </c>
    </row>
    <row r="434" spans="1:47" s="2" customFormat="1" ht="19.5">
      <c r="A434" s="35"/>
      <c r="B434" s="36"/>
      <c r="C434" s="37"/>
      <c r="D434" s="191" t="s">
        <v>153</v>
      </c>
      <c r="E434" s="37"/>
      <c r="F434" s="240" t="s">
        <v>275</v>
      </c>
      <c r="G434" s="37"/>
      <c r="H434" s="37"/>
      <c r="I434" s="193"/>
      <c r="J434" s="193"/>
      <c r="K434" s="37"/>
      <c r="L434" s="37"/>
      <c r="M434" s="40"/>
      <c r="N434" s="194"/>
      <c r="O434" s="195"/>
      <c r="P434" s="65"/>
      <c r="Q434" s="65"/>
      <c r="R434" s="65"/>
      <c r="S434" s="65"/>
      <c r="T434" s="65"/>
      <c r="U434" s="65"/>
      <c r="V434" s="65"/>
      <c r="W434" s="65"/>
      <c r="X434" s="66"/>
      <c r="Y434" s="35"/>
      <c r="Z434" s="35"/>
      <c r="AA434" s="35"/>
      <c r="AB434" s="35"/>
      <c r="AC434" s="35"/>
      <c r="AD434" s="35"/>
      <c r="AE434" s="35"/>
      <c r="AT434" s="18" t="s">
        <v>153</v>
      </c>
      <c r="AU434" s="18" t="s">
        <v>85</v>
      </c>
    </row>
    <row r="435" spans="2:51" s="13" customFormat="1" ht="12">
      <c r="B435" s="198"/>
      <c r="C435" s="199"/>
      <c r="D435" s="191" t="s">
        <v>145</v>
      </c>
      <c r="E435" s="200" t="s">
        <v>29</v>
      </c>
      <c r="F435" s="201" t="s">
        <v>146</v>
      </c>
      <c r="G435" s="199"/>
      <c r="H435" s="200" t="s">
        <v>29</v>
      </c>
      <c r="I435" s="202"/>
      <c r="J435" s="202"/>
      <c r="K435" s="199"/>
      <c r="L435" s="199"/>
      <c r="M435" s="203"/>
      <c r="N435" s="204"/>
      <c r="O435" s="205"/>
      <c r="P435" s="205"/>
      <c r="Q435" s="205"/>
      <c r="R435" s="205"/>
      <c r="S435" s="205"/>
      <c r="T435" s="205"/>
      <c r="U435" s="205"/>
      <c r="V435" s="205"/>
      <c r="W435" s="205"/>
      <c r="X435" s="206"/>
      <c r="AT435" s="207" t="s">
        <v>145</v>
      </c>
      <c r="AU435" s="207" t="s">
        <v>85</v>
      </c>
      <c r="AV435" s="13" t="s">
        <v>83</v>
      </c>
      <c r="AW435" s="13" t="s">
        <v>5</v>
      </c>
      <c r="AX435" s="13" t="s">
        <v>75</v>
      </c>
      <c r="AY435" s="207" t="s">
        <v>131</v>
      </c>
    </row>
    <row r="436" spans="2:51" s="14" customFormat="1" ht="12">
      <c r="B436" s="208"/>
      <c r="C436" s="209"/>
      <c r="D436" s="191" t="s">
        <v>145</v>
      </c>
      <c r="E436" s="210" t="s">
        <v>29</v>
      </c>
      <c r="F436" s="211" t="s">
        <v>83</v>
      </c>
      <c r="G436" s="209"/>
      <c r="H436" s="212">
        <v>1</v>
      </c>
      <c r="I436" s="213"/>
      <c r="J436" s="213"/>
      <c r="K436" s="209"/>
      <c r="L436" s="209"/>
      <c r="M436" s="214"/>
      <c r="N436" s="215"/>
      <c r="O436" s="216"/>
      <c r="P436" s="216"/>
      <c r="Q436" s="216"/>
      <c r="R436" s="216"/>
      <c r="S436" s="216"/>
      <c r="T436" s="216"/>
      <c r="U436" s="216"/>
      <c r="V436" s="216"/>
      <c r="W436" s="216"/>
      <c r="X436" s="217"/>
      <c r="AT436" s="218" t="s">
        <v>145</v>
      </c>
      <c r="AU436" s="218" t="s">
        <v>85</v>
      </c>
      <c r="AV436" s="14" t="s">
        <v>85</v>
      </c>
      <c r="AW436" s="14" t="s">
        <v>5</v>
      </c>
      <c r="AX436" s="14" t="s">
        <v>75</v>
      </c>
      <c r="AY436" s="218" t="s">
        <v>131</v>
      </c>
    </row>
    <row r="437" spans="2:51" s="15" customFormat="1" ht="12">
      <c r="B437" s="219"/>
      <c r="C437" s="220"/>
      <c r="D437" s="191" t="s">
        <v>145</v>
      </c>
      <c r="E437" s="221" t="s">
        <v>29</v>
      </c>
      <c r="F437" s="222" t="s">
        <v>147</v>
      </c>
      <c r="G437" s="220"/>
      <c r="H437" s="223">
        <v>1</v>
      </c>
      <c r="I437" s="224"/>
      <c r="J437" s="224"/>
      <c r="K437" s="220"/>
      <c r="L437" s="220"/>
      <c r="M437" s="225"/>
      <c r="N437" s="226"/>
      <c r="O437" s="227"/>
      <c r="P437" s="227"/>
      <c r="Q437" s="227"/>
      <c r="R437" s="227"/>
      <c r="S437" s="227"/>
      <c r="T437" s="227"/>
      <c r="U437" s="227"/>
      <c r="V437" s="227"/>
      <c r="W437" s="227"/>
      <c r="X437" s="228"/>
      <c r="AT437" s="229" t="s">
        <v>145</v>
      </c>
      <c r="AU437" s="229" t="s">
        <v>85</v>
      </c>
      <c r="AV437" s="15" t="s">
        <v>139</v>
      </c>
      <c r="AW437" s="15" t="s">
        <v>5</v>
      </c>
      <c r="AX437" s="15" t="s">
        <v>83</v>
      </c>
      <c r="AY437" s="229" t="s">
        <v>131</v>
      </c>
    </row>
    <row r="438" spans="1:65" s="2" customFormat="1" ht="24.2" customHeight="1">
      <c r="A438" s="35"/>
      <c r="B438" s="36"/>
      <c r="C438" s="177" t="s">
        <v>433</v>
      </c>
      <c r="D438" s="177" t="s">
        <v>134</v>
      </c>
      <c r="E438" s="178" t="s">
        <v>804</v>
      </c>
      <c r="F438" s="179" t="s">
        <v>805</v>
      </c>
      <c r="G438" s="180" t="s">
        <v>137</v>
      </c>
      <c r="H438" s="181">
        <v>1</v>
      </c>
      <c r="I438" s="182"/>
      <c r="J438" s="182"/>
      <c r="K438" s="183">
        <f>ROUND(P438*H438,2)</f>
        <v>0</v>
      </c>
      <c r="L438" s="179" t="s">
        <v>138</v>
      </c>
      <c r="M438" s="40"/>
      <c r="N438" s="184" t="s">
        <v>29</v>
      </c>
      <c r="O438" s="185" t="s">
        <v>44</v>
      </c>
      <c r="P438" s="186">
        <f>I438+J438</f>
        <v>0</v>
      </c>
      <c r="Q438" s="186">
        <f>ROUND(I438*H438,2)</f>
        <v>0</v>
      </c>
      <c r="R438" s="186">
        <f>ROUND(J438*H438,2)</f>
        <v>0</v>
      </c>
      <c r="S438" s="65"/>
      <c r="T438" s="187">
        <f>S438*H438</f>
        <v>0</v>
      </c>
      <c r="U438" s="187">
        <v>0</v>
      </c>
      <c r="V438" s="187">
        <f>U438*H438</f>
        <v>0</v>
      </c>
      <c r="W438" s="187">
        <v>0</v>
      </c>
      <c r="X438" s="188">
        <f>W438*H438</f>
        <v>0</v>
      </c>
      <c r="Y438" s="35"/>
      <c r="Z438" s="35"/>
      <c r="AA438" s="35"/>
      <c r="AB438" s="35"/>
      <c r="AC438" s="35"/>
      <c r="AD438" s="35"/>
      <c r="AE438" s="35"/>
      <c r="AR438" s="189" t="s">
        <v>139</v>
      </c>
      <c r="AT438" s="189" t="s">
        <v>134</v>
      </c>
      <c r="AU438" s="189" t="s">
        <v>85</v>
      </c>
      <c r="AY438" s="18" t="s">
        <v>131</v>
      </c>
      <c r="BE438" s="190">
        <f>IF(O438="základní",K438,0)</f>
        <v>0</v>
      </c>
      <c r="BF438" s="190">
        <f>IF(O438="snížená",K438,0)</f>
        <v>0</v>
      </c>
      <c r="BG438" s="190">
        <f>IF(O438="zákl. přenesená",K438,0)</f>
        <v>0</v>
      </c>
      <c r="BH438" s="190">
        <f>IF(O438="sníž. přenesená",K438,0)</f>
        <v>0</v>
      </c>
      <c r="BI438" s="190">
        <f>IF(O438="nulová",K438,0)</f>
        <v>0</v>
      </c>
      <c r="BJ438" s="18" t="s">
        <v>83</v>
      </c>
      <c r="BK438" s="190">
        <f>ROUND(P438*H438,2)</f>
        <v>0</v>
      </c>
      <c r="BL438" s="18" t="s">
        <v>139</v>
      </c>
      <c r="BM438" s="189" t="s">
        <v>806</v>
      </c>
    </row>
    <row r="439" spans="1:47" s="2" customFormat="1" ht="19.5">
      <c r="A439" s="35"/>
      <c r="B439" s="36"/>
      <c r="C439" s="37"/>
      <c r="D439" s="191" t="s">
        <v>141</v>
      </c>
      <c r="E439" s="37"/>
      <c r="F439" s="192" t="s">
        <v>807</v>
      </c>
      <c r="G439" s="37"/>
      <c r="H439" s="37"/>
      <c r="I439" s="193"/>
      <c r="J439" s="193"/>
      <c r="K439" s="37"/>
      <c r="L439" s="37"/>
      <c r="M439" s="40"/>
      <c r="N439" s="194"/>
      <c r="O439" s="195"/>
      <c r="P439" s="65"/>
      <c r="Q439" s="65"/>
      <c r="R439" s="65"/>
      <c r="S439" s="65"/>
      <c r="T439" s="65"/>
      <c r="U439" s="65"/>
      <c r="V439" s="65"/>
      <c r="W439" s="65"/>
      <c r="X439" s="66"/>
      <c r="Y439" s="35"/>
      <c r="Z439" s="35"/>
      <c r="AA439" s="35"/>
      <c r="AB439" s="35"/>
      <c r="AC439" s="35"/>
      <c r="AD439" s="35"/>
      <c r="AE439" s="35"/>
      <c r="AT439" s="18" t="s">
        <v>141</v>
      </c>
      <c r="AU439" s="18" t="s">
        <v>85</v>
      </c>
    </row>
    <row r="440" spans="1:47" s="2" customFormat="1" ht="12">
      <c r="A440" s="35"/>
      <c r="B440" s="36"/>
      <c r="C440" s="37"/>
      <c r="D440" s="196" t="s">
        <v>143</v>
      </c>
      <c r="E440" s="37"/>
      <c r="F440" s="197" t="s">
        <v>808</v>
      </c>
      <c r="G440" s="37"/>
      <c r="H440" s="37"/>
      <c r="I440" s="193"/>
      <c r="J440" s="193"/>
      <c r="K440" s="37"/>
      <c r="L440" s="37"/>
      <c r="M440" s="40"/>
      <c r="N440" s="194"/>
      <c r="O440" s="195"/>
      <c r="P440" s="65"/>
      <c r="Q440" s="65"/>
      <c r="R440" s="65"/>
      <c r="S440" s="65"/>
      <c r="T440" s="65"/>
      <c r="U440" s="65"/>
      <c r="V440" s="65"/>
      <c r="W440" s="65"/>
      <c r="X440" s="66"/>
      <c r="Y440" s="35"/>
      <c r="Z440" s="35"/>
      <c r="AA440" s="35"/>
      <c r="AB440" s="35"/>
      <c r="AC440" s="35"/>
      <c r="AD440" s="35"/>
      <c r="AE440" s="35"/>
      <c r="AT440" s="18" t="s">
        <v>143</v>
      </c>
      <c r="AU440" s="18" t="s">
        <v>85</v>
      </c>
    </row>
    <row r="441" spans="2:51" s="13" customFormat="1" ht="12">
      <c r="B441" s="198"/>
      <c r="C441" s="199"/>
      <c r="D441" s="191" t="s">
        <v>145</v>
      </c>
      <c r="E441" s="200" t="s">
        <v>29</v>
      </c>
      <c r="F441" s="201" t="s">
        <v>146</v>
      </c>
      <c r="G441" s="199"/>
      <c r="H441" s="200" t="s">
        <v>29</v>
      </c>
      <c r="I441" s="202"/>
      <c r="J441" s="202"/>
      <c r="K441" s="199"/>
      <c r="L441" s="199"/>
      <c r="M441" s="203"/>
      <c r="N441" s="204"/>
      <c r="O441" s="205"/>
      <c r="P441" s="205"/>
      <c r="Q441" s="205"/>
      <c r="R441" s="205"/>
      <c r="S441" s="205"/>
      <c r="T441" s="205"/>
      <c r="U441" s="205"/>
      <c r="V441" s="205"/>
      <c r="W441" s="205"/>
      <c r="X441" s="206"/>
      <c r="AT441" s="207" t="s">
        <v>145</v>
      </c>
      <c r="AU441" s="207" t="s">
        <v>85</v>
      </c>
      <c r="AV441" s="13" t="s">
        <v>83</v>
      </c>
      <c r="AW441" s="13" t="s">
        <v>5</v>
      </c>
      <c r="AX441" s="13" t="s">
        <v>75</v>
      </c>
      <c r="AY441" s="207" t="s">
        <v>131</v>
      </c>
    </row>
    <row r="442" spans="2:51" s="14" customFormat="1" ht="12">
      <c r="B442" s="208"/>
      <c r="C442" s="209"/>
      <c r="D442" s="191" t="s">
        <v>145</v>
      </c>
      <c r="E442" s="210" t="s">
        <v>29</v>
      </c>
      <c r="F442" s="211" t="s">
        <v>83</v>
      </c>
      <c r="G442" s="209"/>
      <c r="H442" s="212">
        <v>1</v>
      </c>
      <c r="I442" s="213"/>
      <c r="J442" s="213"/>
      <c r="K442" s="209"/>
      <c r="L442" s="209"/>
      <c r="M442" s="214"/>
      <c r="N442" s="215"/>
      <c r="O442" s="216"/>
      <c r="P442" s="216"/>
      <c r="Q442" s="216"/>
      <c r="R442" s="216"/>
      <c r="S442" s="216"/>
      <c r="T442" s="216"/>
      <c r="U442" s="216"/>
      <c r="V442" s="216"/>
      <c r="W442" s="216"/>
      <c r="X442" s="217"/>
      <c r="AT442" s="218" t="s">
        <v>145</v>
      </c>
      <c r="AU442" s="218" t="s">
        <v>85</v>
      </c>
      <c r="AV442" s="14" t="s">
        <v>85</v>
      </c>
      <c r="AW442" s="14" t="s">
        <v>5</v>
      </c>
      <c r="AX442" s="14" t="s">
        <v>75</v>
      </c>
      <c r="AY442" s="218" t="s">
        <v>131</v>
      </c>
    </row>
    <row r="443" spans="2:51" s="15" customFormat="1" ht="12">
      <c r="B443" s="219"/>
      <c r="C443" s="220"/>
      <c r="D443" s="191" t="s">
        <v>145</v>
      </c>
      <c r="E443" s="221" t="s">
        <v>29</v>
      </c>
      <c r="F443" s="222" t="s">
        <v>147</v>
      </c>
      <c r="G443" s="220"/>
      <c r="H443" s="223">
        <v>1</v>
      </c>
      <c r="I443" s="224"/>
      <c r="J443" s="224"/>
      <c r="K443" s="220"/>
      <c r="L443" s="220"/>
      <c r="M443" s="225"/>
      <c r="N443" s="226"/>
      <c r="O443" s="227"/>
      <c r="P443" s="227"/>
      <c r="Q443" s="227"/>
      <c r="R443" s="227"/>
      <c r="S443" s="227"/>
      <c r="T443" s="227"/>
      <c r="U443" s="227"/>
      <c r="V443" s="227"/>
      <c r="W443" s="227"/>
      <c r="X443" s="228"/>
      <c r="AT443" s="229" t="s">
        <v>145</v>
      </c>
      <c r="AU443" s="229" t="s">
        <v>85</v>
      </c>
      <c r="AV443" s="15" t="s">
        <v>139</v>
      </c>
      <c r="AW443" s="15" t="s">
        <v>5</v>
      </c>
      <c r="AX443" s="15" t="s">
        <v>83</v>
      </c>
      <c r="AY443" s="229" t="s">
        <v>131</v>
      </c>
    </row>
    <row r="444" spans="1:65" s="2" customFormat="1" ht="16.5" customHeight="1">
      <c r="A444" s="35"/>
      <c r="B444" s="36"/>
      <c r="C444" s="230" t="s">
        <v>437</v>
      </c>
      <c r="D444" s="230" t="s">
        <v>148</v>
      </c>
      <c r="E444" s="231" t="s">
        <v>809</v>
      </c>
      <c r="F444" s="232" t="s">
        <v>810</v>
      </c>
      <c r="G444" s="233" t="s">
        <v>137</v>
      </c>
      <c r="H444" s="234">
        <v>1</v>
      </c>
      <c r="I444" s="235"/>
      <c r="J444" s="236"/>
      <c r="K444" s="237">
        <f>ROUND(P444*H444,2)</f>
        <v>0</v>
      </c>
      <c r="L444" s="232" t="s">
        <v>29</v>
      </c>
      <c r="M444" s="238"/>
      <c r="N444" s="239" t="s">
        <v>29</v>
      </c>
      <c r="O444" s="185" t="s">
        <v>44</v>
      </c>
      <c r="P444" s="186">
        <f>I444+J444</f>
        <v>0</v>
      </c>
      <c r="Q444" s="186">
        <f>ROUND(I444*H444,2)</f>
        <v>0</v>
      </c>
      <c r="R444" s="186">
        <f>ROUND(J444*H444,2)</f>
        <v>0</v>
      </c>
      <c r="S444" s="65"/>
      <c r="T444" s="187">
        <f>S444*H444</f>
        <v>0</v>
      </c>
      <c r="U444" s="187">
        <v>0</v>
      </c>
      <c r="V444" s="187">
        <f>U444*H444</f>
        <v>0</v>
      </c>
      <c r="W444" s="187">
        <v>0</v>
      </c>
      <c r="X444" s="188">
        <f>W444*H444</f>
        <v>0</v>
      </c>
      <c r="Y444" s="35"/>
      <c r="Z444" s="35"/>
      <c r="AA444" s="35"/>
      <c r="AB444" s="35"/>
      <c r="AC444" s="35"/>
      <c r="AD444" s="35"/>
      <c r="AE444" s="35"/>
      <c r="AR444" s="189" t="s">
        <v>151</v>
      </c>
      <c r="AT444" s="189" t="s">
        <v>148</v>
      </c>
      <c r="AU444" s="189" t="s">
        <v>85</v>
      </c>
      <c r="AY444" s="18" t="s">
        <v>131</v>
      </c>
      <c r="BE444" s="190">
        <f>IF(O444="základní",K444,0)</f>
        <v>0</v>
      </c>
      <c r="BF444" s="190">
        <f>IF(O444="snížená",K444,0)</f>
        <v>0</v>
      </c>
      <c r="BG444" s="190">
        <f>IF(O444="zákl. přenesená",K444,0)</f>
        <v>0</v>
      </c>
      <c r="BH444" s="190">
        <f>IF(O444="sníž. přenesená",K444,0)</f>
        <v>0</v>
      </c>
      <c r="BI444" s="190">
        <f>IF(O444="nulová",K444,0)</f>
        <v>0</v>
      </c>
      <c r="BJ444" s="18" t="s">
        <v>83</v>
      </c>
      <c r="BK444" s="190">
        <f>ROUND(P444*H444,2)</f>
        <v>0</v>
      </c>
      <c r="BL444" s="18" t="s">
        <v>139</v>
      </c>
      <c r="BM444" s="189" t="s">
        <v>811</v>
      </c>
    </row>
    <row r="445" spans="1:47" s="2" customFormat="1" ht="12">
      <c r="A445" s="35"/>
      <c r="B445" s="36"/>
      <c r="C445" s="37"/>
      <c r="D445" s="191" t="s">
        <v>141</v>
      </c>
      <c r="E445" s="37"/>
      <c r="F445" s="192" t="s">
        <v>810</v>
      </c>
      <c r="G445" s="37"/>
      <c r="H445" s="37"/>
      <c r="I445" s="193"/>
      <c r="J445" s="193"/>
      <c r="K445" s="37"/>
      <c r="L445" s="37"/>
      <c r="M445" s="40"/>
      <c r="N445" s="194"/>
      <c r="O445" s="195"/>
      <c r="P445" s="65"/>
      <c r="Q445" s="65"/>
      <c r="R445" s="65"/>
      <c r="S445" s="65"/>
      <c r="T445" s="65"/>
      <c r="U445" s="65"/>
      <c r="V445" s="65"/>
      <c r="W445" s="65"/>
      <c r="X445" s="66"/>
      <c r="Y445" s="35"/>
      <c r="Z445" s="35"/>
      <c r="AA445" s="35"/>
      <c r="AB445" s="35"/>
      <c r="AC445" s="35"/>
      <c r="AD445" s="35"/>
      <c r="AE445" s="35"/>
      <c r="AT445" s="18" t="s">
        <v>141</v>
      </c>
      <c r="AU445" s="18" t="s">
        <v>85</v>
      </c>
    </row>
    <row r="446" spans="1:47" s="2" customFormat="1" ht="19.5">
      <c r="A446" s="35"/>
      <c r="B446" s="36"/>
      <c r="C446" s="37"/>
      <c r="D446" s="191" t="s">
        <v>153</v>
      </c>
      <c r="E446" s="37"/>
      <c r="F446" s="240" t="s">
        <v>275</v>
      </c>
      <c r="G446" s="37"/>
      <c r="H446" s="37"/>
      <c r="I446" s="193"/>
      <c r="J446" s="193"/>
      <c r="K446" s="37"/>
      <c r="L446" s="37"/>
      <c r="M446" s="40"/>
      <c r="N446" s="194"/>
      <c r="O446" s="195"/>
      <c r="P446" s="65"/>
      <c r="Q446" s="65"/>
      <c r="R446" s="65"/>
      <c r="S446" s="65"/>
      <c r="T446" s="65"/>
      <c r="U446" s="65"/>
      <c r="V446" s="65"/>
      <c r="W446" s="65"/>
      <c r="X446" s="66"/>
      <c r="Y446" s="35"/>
      <c r="Z446" s="35"/>
      <c r="AA446" s="35"/>
      <c r="AB446" s="35"/>
      <c r="AC446" s="35"/>
      <c r="AD446" s="35"/>
      <c r="AE446" s="35"/>
      <c r="AT446" s="18" t="s">
        <v>153</v>
      </c>
      <c r="AU446" s="18" t="s">
        <v>85</v>
      </c>
    </row>
    <row r="447" spans="2:51" s="13" customFormat="1" ht="12">
      <c r="B447" s="198"/>
      <c r="C447" s="199"/>
      <c r="D447" s="191" t="s">
        <v>145</v>
      </c>
      <c r="E447" s="200" t="s">
        <v>29</v>
      </c>
      <c r="F447" s="201" t="s">
        <v>146</v>
      </c>
      <c r="G447" s="199"/>
      <c r="H447" s="200" t="s">
        <v>29</v>
      </c>
      <c r="I447" s="202"/>
      <c r="J447" s="202"/>
      <c r="K447" s="199"/>
      <c r="L447" s="199"/>
      <c r="M447" s="203"/>
      <c r="N447" s="204"/>
      <c r="O447" s="205"/>
      <c r="P447" s="205"/>
      <c r="Q447" s="205"/>
      <c r="R447" s="205"/>
      <c r="S447" s="205"/>
      <c r="T447" s="205"/>
      <c r="U447" s="205"/>
      <c r="V447" s="205"/>
      <c r="W447" s="205"/>
      <c r="X447" s="206"/>
      <c r="AT447" s="207" t="s">
        <v>145</v>
      </c>
      <c r="AU447" s="207" t="s">
        <v>85</v>
      </c>
      <c r="AV447" s="13" t="s">
        <v>83</v>
      </c>
      <c r="AW447" s="13" t="s">
        <v>5</v>
      </c>
      <c r="AX447" s="13" t="s">
        <v>75</v>
      </c>
      <c r="AY447" s="207" t="s">
        <v>131</v>
      </c>
    </row>
    <row r="448" spans="2:51" s="14" customFormat="1" ht="12">
      <c r="B448" s="208"/>
      <c r="C448" s="209"/>
      <c r="D448" s="191" t="s">
        <v>145</v>
      </c>
      <c r="E448" s="210" t="s">
        <v>29</v>
      </c>
      <c r="F448" s="211" t="s">
        <v>83</v>
      </c>
      <c r="G448" s="209"/>
      <c r="H448" s="212">
        <v>1</v>
      </c>
      <c r="I448" s="213"/>
      <c r="J448" s="213"/>
      <c r="K448" s="209"/>
      <c r="L448" s="209"/>
      <c r="M448" s="214"/>
      <c r="N448" s="215"/>
      <c r="O448" s="216"/>
      <c r="P448" s="216"/>
      <c r="Q448" s="216"/>
      <c r="R448" s="216"/>
      <c r="S448" s="216"/>
      <c r="T448" s="216"/>
      <c r="U448" s="216"/>
      <c r="V448" s="216"/>
      <c r="W448" s="216"/>
      <c r="X448" s="217"/>
      <c r="AT448" s="218" t="s">
        <v>145</v>
      </c>
      <c r="AU448" s="218" t="s">
        <v>85</v>
      </c>
      <c r="AV448" s="14" t="s">
        <v>85</v>
      </c>
      <c r="AW448" s="14" t="s">
        <v>5</v>
      </c>
      <c r="AX448" s="14" t="s">
        <v>75</v>
      </c>
      <c r="AY448" s="218" t="s">
        <v>131</v>
      </c>
    </row>
    <row r="449" spans="2:51" s="15" customFormat="1" ht="12">
      <c r="B449" s="219"/>
      <c r="C449" s="220"/>
      <c r="D449" s="191" t="s">
        <v>145</v>
      </c>
      <c r="E449" s="221" t="s">
        <v>29</v>
      </c>
      <c r="F449" s="222" t="s">
        <v>147</v>
      </c>
      <c r="G449" s="220"/>
      <c r="H449" s="223">
        <v>1</v>
      </c>
      <c r="I449" s="224"/>
      <c r="J449" s="224"/>
      <c r="K449" s="220"/>
      <c r="L449" s="220"/>
      <c r="M449" s="225"/>
      <c r="N449" s="226"/>
      <c r="O449" s="227"/>
      <c r="P449" s="227"/>
      <c r="Q449" s="227"/>
      <c r="R449" s="227"/>
      <c r="S449" s="227"/>
      <c r="T449" s="227"/>
      <c r="U449" s="227"/>
      <c r="V449" s="227"/>
      <c r="W449" s="227"/>
      <c r="X449" s="228"/>
      <c r="AT449" s="229" t="s">
        <v>145</v>
      </c>
      <c r="AU449" s="229" t="s">
        <v>85</v>
      </c>
      <c r="AV449" s="15" t="s">
        <v>139</v>
      </c>
      <c r="AW449" s="15" t="s">
        <v>5</v>
      </c>
      <c r="AX449" s="15" t="s">
        <v>83</v>
      </c>
      <c r="AY449" s="229" t="s">
        <v>131</v>
      </c>
    </row>
    <row r="450" spans="1:65" s="2" customFormat="1" ht="24.2" customHeight="1">
      <c r="A450" s="35"/>
      <c r="B450" s="36"/>
      <c r="C450" s="177" t="s">
        <v>441</v>
      </c>
      <c r="D450" s="177" t="s">
        <v>134</v>
      </c>
      <c r="E450" s="178" t="s">
        <v>812</v>
      </c>
      <c r="F450" s="179" t="s">
        <v>813</v>
      </c>
      <c r="G450" s="180" t="s">
        <v>137</v>
      </c>
      <c r="H450" s="181">
        <v>1</v>
      </c>
      <c r="I450" s="182"/>
      <c r="J450" s="182"/>
      <c r="K450" s="183">
        <f>ROUND(P450*H450,2)</f>
        <v>0</v>
      </c>
      <c r="L450" s="179" t="s">
        <v>138</v>
      </c>
      <c r="M450" s="40"/>
      <c r="N450" s="184" t="s">
        <v>29</v>
      </c>
      <c r="O450" s="185" t="s">
        <v>44</v>
      </c>
      <c r="P450" s="186">
        <f>I450+J450</f>
        <v>0</v>
      </c>
      <c r="Q450" s="186">
        <f>ROUND(I450*H450,2)</f>
        <v>0</v>
      </c>
      <c r="R450" s="186">
        <f>ROUND(J450*H450,2)</f>
        <v>0</v>
      </c>
      <c r="S450" s="65"/>
      <c r="T450" s="187">
        <f>S450*H450</f>
        <v>0</v>
      </c>
      <c r="U450" s="187">
        <v>0</v>
      </c>
      <c r="V450" s="187">
        <f>U450*H450</f>
        <v>0</v>
      </c>
      <c r="W450" s="187">
        <v>0</v>
      </c>
      <c r="X450" s="188">
        <f>W450*H450</f>
        <v>0</v>
      </c>
      <c r="Y450" s="35"/>
      <c r="Z450" s="35"/>
      <c r="AA450" s="35"/>
      <c r="AB450" s="35"/>
      <c r="AC450" s="35"/>
      <c r="AD450" s="35"/>
      <c r="AE450" s="35"/>
      <c r="AR450" s="189" t="s">
        <v>139</v>
      </c>
      <c r="AT450" s="189" t="s">
        <v>134</v>
      </c>
      <c r="AU450" s="189" t="s">
        <v>85</v>
      </c>
      <c r="AY450" s="18" t="s">
        <v>131</v>
      </c>
      <c r="BE450" s="190">
        <f>IF(O450="základní",K450,0)</f>
        <v>0</v>
      </c>
      <c r="BF450" s="190">
        <f>IF(O450="snížená",K450,0)</f>
        <v>0</v>
      </c>
      <c r="BG450" s="190">
        <f>IF(O450="zákl. přenesená",K450,0)</f>
        <v>0</v>
      </c>
      <c r="BH450" s="190">
        <f>IF(O450="sníž. přenesená",K450,0)</f>
        <v>0</v>
      </c>
      <c r="BI450" s="190">
        <f>IF(O450="nulová",K450,0)</f>
        <v>0</v>
      </c>
      <c r="BJ450" s="18" t="s">
        <v>83</v>
      </c>
      <c r="BK450" s="190">
        <f>ROUND(P450*H450,2)</f>
        <v>0</v>
      </c>
      <c r="BL450" s="18" t="s">
        <v>139</v>
      </c>
      <c r="BM450" s="189" t="s">
        <v>814</v>
      </c>
    </row>
    <row r="451" spans="1:47" s="2" customFormat="1" ht="19.5">
      <c r="A451" s="35"/>
      <c r="B451" s="36"/>
      <c r="C451" s="37"/>
      <c r="D451" s="191" t="s">
        <v>141</v>
      </c>
      <c r="E451" s="37"/>
      <c r="F451" s="192" t="s">
        <v>815</v>
      </c>
      <c r="G451" s="37"/>
      <c r="H451" s="37"/>
      <c r="I451" s="193"/>
      <c r="J451" s="193"/>
      <c r="K451" s="37"/>
      <c r="L451" s="37"/>
      <c r="M451" s="40"/>
      <c r="N451" s="194"/>
      <c r="O451" s="195"/>
      <c r="P451" s="65"/>
      <c r="Q451" s="65"/>
      <c r="R451" s="65"/>
      <c r="S451" s="65"/>
      <c r="T451" s="65"/>
      <c r="U451" s="65"/>
      <c r="V451" s="65"/>
      <c r="W451" s="65"/>
      <c r="X451" s="66"/>
      <c r="Y451" s="35"/>
      <c r="Z451" s="35"/>
      <c r="AA451" s="35"/>
      <c r="AB451" s="35"/>
      <c r="AC451" s="35"/>
      <c r="AD451" s="35"/>
      <c r="AE451" s="35"/>
      <c r="AT451" s="18" t="s">
        <v>141</v>
      </c>
      <c r="AU451" s="18" t="s">
        <v>85</v>
      </c>
    </row>
    <row r="452" spans="1:47" s="2" customFormat="1" ht="12">
      <c r="A452" s="35"/>
      <c r="B452" s="36"/>
      <c r="C452" s="37"/>
      <c r="D452" s="196" t="s">
        <v>143</v>
      </c>
      <c r="E452" s="37"/>
      <c r="F452" s="197" t="s">
        <v>816</v>
      </c>
      <c r="G452" s="37"/>
      <c r="H452" s="37"/>
      <c r="I452" s="193"/>
      <c r="J452" s="193"/>
      <c r="K452" s="37"/>
      <c r="L452" s="37"/>
      <c r="M452" s="40"/>
      <c r="N452" s="194"/>
      <c r="O452" s="195"/>
      <c r="P452" s="65"/>
      <c r="Q452" s="65"/>
      <c r="R452" s="65"/>
      <c r="S452" s="65"/>
      <c r="T452" s="65"/>
      <c r="U452" s="65"/>
      <c r="V452" s="65"/>
      <c r="W452" s="65"/>
      <c r="X452" s="66"/>
      <c r="Y452" s="35"/>
      <c r="Z452" s="35"/>
      <c r="AA452" s="35"/>
      <c r="AB452" s="35"/>
      <c r="AC452" s="35"/>
      <c r="AD452" s="35"/>
      <c r="AE452" s="35"/>
      <c r="AT452" s="18" t="s">
        <v>143</v>
      </c>
      <c r="AU452" s="18" t="s">
        <v>85</v>
      </c>
    </row>
    <row r="453" spans="2:51" s="13" customFormat="1" ht="12">
      <c r="B453" s="198"/>
      <c r="C453" s="199"/>
      <c r="D453" s="191" t="s">
        <v>145</v>
      </c>
      <c r="E453" s="200" t="s">
        <v>29</v>
      </c>
      <c r="F453" s="201" t="s">
        <v>146</v>
      </c>
      <c r="G453" s="199"/>
      <c r="H453" s="200" t="s">
        <v>29</v>
      </c>
      <c r="I453" s="202"/>
      <c r="J453" s="202"/>
      <c r="K453" s="199"/>
      <c r="L453" s="199"/>
      <c r="M453" s="203"/>
      <c r="N453" s="204"/>
      <c r="O453" s="205"/>
      <c r="P453" s="205"/>
      <c r="Q453" s="205"/>
      <c r="R453" s="205"/>
      <c r="S453" s="205"/>
      <c r="T453" s="205"/>
      <c r="U453" s="205"/>
      <c r="V453" s="205"/>
      <c r="W453" s="205"/>
      <c r="X453" s="206"/>
      <c r="AT453" s="207" t="s">
        <v>145</v>
      </c>
      <c r="AU453" s="207" t="s">
        <v>85</v>
      </c>
      <c r="AV453" s="13" t="s">
        <v>83</v>
      </c>
      <c r="AW453" s="13" t="s">
        <v>5</v>
      </c>
      <c r="AX453" s="13" t="s">
        <v>75</v>
      </c>
      <c r="AY453" s="207" t="s">
        <v>131</v>
      </c>
    </row>
    <row r="454" spans="2:51" s="14" customFormat="1" ht="12">
      <c r="B454" s="208"/>
      <c r="C454" s="209"/>
      <c r="D454" s="191" t="s">
        <v>145</v>
      </c>
      <c r="E454" s="210" t="s">
        <v>29</v>
      </c>
      <c r="F454" s="211" t="s">
        <v>83</v>
      </c>
      <c r="G454" s="209"/>
      <c r="H454" s="212">
        <v>1</v>
      </c>
      <c r="I454" s="213"/>
      <c r="J454" s="213"/>
      <c r="K454" s="209"/>
      <c r="L454" s="209"/>
      <c r="M454" s="214"/>
      <c r="N454" s="215"/>
      <c r="O454" s="216"/>
      <c r="P454" s="216"/>
      <c r="Q454" s="216"/>
      <c r="R454" s="216"/>
      <c r="S454" s="216"/>
      <c r="T454" s="216"/>
      <c r="U454" s="216"/>
      <c r="V454" s="216"/>
      <c r="W454" s="216"/>
      <c r="X454" s="217"/>
      <c r="AT454" s="218" t="s">
        <v>145</v>
      </c>
      <c r="AU454" s="218" t="s">
        <v>85</v>
      </c>
      <c r="AV454" s="14" t="s">
        <v>85</v>
      </c>
      <c r="AW454" s="14" t="s">
        <v>5</v>
      </c>
      <c r="AX454" s="14" t="s">
        <v>75</v>
      </c>
      <c r="AY454" s="218" t="s">
        <v>131</v>
      </c>
    </row>
    <row r="455" spans="2:51" s="15" customFormat="1" ht="12">
      <c r="B455" s="219"/>
      <c r="C455" s="220"/>
      <c r="D455" s="191" t="s">
        <v>145</v>
      </c>
      <c r="E455" s="221" t="s">
        <v>29</v>
      </c>
      <c r="F455" s="222" t="s">
        <v>147</v>
      </c>
      <c r="G455" s="220"/>
      <c r="H455" s="223">
        <v>1</v>
      </c>
      <c r="I455" s="224"/>
      <c r="J455" s="224"/>
      <c r="K455" s="220"/>
      <c r="L455" s="220"/>
      <c r="M455" s="225"/>
      <c r="N455" s="226"/>
      <c r="O455" s="227"/>
      <c r="P455" s="227"/>
      <c r="Q455" s="227"/>
      <c r="R455" s="227"/>
      <c r="S455" s="227"/>
      <c r="T455" s="227"/>
      <c r="U455" s="227"/>
      <c r="V455" s="227"/>
      <c r="W455" s="227"/>
      <c r="X455" s="228"/>
      <c r="AT455" s="229" t="s">
        <v>145</v>
      </c>
      <c r="AU455" s="229" t="s">
        <v>85</v>
      </c>
      <c r="AV455" s="15" t="s">
        <v>139</v>
      </c>
      <c r="AW455" s="15" t="s">
        <v>5</v>
      </c>
      <c r="AX455" s="15" t="s">
        <v>83</v>
      </c>
      <c r="AY455" s="229" t="s">
        <v>131</v>
      </c>
    </row>
    <row r="456" spans="1:65" s="2" customFormat="1" ht="16.5" customHeight="1">
      <c r="A456" s="35"/>
      <c r="B456" s="36"/>
      <c r="C456" s="230" t="s">
        <v>447</v>
      </c>
      <c r="D456" s="230" t="s">
        <v>148</v>
      </c>
      <c r="E456" s="231" t="s">
        <v>817</v>
      </c>
      <c r="F456" s="232" t="s">
        <v>818</v>
      </c>
      <c r="G456" s="233" t="s">
        <v>137</v>
      </c>
      <c r="H456" s="234">
        <v>1</v>
      </c>
      <c r="I456" s="235"/>
      <c r="J456" s="236"/>
      <c r="K456" s="237">
        <f>ROUND(P456*H456,2)</f>
        <v>0</v>
      </c>
      <c r="L456" s="232" t="s">
        <v>29</v>
      </c>
      <c r="M456" s="238"/>
      <c r="N456" s="239" t="s">
        <v>29</v>
      </c>
      <c r="O456" s="185" t="s">
        <v>44</v>
      </c>
      <c r="P456" s="186">
        <f>I456+J456</f>
        <v>0</v>
      </c>
      <c r="Q456" s="186">
        <f>ROUND(I456*H456,2)</f>
        <v>0</v>
      </c>
      <c r="R456" s="186">
        <f>ROUND(J456*H456,2)</f>
        <v>0</v>
      </c>
      <c r="S456" s="65"/>
      <c r="T456" s="187">
        <f>S456*H456</f>
        <v>0</v>
      </c>
      <c r="U456" s="187">
        <v>0</v>
      </c>
      <c r="V456" s="187">
        <f>U456*H456</f>
        <v>0</v>
      </c>
      <c r="W456" s="187">
        <v>0</v>
      </c>
      <c r="X456" s="188">
        <f>W456*H456</f>
        <v>0</v>
      </c>
      <c r="Y456" s="35"/>
      <c r="Z456" s="35"/>
      <c r="AA456" s="35"/>
      <c r="AB456" s="35"/>
      <c r="AC456" s="35"/>
      <c r="AD456" s="35"/>
      <c r="AE456" s="35"/>
      <c r="AR456" s="189" t="s">
        <v>151</v>
      </c>
      <c r="AT456" s="189" t="s">
        <v>148</v>
      </c>
      <c r="AU456" s="189" t="s">
        <v>85</v>
      </c>
      <c r="AY456" s="18" t="s">
        <v>131</v>
      </c>
      <c r="BE456" s="190">
        <f>IF(O456="základní",K456,0)</f>
        <v>0</v>
      </c>
      <c r="BF456" s="190">
        <f>IF(O456="snížená",K456,0)</f>
        <v>0</v>
      </c>
      <c r="BG456" s="190">
        <f>IF(O456="zákl. přenesená",K456,0)</f>
        <v>0</v>
      </c>
      <c r="BH456" s="190">
        <f>IF(O456="sníž. přenesená",K456,0)</f>
        <v>0</v>
      </c>
      <c r="BI456" s="190">
        <f>IF(O456="nulová",K456,0)</f>
        <v>0</v>
      </c>
      <c r="BJ456" s="18" t="s">
        <v>83</v>
      </c>
      <c r="BK456" s="190">
        <f>ROUND(P456*H456,2)</f>
        <v>0</v>
      </c>
      <c r="BL456" s="18" t="s">
        <v>139</v>
      </c>
      <c r="BM456" s="189" t="s">
        <v>819</v>
      </c>
    </row>
    <row r="457" spans="1:47" s="2" customFormat="1" ht="12">
      <c r="A457" s="35"/>
      <c r="B457" s="36"/>
      <c r="C457" s="37"/>
      <c r="D457" s="191" t="s">
        <v>141</v>
      </c>
      <c r="E457" s="37"/>
      <c r="F457" s="192" t="s">
        <v>818</v>
      </c>
      <c r="G457" s="37"/>
      <c r="H457" s="37"/>
      <c r="I457" s="193"/>
      <c r="J457" s="193"/>
      <c r="K457" s="37"/>
      <c r="L457" s="37"/>
      <c r="M457" s="40"/>
      <c r="N457" s="194"/>
      <c r="O457" s="195"/>
      <c r="P457" s="65"/>
      <c r="Q457" s="65"/>
      <c r="R457" s="65"/>
      <c r="S457" s="65"/>
      <c r="T457" s="65"/>
      <c r="U457" s="65"/>
      <c r="V457" s="65"/>
      <c r="W457" s="65"/>
      <c r="X457" s="66"/>
      <c r="Y457" s="35"/>
      <c r="Z457" s="35"/>
      <c r="AA457" s="35"/>
      <c r="AB457" s="35"/>
      <c r="AC457" s="35"/>
      <c r="AD457" s="35"/>
      <c r="AE457" s="35"/>
      <c r="AT457" s="18" t="s">
        <v>141</v>
      </c>
      <c r="AU457" s="18" t="s">
        <v>85</v>
      </c>
    </row>
    <row r="458" spans="1:47" s="2" customFormat="1" ht="19.5">
      <c r="A458" s="35"/>
      <c r="B458" s="36"/>
      <c r="C458" s="37"/>
      <c r="D458" s="191" t="s">
        <v>153</v>
      </c>
      <c r="E458" s="37"/>
      <c r="F458" s="240" t="s">
        <v>275</v>
      </c>
      <c r="G458" s="37"/>
      <c r="H458" s="37"/>
      <c r="I458" s="193"/>
      <c r="J458" s="193"/>
      <c r="K458" s="37"/>
      <c r="L458" s="37"/>
      <c r="M458" s="40"/>
      <c r="N458" s="194"/>
      <c r="O458" s="195"/>
      <c r="P458" s="65"/>
      <c r="Q458" s="65"/>
      <c r="R458" s="65"/>
      <c r="S458" s="65"/>
      <c r="T458" s="65"/>
      <c r="U458" s="65"/>
      <c r="V458" s="65"/>
      <c r="W458" s="65"/>
      <c r="X458" s="66"/>
      <c r="Y458" s="35"/>
      <c r="Z458" s="35"/>
      <c r="AA458" s="35"/>
      <c r="AB458" s="35"/>
      <c r="AC458" s="35"/>
      <c r="AD458" s="35"/>
      <c r="AE458" s="35"/>
      <c r="AT458" s="18" t="s">
        <v>153</v>
      </c>
      <c r="AU458" s="18" t="s">
        <v>85</v>
      </c>
    </row>
    <row r="459" spans="2:51" s="13" customFormat="1" ht="12">
      <c r="B459" s="198"/>
      <c r="C459" s="199"/>
      <c r="D459" s="191" t="s">
        <v>145</v>
      </c>
      <c r="E459" s="200" t="s">
        <v>29</v>
      </c>
      <c r="F459" s="201" t="s">
        <v>146</v>
      </c>
      <c r="G459" s="199"/>
      <c r="H459" s="200" t="s">
        <v>29</v>
      </c>
      <c r="I459" s="202"/>
      <c r="J459" s="202"/>
      <c r="K459" s="199"/>
      <c r="L459" s="199"/>
      <c r="M459" s="203"/>
      <c r="N459" s="204"/>
      <c r="O459" s="205"/>
      <c r="P459" s="205"/>
      <c r="Q459" s="205"/>
      <c r="R459" s="205"/>
      <c r="S459" s="205"/>
      <c r="T459" s="205"/>
      <c r="U459" s="205"/>
      <c r="V459" s="205"/>
      <c r="W459" s="205"/>
      <c r="X459" s="206"/>
      <c r="AT459" s="207" t="s">
        <v>145</v>
      </c>
      <c r="AU459" s="207" t="s">
        <v>85</v>
      </c>
      <c r="AV459" s="13" t="s">
        <v>83</v>
      </c>
      <c r="AW459" s="13" t="s">
        <v>5</v>
      </c>
      <c r="AX459" s="13" t="s">
        <v>75</v>
      </c>
      <c r="AY459" s="207" t="s">
        <v>131</v>
      </c>
    </row>
    <row r="460" spans="2:51" s="14" customFormat="1" ht="12">
      <c r="B460" s="208"/>
      <c r="C460" s="209"/>
      <c r="D460" s="191" t="s">
        <v>145</v>
      </c>
      <c r="E460" s="210" t="s">
        <v>29</v>
      </c>
      <c r="F460" s="211" t="s">
        <v>83</v>
      </c>
      <c r="G460" s="209"/>
      <c r="H460" s="212">
        <v>1</v>
      </c>
      <c r="I460" s="213"/>
      <c r="J460" s="213"/>
      <c r="K460" s="209"/>
      <c r="L460" s="209"/>
      <c r="M460" s="214"/>
      <c r="N460" s="215"/>
      <c r="O460" s="216"/>
      <c r="P460" s="216"/>
      <c r="Q460" s="216"/>
      <c r="R460" s="216"/>
      <c r="S460" s="216"/>
      <c r="T460" s="216"/>
      <c r="U460" s="216"/>
      <c r="V460" s="216"/>
      <c r="W460" s="216"/>
      <c r="X460" s="217"/>
      <c r="AT460" s="218" t="s">
        <v>145</v>
      </c>
      <c r="AU460" s="218" t="s">
        <v>85</v>
      </c>
      <c r="AV460" s="14" t="s">
        <v>85</v>
      </c>
      <c r="AW460" s="14" t="s">
        <v>5</v>
      </c>
      <c r="AX460" s="14" t="s">
        <v>75</v>
      </c>
      <c r="AY460" s="218" t="s">
        <v>131</v>
      </c>
    </row>
    <row r="461" spans="2:51" s="15" customFormat="1" ht="12">
      <c r="B461" s="219"/>
      <c r="C461" s="220"/>
      <c r="D461" s="191" t="s">
        <v>145</v>
      </c>
      <c r="E461" s="221" t="s">
        <v>29</v>
      </c>
      <c r="F461" s="222" t="s">
        <v>147</v>
      </c>
      <c r="G461" s="220"/>
      <c r="H461" s="223">
        <v>1</v>
      </c>
      <c r="I461" s="224"/>
      <c r="J461" s="224"/>
      <c r="K461" s="220"/>
      <c r="L461" s="220"/>
      <c r="M461" s="225"/>
      <c r="N461" s="226"/>
      <c r="O461" s="227"/>
      <c r="P461" s="227"/>
      <c r="Q461" s="227"/>
      <c r="R461" s="227"/>
      <c r="S461" s="227"/>
      <c r="T461" s="227"/>
      <c r="U461" s="227"/>
      <c r="V461" s="227"/>
      <c r="W461" s="227"/>
      <c r="X461" s="228"/>
      <c r="AT461" s="229" t="s">
        <v>145</v>
      </c>
      <c r="AU461" s="229" t="s">
        <v>85</v>
      </c>
      <c r="AV461" s="15" t="s">
        <v>139</v>
      </c>
      <c r="AW461" s="15" t="s">
        <v>5</v>
      </c>
      <c r="AX461" s="15" t="s">
        <v>83</v>
      </c>
      <c r="AY461" s="229" t="s">
        <v>131</v>
      </c>
    </row>
    <row r="462" spans="1:65" s="2" customFormat="1" ht="24">
      <c r="A462" s="35"/>
      <c r="B462" s="36"/>
      <c r="C462" s="177" t="s">
        <v>451</v>
      </c>
      <c r="D462" s="177" t="s">
        <v>134</v>
      </c>
      <c r="E462" s="178" t="s">
        <v>820</v>
      </c>
      <c r="F462" s="179" t="s">
        <v>821</v>
      </c>
      <c r="G462" s="180" t="s">
        <v>137</v>
      </c>
      <c r="H462" s="181">
        <v>1</v>
      </c>
      <c r="I462" s="182"/>
      <c r="J462" s="182"/>
      <c r="K462" s="183">
        <f>ROUND(P462*H462,2)</f>
        <v>0</v>
      </c>
      <c r="L462" s="179" t="s">
        <v>138</v>
      </c>
      <c r="M462" s="40"/>
      <c r="N462" s="184" t="s">
        <v>29</v>
      </c>
      <c r="O462" s="185" t="s">
        <v>44</v>
      </c>
      <c r="P462" s="186">
        <f>I462+J462</f>
        <v>0</v>
      </c>
      <c r="Q462" s="186">
        <f>ROUND(I462*H462,2)</f>
        <v>0</v>
      </c>
      <c r="R462" s="186">
        <f>ROUND(J462*H462,2)</f>
        <v>0</v>
      </c>
      <c r="S462" s="65"/>
      <c r="T462" s="187">
        <f>S462*H462</f>
        <v>0</v>
      </c>
      <c r="U462" s="187">
        <v>0</v>
      </c>
      <c r="V462" s="187">
        <f>U462*H462</f>
        <v>0</v>
      </c>
      <c r="W462" s="187">
        <v>0</v>
      </c>
      <c r="X462" s="188">
        <f>W462*H462</f>
        <v>0</v>
      </c>
      <c r="Y462" s="35"/>
      <c r="Z462" s="35"/>
      <c r="AA462" s="35"/>
      <c r="AB462" s="35"/>
      <c r="AC462" s="35"/>
      <c r="AD462" s="35"/>
      <c r="AE462" s="35"/>
      <c r="AR462" s="189" t="s">
        <v>139</v>
      </c>
      <c r="AT462" s="189" t="s">
        <v>134</v>
      </c>
      <c r="AU462" s="189" t="s">
        <v>85</v>
      </c>
      <c r="AY462" s="18" t="s">
        <v>131</v>
      </c>
      <c r="BE462" s="190">
        <f>IF(O462="základní",K462,0)</f>
        <v>0</v>
      </c>
      <c r="BF462" s="190">
        <f>IF(O462="snížená",K462,0)</f>
        <v>0</v>
      </c>
      <c r="BG462" s="190">
        <f>IF(O462="zákl. přenesená",K462,0)</f>
        <v>0</v>
      </c>
      <c r="BH462" s="190">
        <f>IF(O462="sníž. přenesená",K462,0)</f>
        <v>0</v>
      </c>
      <c r="BI462" s="190">
        <f>IF(O462="nulová",K462,0)</f>
        <v>0</v>
      </c>
      <c r="BJ462" s="18" t="s">
        <v>83</v>
      </c>
      <c r="BK462" s="190">
        <f>ROUND(P462*H462,2)</f>
        <v>0</v>
      </c>
      <c r="BL462" s="18" t="s">
        <v>139</v>
      </c>
      <c r="BM462" s="189" t="s">
        <v>822</v>
      </c>
    </row>
    <row r="463" spans="1:47" s="2" customFormat="1" ht="19.5">
      <c r="A463" s="35"/>
      <c r="B463" s="36"/>
      <c r="C463" s="37"/>
      <c r="D463" s="191" t="s">
        <v>141</v>
      </c>
      <c r="E463" s="37"/>
      <c r="F463" s="192" t="s">
        <v>823</v>
      </c>
      <c r="G463" s="37"/>
      <c r="H463" s="37"/>
      <c r="I463" s="193"/>
      <c r="J463" s="193"/>
      <c r="K463" s="37"/>
      <c r="L463" s="37"/>
      <c r="M463" s="40"/>
      <c r="N463" s="194"/>
      <c r="O463" s="195"/>
      <c r="P463" s="65"/>
      <c r="Q463" s="65"/>
      <c r="R463" s="65"/>
      <c r="S463" s="65"/>
      <c r="T463" s="65"/>
      <c r="U463" s="65"/>
      <c r="V463" s="65"/>
      <c r="W463" s="65"/>
      <c r="X463" s="66"/>
      <c r="Y463" s="35"/>
      <c r="Z463" s="35"/>
      <c r="AA463" s="35"/>
      <c r="AB463" s="35"/>
      <c r="AC463" s="35"/>
      <c r="AD463" s="35"/>
      <c r="AE463" s="35"/>
      <c r="AT463" s="18" t="s">
        <v>141</v>
      </c>
      <c r="AU463" s="18" t="s">
        <v>85</v>
      </c>
    </row>
    <row r="464" spans="1:47" s="2" customFormat="1" ht="12">
      <c r="A464" s="35"/>
      <c r="B464" s="36"/>
      <c r="C464" s="37"/>
      <c r="D464" s="196" t="s">
        <v>143</v>
      </c>
      <c r="E464" s="37"/>
      <c r="F464" s="197" t="s">
        <v>824</v>
      </c>
      <c r="G464" s="37"/>
      <c r="H464" s="37"/>
      <c r="I464" s="193"/>
      <c r="J464" s="193"/>
      <c r="K464" s="37"/>
      <c r="L464" s="37"/>
      <c r="M464" s="40"/>
      <c r="N464" s="194"/>
      <c r="O464" s="195"/>
      <c r="P464" s="65"/>
      <c r="Q464" s="65"/>
      <c r="R464" s="65"/>
      <c r="S464" s="65"/>
      <c r="T464" s="65"/>
      <c r="U464" s="65"/>
      <c r="V464" s="65"/>
      <c r="W464" s="65"/>
      <c r="X464" s="66"/>
      <c r="Y464" s="35"/>
      <c r="Z464" s="35"/>
      <c r="AA464" s="35"/>
      <c r="AB464" s="35"/>
      <c r="AC464" s="35"/>
      <c r="AD464" s="35"/>
      <c r="AE464" s="35"/>
      <c r="AT464" s="18" t="s">
        <v>143</v>
      </c>
      <c r="AU464" s="18" t="s">
        <v>85</v>
      </c>
    </row>
    <row r="465" spans="2:51" s="13" customFormat="1" ht="12">
      <c r="B465" s="198"/>
      <c r="C465" s="199"/>
      <c r="D465" s="191" t="s">
        <v>145</v>
      </c>
      <c r="E465" s="200" t="s">
        <v>29</v>
      </c>
      <c r="F465" s="201" t="s">
        <v>146</v>
      </c>
      <c r="G465" s="199"/>
      <c r="H465" s="200" t="s">
        <v>29</v>
      </c>
      <c r="I465" s="202"/>
      <c r="J465" s="202"/>
      <c r="K465" s="199"/>
      <c r="L465" s="199"/>
      <c r="M465" s="203"/>
      <c r="N465" s="204"/>
      <c r="O465" s="205"/>
      <c r="P465" s="205"/>
      <c r="Q465" s="205"/>
      <c r="R465" s="205"/>
      <c r="S465" s="205"/>
      <c r="T465" s="205"/>
      <c r="U465" s="205"/>
      <c r="V465" s="205"/>
      <c r="W465" s="205"/>
      <c r="X465" s="206"/>
      <c r="AT465" s="207" t="s">
        <v>145</v>
      </c>
      <c r="AU465" s="207" t="s">
        <v>85</v>
      </c>
      <c r="AV465" s="13" t="s">
        <v>83</v>
      </c>
      <c r="AW465" s="13" t="s">
        <v>5</v>
      </c>
      <c r="AX465" s="13" t="s">
        <v>75</v>
      </c>
      <c r="AY465" s="207" t="s">
        <v>131</v>
      </c>
    </row>
    <row r="466" spans="2:51" s="14" customFormat="1" ht="12">
      <c r="B466" s="208"/>
      <c r="C466" s="209"/>
      <c r="D466" s="191" t="s">
        <v>145</v>
      </c>
      <c r="E466" s="210" t="s">
        <v>29</v>
      </c>
      <c r="F466" s="211" t="s">
        <v>83</v>
      </c>
      <c r="G466" s="209"/>
      <c r="H466" s="212">
        <v>1</v>
      </c>
      <c r="I466" s="213"/>
      <c r="J466" s="213"/>
      <c r="K466" s="209"/>
      <c r="L466" s="209"/>
      <c r="M466" s="214"/>
      <c r="N466" s="215"/>
      <c r="O466" s="216"/>
      <c r="P466" s="216"/>
      <c r="Q466" s="216"/>
      <c r="R466" s="216"/>
      <c r="S466" s="216"/>
      <c r="T466" s="216"/>
      <c r="U466" s="216"/>
      <c r="V466" s="216"/>
      <c r="W466" s="216"/>
      <c r="X466" s="217"/>
      <c r="AT466" s="218" t="s">
        <v>145</v>
      </c>
      <c r="AU466" s="218" t="s">
        <v>85</v>
      </c>
      <c r="AV466" s="14" t="s">
        <v>85</v>
      </c>
      <c r="AW466" s="14" t="s">
        <v>5</v>
      </c>
      <c r="AX466" s="14" t="s">
        <v>75</v>
      </c>
      <c r="AY466" s="218" t="s">
        <v>131</v>
      </c>
    </row>
    <row r="467" spans="2:51" s="15" customFormat="1" ht="12">
      <c r="B467" s="219"/>
      <c r="C467" s="220"/>
      <c r="D467" s="191" t="s">
        <v>145</v>
      </c>
      <c r="E467" s="221" t="s">
        <v>29</v>
      </c>
      <c r="F467" s="222" t="s">
        <v>147</v>
      </c>
      <c r="G467" s="220"/>
      <c r="H467" s="223">
        <v>1</v>
      </c>
      <c r="I467" s="224"/>
      <c r="J467" s="224"/>
      <c r="K467" s="220"/>
      <c r="L467" s="220"/>
      <c r="M467" s="225"/>
      <c r="N467" s="226"/>
      <c r="O467" s="227"/>
      <c r="P467" s="227"/>
      <c r="Q467" s="227"/>
      <c r="R467" s="227"/>
      <c r="S467" s="227"/>
      <c r="T467" s="227"/>
      <c r="U467" s="227"/>
      <c r="V467" s="227"/>
      <c r="W467" s="227"/>
      <c r="X467" s="228"/>
      <c r="AT467" s="229" t="s">
        <v>145</v>
      </c>
      <c r="AU467" s="229" t="s">
        <v>85</v>
      </c>
      <c r="AV467" s="15" t="s">
        <v>139</v>
      </c>
      <c r="AW467" s="15" t="s">
        <v>5</v>
      </c>
      <c r="AX467" s="15" t="s">
        <v>83</v>
      </c>
      <c r="AY467" s="229" t="s">
        <v>131</v>
      </c>
    </row>
    <row r="468" spans="1:65" s="2" customFormat="1" ht="16.5" customHeight="1">
      <c r="A468" s="35"/>
      <c r="B468" s="36"/>
      <c r="C468" s="230" t="s">
        <v>455</v>
      </c>
      <c r="D468" s="230" t="s">
        <v>148</v>
      </c>
      <c r="E468" s="231" t="s">
        <v>825</v>
      </c>
      <c r="F468" s="232" t="s">
        <v>826</v>
      </c>
      <c r="G468" s="233" t="s">
        <v>137</v>
      </c>
      <c r="H468" s="234">
        <v>1</v>
      </c>
      <c r="I468" s="235"/>
      <c r="J468" s="236"/>
      <c r="K468" s="237">
        <f>ROUND(P468*H468,2)</f>
        <v>0</v>
      </c>
      <c r="L468" s="232" t="s">
        <v>29</v>
      </c>
      <c r="M468" s="238"/>
      <c r="N468" s="239" t="s">
        <v>29</v>
      </c>
      <c r="O468" s="185" t="s">
        <v>44</v>
      </c>
      <c r="P468" s="186">
        <f>I468+J468</f>
        <v>0</v>
      </c>
      <c r="Q468" s="186">
        <f>ROUND(I468*H468,2)</f>
        <v>0</v>
      </c>
      <c r="R468" s="186">
        <f>ROUND(J468*H468,2)</f>
        <v>0</v>
      </c>
      <c r="S468" s="65"/>
      <c r="T468" s="187">
        <f>S468*H468</f>
        <v>0</v>
      </c>
      <c r="U468" s="187">
        <v>0</v>
      </c>
      <c r="V468" s="187">
        <f>U468*H468</f>
        <v>0</v>
      </c>
      <c r="W468" s="187">
        <v>0</v>
      </c>
      <c r="X468" s="188">
        <f>W468*H468</f>
        <v>0</v>
      </c>
      <c r="Y468" s="35"/>
      <c r="Z468" s="35"/>
      <c r="AA468" s="35"/>
      <c r="AB468" s="35"/>
      <c r="AC468" s="35"/>
      <c r="AD468" s="35"/>
      <c r="AE468" s="35"/>
      <c r="AR468" s="189" t="s">
        <v>151</v>
      </c>
      <c r="AT468" s="189" t="s">
        <v>148</v>
      </c>
      <c r="AU468" s="189" t="s">
        <v>85</v>
      </c>
      <c r="AY468" s="18" t="s">
        <v>131</v>
      </c>
      <c r="BE468" s="190">
        <f>IF(O468="základní",K468,0)</f>
        <v>0</v>
      </c>
      <c r="BF468" s="190">
        <f>IF(O468="snížená",K468,0)</f>
        <v>0</v>
      </c>
      <c r="BG468" s="190">
        <f>IF(O468="zákl. přenesená",K468,0)</f>
        <v>0</v>
      </c>
      <c r="BH468" s="190">
        <f>IF(O468="sníž. přenesená",K468,0)</f>
        <v>0</v>
      </c>
      <c r="BI468" s="190">
        <f>IF(O468="nulová",K468,0)</f>
        <v>0</v>
      </c>
      <c r="BJ468" s="18" t="s">
        <v>83</v>
      </c>
      <c r="BK468" s="190">
        <f>ROUND(P468*H468,2)</f>
        <v>0</v>
      </c>
      <c r="BL468" s="18" t="s">
        <v>139</v>
      </c>
      <c r="BM468" s="189" t="s">
        <v>827</v>
      </c>
    </row>
    <row r="469" spans="1:47" s="2" customFormat="1" ht="12">
      <c r="A469" s="35"/>
      <c r="B469" s="36"/>
      <c r="C469" s="37"/>
      <c r="D469" s="191" t="s">
        <v>141</v>
      </c>
      <c r="E469" s="37"/>
      <c r="F469" s="192" t="s">
        <v>826</v>
      </c>
      <c r="G469" s="37"/>
      <c r="H469" s="37"/>
      <c r="I469" s="193"/>
      <c r="J469" s="193"/>
      <c r="K469" s="37"/>
      <c r="L469" s="37"/>
      <c r="M469" s="40"/>
      <c r="N469" s="194"/>
      <c r="O469" s="195"/>
      <c r="P469" s="65"/>
      <c r="Q469" s="65"/>
      <c r="R469" s="65"/>
      <c r="S469" s="65"/>
      <c r="T469" s="65"/>
      <c r="U469" s="65"/>
      <c r="V469" s="65"/>
      <c r="W469" s="65"/>
      <c r="X469" s="66"/>
      <c r="Y469" s="35"/>
      <c r="Z469" s="35"/>
      <c r="AA469" s="35"/>
      <c r="AB469" s="35"/>
      <c r="AC469" s="35"/>
      <c r="AD469" s="35"/>
      <c r="AE469" s="35"/>
      <c r="AT469" s="18" t="s">
        <v>141</v>
      </c>
      <c r="AU469" s="18" t="s">
        <v>85</v>
      </c>
    </row>
    <row r="470" spans="1:47" s="2" customFormat="1" ht="19.5">
      <c r="A470" s="35"/>
      <c r="B470" s="36"/>
      <c r="C470" s="37"/>
      <c r="D470" s="191" t="s">
        <v>153</v>
      </c>
      <c r="E470" s="37"/>
      <c r="F470" s="240" t="s">
        <v>275</v>
      </c>
      <c r="G470" s="37"/>
      <c r="H470" s="37"/>
      <c r="I470" s="193"/>
      <c r="J470" s="193"/>
      <c r="K470" s="37"/>
      <c r="L470" s="37"/>
      <c r="M470" s="40"/>
      <c r="N470" s="194"/>
      <c r="O470" s="195"/>
      <c r="P470" s="65"/>
      <c r="Q470" s="65"/>
      <c r="R470" s="65"/>
      <c r="S470" s="65"/>
      <c r="T470" s="65"/>
      <c r="U470" s="65"/>
      <c r="V470" s="65"/>
      <c r="W470" s="65"/>
      <c r="X470" s="66"/>
      <c r="Y470" s="35"/>
      <c r="Z470" s="35"/>
      <c r="AA470" s="35"/>
      <c r="AB470" s="35"/>
      <c r="AC470" s="35"/>
      <c r="AD470" s="35"/>
      <c r="AE470" s="35"/>
      <c r="AT470" s="18" t="s">
        <v>153</v>
      </c>
      <c r="AU470" s="18" t="s">
        <v>85</v>
      </c>
    </row>
    <row r="471" spans="2:51" s="13" customFormat="1" ht="12">
      <c r="B471" s="198"/>
      <c r="C471" s="199"/>
      <c r="D471" s="191" t="s">
        <v>145</v>
      </c>
      <c r="E471" s="200" t="s">
        <v>29</v>
      </c>
      <c r="F471" s="201" t="s">
        <v>146</v>
      </c>
      <c r="G471" s="199"/>
      <c r="H471" s="200" t="s">
        <v>29</v>
      </c>
      <c r="I471" s="202"/>
      <c r="J471" s="202"/>
      <c r="K471" s="199"/>
      <c r="L471" s="199"/>
      <c r="M471" s="203"/>
      <c r="N471" s="204"/>
      <c r="O471" s="205"/>
      <c r="P471" s="205"/>
      <c r="Q471" s="205"/>
      <c r="R471" s="205"/>
      <c r="S471" s="205"/>
      <c r="T471" s="205"/>
      <c r="U471" s="205"/>
      <c r="V471" s="205"/>
      <c r="W471" s="205"/>
      <c r="X471" s="206"/>
      <c r="AT471" s="207" t="s">
        <v>145</v>
      </c>
      <c r="AU471" s="207" t="s">
        <v>85</v>
      </c>
      <c r="AV471" s="13" t="s">
        <v>83</v>
      </c>
      <c r="AW471" s="13" t="s">
        <v>5</v>
      </c>
      <c r="AX471" s="13" t="s">
        <v>75</v>
      </c>
      <c r="AY471" s="207" t="s">
        <v>131</v>
      </c>
    </row>
    <row r="472" spans="2:51" s="14" customFormat="1" ht="12">
      <c r="B472" s="208"/>
      <c r="C472" s="209"/>
      <c r="D472" s="191" t="s">
        <v>145</v>
      </c>
      <c r="E472" s="210" t="s">
        <v>29</v>
      </c>
      <c r="F472" s="211" t="s">
        <v>83</v>
      </c>
      <c r="G472" s="209"/>
      <c r="H472" s="212">
        <v>1</v>
      </c>
      <c r="I472" s="213"/>
      <c r="J472" s="213"/>
      <c r="K472" s="209"/>
      <c r="L472" s="209"/>
      <c r="M472" s="214"/>
      <c r="N472" s="215"/>
      <c r="O472" s="216"/>
      <c r="P472" s="216"/>
      <c r="Q472" s="216"/>
      <c r="R472" s="216"/>
      <c r="S472" s="216"/>
      <c r="T472" s="216"/>
      <c r="U472" s="216"/>
      <c r="V472" s="216"/>
      <c r="W472" s="216"/>
      <c r="X472" s="217"/>
      <c r="AT472" s="218" t="s">
        <v>145</v>
      </c>
      <c r="AU472" s="218" t="s">
        <v>85</v>
      </c>
      <c r="AV472" s="14" t="s">
        <v>85</v>
      </c>
      <c r="AW472" s="14" t="s">
        <v>5</v>
      </c>
      <c r="AX472" s="14" t="s">
        <v>75</v>
      </c>
      <c r="AY472" s="218" t="s">
        <v>131</v>
      </c>
    </row>
    <row r="473" spans="2:51" s="15" customFormat="1" ht="12">
      <c r="B473" s="219"/>
      <c r="C473" s="220"/>
      <c r="D473" s="191" t="s">
        <v>145</v>
      </c>
      <c r="E473" s="221" t="s">
        <v>29</v>
      </c>
      <c r="F473" s="222" t="s">
        <v>147</v>
      </c>
      <c r="G473" s="220"/>
      <c r="H473" s="223">
        <v>1</v>
      </c>
      <c r="I473" s="224"/>
      <c r="J473" s="224"/>
      <c r="K473" s="220"/>
      <c r="L473" s="220"/>
      <c r="M473" s="225"/>
      <c r="N473" s="226"/>
      <c r="O473" s="227"/>
      <c r="P473" s="227"/>
      <c r="Q473" s="227"/>
      <c r="R473" s="227"/>
      <c r="S473" s="227"/>
      <c r="T473" s="227"/>
      <c r="U473" s="227"/>
      <c r="V473" s="227"/>
      <c r="W473" s="227"/>
      <c r="X473" s="228"/>
      <c r="AT473" s="229" t="s">
        <v>145</v>
      </c>
      <c r="AU473" s="229" t="s">
        <v>85</v>
      </c>
      <c r="AV473" s="15" t="s">
        <v>139</v>
      </c>
      <c r="AW473" s="15" t="s">
        <v>5</v>
      </c>
      <c r="AX473" s="15" t="s">
        <v>83</v>
      </c>
      <c r="AY473" s="229" t="s">
        <v>131</v>
      </c>
    </row>
    <row r="474" spans="1:65" s="2" customFormat="1" ht="24.2" customHeight="1">
      <c r="A474" s="35"/>
      <c r="B474" s="36"/>
      <c r="C474" s="177" t="s">
        <v>459</v>
      </c>
      <c r="D474" s="177" t="s">
        <v>134</v>
      </c>
      <c r="E474" s="178" t="s">
        <v>828</v>
      </c>
      <c r="F474" s="179" t="s">
        <v>829</v>
      </c>
      <c r="G474" s="180" t="s">
        <v>137</v>
      </c>
      <c r="H474" s="181">
        <v>4</v>
      </c>
      <c r="I474" s="182"/>
      <c r="J474" s="182"/>
      <c r="K474" s="183">
        <f>ROUND(P474*H474,2)</f>
        <v>0</v>
      </c>
      <c r="L474" s="179" t="s">
        <v>138</v>
      </c>
      <c r="M474" s="40"/>
      <c r="N474" s="184" t="s">
        <v>29</v>
      </c>
      <c r="O474" s="185" t="s">
        <v>44</v>
      </c>
      <c r="P474" s="186">
        <f>I474+J474</f>
        <v>0</v>
      </c>
      <c r="Q474" s="186">
        <f>ROUND(I474*H474,2)</f>
        <v>0</v>
      </c>
      <c r="R474" s="186">
        <f>ROUND(J474*H474,2)</f>
        <v>0</v>
      </c>
      <c r="S474" s="65"/>
      <c r="T474" s="187">
        <f>S474*H474</f>
        <v>0</v>
      </c>
      <c r="U474" s="187">
        <v>0</v>
      </c>
      <c r="V474" s="187">
        <f>U474*H474</f>
        <v>0</v>
      </c>
      <c r="W474" s="187">
        <v>0</v>
      </c>
      <c r="X474" s="188">
        <f>W474*H474</f>
        <v>0</v>
      </c>
      <c r="Y474" s="35"/>
      <c r="Z474" s="35"/>
      <c r="AA474" s="35"/>
      <c r="AB474" s="35"/>
      <c r="AC474" s="35"/>
      <c r="AD474" s="35"/>
      <c r="AE474" s="35"/>
      <c r="AR474" s="189" t="s">
        <v>139</v>
      </c>
      <c r="AT474" s="189" t="s">
        <v>134</v>
      </c>
      <c r="AU474" s="189" t="s">
        <v>85</v>
      </c>
      <c r="AY474" s="18" t="s">
        <v>131</v>
      </c>
      <c r="BE474" s="190">
        <f>IF(O474="základní",K474,0)</f>
        <v>0</v>
      </c>
      <c r="BF474" s="190">
        <f>IF(O474="snížená",K474,0)</f>
        <v>0</v>
      </c>
      <c r="BG474" s="190">
        <f>IF(O474="zákl. přenesená",K474,0)</f>
        <v>0</v>
      </c>
      <c r="BH474" s="190">
        <f>IF(O474="sníž. přenesená",K474,0)</f>
        <v>0</v>
      </c>
      <c r="BI474" s="190">
        <f>IF(O474="nulová",K474,0)</f>
        <v>0</v>
      </c>
      <c r="BJ474" s="18" t="s">
        <v>83</v>
      </c>
      <c r="BK474" s="190">
        <f>ROUND(P474*H474,2)</f>
        <v>0</v>
      </c>
      <c r="BL474" s="18" t="s">
        <v>139</v>
      </c>
      <c r="BM474" s="189" t="s">
        <v>830</v>
      </c>
    </row>
    <row r="475" spans="1:47" s="2" customFormat="1" ht="19.5">
      <c r="A475" s="35"/>
      <c r="B475" s="36"/>
      <c r="C475" s="37"/>
      <c r="D475" s="191" t="s">
        <v>141</v>
      </c>
      <c r="E475" s="37"/>
      <c r="F475" s="192" t="s">
        <v>831</v>
      </c>
      <c r="G475" s="37"/>
      <c r="H475" s="37"/>
      <c r="I475" s="193"/>
      <c r="J475" s="193"/>
      <c r="K475" s="37"/>
      <c r="L475" s="37"/>
      <c r="M475" s="40"/>
      <c r="N475" s="194"/>
      <c r="O475" s="195"/>
      <c r="P475" s="65"/>
      <c r="Q475" s="65"/>
      <c r="R475" s="65"/>
      <c r="S475" s="65"/>
      <c r="T475" s="65"/>
      <c r="U475" s="65"/>
      <c r="V475" s="65"/>
      <c r="W475" s="65"/>
      <c r="X475" s="66"/>
      <c r="Y475" s="35"/>
      <c r="Z475" s="35"/>
      <c r="AA475" s="35"/>
      <c r="AB475" s="35"/>
      <c r="AC475" s="35"/>
      <c r="AD475" s="35"/>
      <c r="AE475" s="35"/>
      <c r="AT475" s="18" t="s">
        <v>141</v>
      </c>
      <c r="AU475" s="18" t="s">
        <v>85</v>
      </c>
    </row>
    <row r="476" spans="1:47" s="2" customFormat="1" ht="12">
      <c r="A476" s="35"/>
      <c r="B476" s="36"/>
      <c r="C476" s="37"/>
      <c r="D476" s="196" t="s">
        <v>143</v>
      </c>
      <c r="E476" s="37"/>
      <c r="F476" s="197" t="s">
        <v>832</v>
      </c>
      <c r="G476" s="37"/>
      <c r="H476" s="37"/>
      <c r="I476" s="193"/>
      <c r="J476" s="193"/>
      <c r="K476" s="37"/>
      <c r="L476" s="37"/>
      <c r="M476" s="40"/>
      <c r="N476" s="194"/>
      <c r="O476" s="195"/>
      <c r="P476" s="65"/>
      <c r="Q476" s="65"/>
      <c r="R476" s="65"/>
      <c r="S476" s="65"/>
      <c r="T476" s="65"/>
      <c r="U476" s="65"/>
      <c r="V476" s="65"/>
      <c r="W476" s="65"/>
      <c r="X476" s="66"/>
      <c r="Y476" s="35"/>
      <c r="Z476" s="35"/>
      <c r="AA476" s="35"/>
      <c r="AB476" s="35"/>
      <c r="AC476" s="35"/>
      <c r="AD476" s="35"/>
      <c r="AE476" s="35"/>
      <c r="AT476" s="18" t="s">
        <v>143</v>
      </c>
      <c r="AU476" s="18" t="s">
        <v>85</v>
      </c>
    </row>
    <row r="477" spans="2:51" s="13" customFormat="1" ht="12">
      <c r="B477" s="198"/>
      <c r="C477" s="199"/>
      <c r="D477" s="191" t="s">
        <v>145</v>
      </c>
      <c r="E477" s="200" t="s">
        <v>29</v>
      </c>
      <c r="F477" s="201" t="s">
        <v>146</v>
      </c>
      <c r="G477" s="199"/>
      <c r="H477" s="200" t="s">
        <v>29</v>
      </c>
      <c r="I477" s="202"/>
      <c r="J477" s="202"/>
      <c r="K477" s="199"/>
      <c r="L477" s="199"/>
      <c r="M477" s="203"/>
      <c r="N477" s="204"/>
      <c r="O477" s="205"/>
      <c r="P477" s="205"/>
      <c r="Q477" s="205"/>
      <c r="R477" s="205"/>
      <c r="S477" s="205"/>
      <c r="T477" s="205"/>
      <c r="U477" s="205"/>
      <c r="V477" s="205"/>
      <c r="W477" s="205"/>
      <c r="X477" s="206"/>
      <c r="AT477" s="207" t="s">
        <v>145</v>
      </c>
      <c r="AU477" s="207" t="s">
        <v>85</v>
      </c>
      <c r="AV477" s="13" t="s">
        <v>83</v>
      </c>
      <c r="AW477" s="13" t="s">
        <v>5</v>
      </c>
      <c r="AX477" s="13" t="s">
        <v>75</v>
      </c>
      <c r="AY477" s="207" t="s">
        <v>131</v>
      </c>
    </row>
    <row r="478" spans="2:51" s="14" customFormat="1" ht="12">
      <c r="B478" s="208"/>
      <c r="C478" s="209"/>
      <c r="D478" s="191" t="s">
        <v>145</v>
      </c>
      <c r="E478" s="210" t="s">
        <v>29</v>
      </c>
      <c r="F478" s="211" t="s">
        <v>139</v>
      </c>
      <c r="G478" s="209"/>
      <c r="H478" s="212">
        <v>4</v>
      </c>
      <c r="I478" s="213"/>
      <c r="J478" s="213"/>
      <c r="K478" s="209"/>
      <c r="L478" s="209"/>
      <c r="M478" s="214"/>
      <c r="N478" s="215"/>
      <c r="O478" s="216"/>
      <c r="P478" s="216"/>
      <c r="Q478" s="216"/>
      <c r="R478" s="216"/>
      <c r="S478" s="216"/>
      <c r="T478" s="216"/>
      <c r="U478" s="216"/>
      <c r="V478" s="216"/>
      <c r="W478" s="216"/>
      <c r="X478" s="217"/>
      <c r="AT478" s="218" t="s">
        <v>145</v>
      </c>
      <c r="AU478" s="218" t="s">
        <v>85</v>
      </c>
      <c r="AV478" s="14" t="s">
        <v>85</v>
      </c>
      <c r="AW478" s="14" t="s">
        <v>5</v>
      </c>
      <c r="AX478" s="14" t="s">
        <v>75</v>
      </c>
      <c r="AY478" s="218" t="s">
        <v>131</v>
      </c>
    </row>
    <row r="479" spans="2:51" s="15" customFormat="1" ht="12">
      <c r="B479" s="219"/>
      <c r="C479" s="220"/>
      <c r="D479" s="191" t="s">
        <v>145</v>
      </c>
      <c r="E479" s="221" t="s">
        <v>29</v>
      </c>
      <c r="F479" s="222" t="s">
        <v>147</v>
      </c>
      <c r="G479" s="220"/>
      <c r="H479" s="223">
        <v>4</v>
      </c>
      <c r="I479" s="224"/>
      <c r="J479" s="224"/>
      <c r="K479" s="220"/>
      <c r="L479" s="220"/>
      <c r="M479" s="225"/>
      <c r="N479" s="226"/>
      <c r="O479" s="227"/>
      <c r="P479" s="227"/>
      <c r="Q479" s="227"/>
      <c r="R479" s="227"/>
      <c r="S479" s="227"/>
      <c r="T479" s="227"/>
      <c r="U479" s="227"/>
      <c r="V479" s="227"/>
      <c r="W479" s="227"/>
      <c r="X479" s="228"/>
      <c r="AT479" s="229" t="s">
        <v>145</v>
      </c>
      <c r="AU479" s="229" t="s">
        <v>85</v>
      </c>
      <c r="AV479" s="15" t="s">
        <v>139</v>
      </c>
      <c r="AW479" s="15" t="s">
        <v>5</v>
      </c>
      <c r="AX479" s="15" t="s">
        <v>83</v>
      </c>
      <c r="AY479" s="229" t="s">
        <v>131</v>
      </c>
    </row>
    <row r="480" spans="1:65" s="2" customFormat="1" ht="16.5" customHeight="1">
      <c r="A480" s="35"/>
      <c r="B480" s="36"/>
      <c r="C480" s="230" t="s">
        <v>463</v>
      </c>
      <c r="D480" s="230" t="s">
        <v>148</v>
      </c>
      <c r="E480" s="231" t="s">
        <v>817</v>
      </c>
      <c r="F480" s="232" t="s">
        <v>818</v>
      </c>
      <c r="G480" s="233" t="s">
        <v>137</v>
      </c>
      <c r="H480" s="234">
        <v>4</v>
      </c>
      <c r="I480" s="235"/>
      <c r="J480" s="236"/>
      <c r="K480" s="237">
        <f>ROUND(P480*H480,2)</f>
        <v>0</v>
      </c>
      <c r="L480" s="232" t="s">
        <v>29</v>
      </c>
      <c r="M480" s="238"/>
      <c r="N480" s="239" t="s">
        <v>29</v>
      </c>
      <c r="O480" s="185" t="s">
        <v>44</v>
      </c>
      <c r="P480" s="186">
        <f>I480+J480</f>
        <v>0</v>
      </c>
      <c r="Q480" s="186">
        <f>ROUND(I480*H480,2)</f>
        <v>0</v>
      </c>
      <c r="R480" s="186">
        <f>ROUND(J480*H480,2)</f>
        <v>0</v>
      </c>
      <c r="S480" s="65"/>
      <c r="T480" s="187">
        <f>S480*H480</f>
        <v>0</v>
      </c>
      <c r="U480" s="187">
        <v>0</v>
      </c>
      <c r="V480" s="187">
        <f>U480*H480</f>
        <v>0</v>
      </c>
      <c r="W480" s="187">
        <v>0</v>
      </c>
      <c r="X480" s="188">
        <f>W480*H480</f>
        <v>0</v>
      </c>
      <c r="Y480" s="35"/>
      <c r="Z480" s="35"/>
      <c r="AA480" s="35"/>
      <c r="AB480" s="35"/>
      <c r="AC480" s="35"/>
      <c r="AD480" s="35"/>
      <c r="AE480" s="35"/>
      <c r="AR480" s="189" t="s">
        <v>151</v>
      </c>
      <c r="AT480" s="189" t="s">
        <v>148</v>
      </c>
      <c r="AU480" s="189" t="s">
        <v>85</v>
      </c>
      <c r="AY480" s="18" t="s">
        <v>131</v>
      </c>
      <c r="BE480" s="190">
        <f>IF(O480="základní",K480,0)</f>
        <v>0</v>
      </c>
      <c r="BF480" s="190">
        <f>IF(O480="snížená",K480,0)</f>
        <v>0</v>
      </c>
      <c r="BG480" s="190">
        <f>IF(O480="zákl. přenesená",K480,0)</f>
        <v>0</v>
      </c>
      <c r="BH480" s="190">
        <f>IF(O480="sníž. přenesená",K480,0)</f>
        <v>0</v>
      </c>
      <c r="BI480" s="190">
        <f>IF(O480="nulová",K480,0)</f>
        <v>0</v>
      </c>
      <c r="BJ480" s="18" t="s">
        <v>83</v>
      </c>
      <c r="BK480" s="190">
        <f>ROUND(P480*H480,2)</f>
        <v>0</v>
      </c>
      <c r="BL480" s="18" t="s">
        <v>139</v>
      </c>
      <c r="BM480" s="189" t="s">
        <v>833</v>
      </c>
    </row>
    <row r="481" spans="1:47" s="2" customFormat="1" ht="12">
      <c r="A481" s="35"/>
      <c r="B481" s="36"/>
      <c r="C481" s="37"/>
      <c r="D481" s="191" t="s">
        <v>141</v>
      </c>
      <c r="E481" s="37"/>
      <c r="F481" s="192" t="s">
        <v>818</v>
      </c>
      <c r="G481" s="37"/>
      <c r="H481" s="37"/>
      <c r="I481" s="193"/>
      <c r="J481" s="193"/>
      <c r="K481" s="37"/>
      <c r="L481" s="37"/>
      <c r="M481" s="40"/>
      <c r="N481" s="194"/>
      <c r="O481" s="195"/>
      <c r="P481" s="65"/>
      <c r="Q481" s="65"/>
      <c r="R481" s="65"/>
      <c r="S481" s="65"/>
      <c r="T481" s="65"/>
      <c r="U481" s="65"/>
      <c r="V481" s="65"/>
      <c r="W481" s="65"/>
      <c r="X481" s="66"/>
      <c r="Y481" s="35"/>
      <c r="Z481" s="35"/>
      <c r="AA481" s="35"/>
      <c r="AB481" s="35"/>
      <c r="AC481" s="35"/>
      <c r="AD481" s="35"/>
      <c r="AE481" s="35"/>
      <c r="AT481" s="18" t="s">
        <v>141</v>
      </c>
      <c r="AU481" s="18" t="s">
        <v>85</v>
      </c>
    </row>
    <row r="482" spans="1:47" s="2" customFormat="1" ht="19.5">
      <c r="A482" s="35"/>
      <c r="B482" s="36"/>
      <c r="C482" s="37"/>
      <c r="D482" s="191" t="s">
        <v>153</v>
      </c>
      <c r="E482" s="37"/>
      <c r="F482" s="240" t="s">
        <v>275</v>
      </c>
      <c r="G482" s="37"/>
      <c r="H482" s="37"/>
      <c r="I482" s="193"/>
      <c r="J482" s="193"/>
      <c r="K482" s="37"/>
      <c r="L482" s="37"/>
      <c r="M482" s="40"/>
      <c r="N482" s="194"/>
      <c r="O482" s="195"/>
      <c r="P482" s="65"/>
      <c r="Q482" s="65"/>
      <c r="R482" s="65"/>
      <c r="S482" s="65"/>
      <c r="T482" s="65"/>
      <c r="U482" s="65"/>
      <c r="V482" s="65"/>
      <c r="W482" s="65"/>
      <c r="X482" s="66"/>
      <c r="Y482" s="35"/>
      <c r="Z482" s="35"/>
      <c r="AA482" s="35"/>
      <c r="AB482" s="35"/>
      <c r="AC482" s="35"/>
      <c r="AD482" s="35"/>
      <c r="AE482" s="35"/>
      <c r="AT482" s="18" t="s">
        <v>153</v>
      </c>
      <c r="AU482" s="18" t="s">
        <v>85</v>
      </c>
    </row>
    <row r="483" spans="2:51" s="13" customFormat="1" ht="12">
      <c r="B483" s="198"/>
      <c r="C483" s="199"/>
      <c r="D483" s="191" t="s">
        <v>145</v>
      </c>
      <c r="E483" s="200" t="s">
        <v>29</v>
      </c>
      <c r="F483" s="201" t="s">
        <v>146</v>
      </c>
      <c r="G483" s="199"/>
      <c r="H483" s="200" t="s">
        <v>29</v>
      </c>
      <c r="I483" s="202"/>
      <c r="J483" s="202"/>
      <c r="K483" s="199"/>
      <c r="L483" s="199"/>
      <c r="M483" s="203"/>
      <c r="N483" s="204"/>
      <c r="O483" s="205"/>
      <c r="P483" s="205"/>
      <c r="Q483" s="205"/>
      <c r="R483" s="205"/>
      <c r="S483" s="205"/>
      <c r="T483" s="205"/>
      <c r="U483" s="205"/>
      <c r="V483" s="205"/>
      <c r="W483" s="205"/>
      <c r="X483" s="206"/>
      <c r="AT483" s="207" t="s">
        <v>145</v>
      </c>
      <c r="AU483" s="207" t="s">
        <v>85</v>
      </c>
      <c r="AV483" s="13" t="s">
        <v>83</v>
      </c>
      <c r="AW483" s="13" t="s">
        <v>5</v>
      </c>
      <c r="AX483" s="13" t="s">
        <v>75</v>
      </c>
      <c r="AY483" s="207" t="s">
        <v>131</v>
      </c>
    </row>
    <row r="484" spans="2:51" s="14" customFormat="1" ht="12">
      <c r="B484" s="208"/>
      <c r="C484" s="209"/>
      <c r="D484" s="191" t="s">
        <v>145</v>
      </c>
      <c r="E484" s="210" t="s">
        <v>29</v>
      </c>
      <c r="F484" s="211" t="s">
        <v>139</v>
      </c>
      <c r="G484" s="209"/>
      <c r="H484" s="212">
        <v>4</v>
      </c>
      <c r="I484" s="213"/>
      <c r="J484" s="213"/>
      <c r="K484" s="209"/>
      <c r="L484" s="209"/>
      <c r="M484" s="214"/>
      <c r="N484" s="215"/>
      <c r="O484" s="216"/>
      <c r="P484" s="216"/>
      <c r="Q484" s="216"/>
      <c r="R484" s="216"/>
      <c r="S484" s="216"/>
      <c r="T484" s="216"/>
      <c r="U484" s="216"/>
      <c r="V484" s="216"/>
      <c r="W484" s="216"/>
      <c r="X484" s="217"/>
      <c r="AT484" s="218" t="s">
        <v>145</v>
      </c>
      <c r="AU484" s="218" t="s">
        <v>85</v>
      </c>
      <c r="AV484" s="14" t="s">
        <v>85</v>
      </c>
      <c r="AW484" s="14" t="s">
        <v>5</v>
      </c>
      <c r="AX484" s="14" t="s">
        <v>75</v>
      </c>
      <c r="AY484" s="218" t="s">
        <v>131</v>
      </c>
    </row>
    <row r="485" spans="2:51" s="15" customFormat="1" ht="12">
      <c r="B485" s="219"/>
      <c r="C485" s="220"/>
      <c r="D485" s="191" t="s">
        <v>145</v>
      </c>
      <c r="E485" s="221" t="s">
        <v>29</v>
      </c>
      <c r="F485" s="222" t="s">
        <v>147</v>
      </c>
      <c r="G485" s="220"/>
      <c r="H485" s="223">
        <v>4</v>
      </c>
      <c r="I485" s="224"/>
      <c r="J485" s="224"/>
      <c r="K485" s="220"/>
      <c r="L485" s="220"/>
      <c r="M485" s="225"/>
      <c r="N485" s="226"/>
      <c r="O485" s="227"/>
      <c r="P485" s="227"/>
      <c r="Q485" s="227"/>
      <c r="R485" s="227"/>
      <c r="S485" s="227"/>
      <c r="T485" s="227"/>
      <c r="U485" s="227"/>
      <c r="V485" s="227"/>
      <c r="W485" s="227"/>
      <c r="X485" s="228"/>
      <c r="AT485" s="229" t="s">
        <v>145</v>
      </c>
      <c r="AU485" s="229" t="s">
        <v>85</v>
      </c>
      <c r="AV485" s="15" t="s">
        <v>139</v>
      </c>
      <c r="AW485" s="15" t="s">
        <v>5</v>
      </c>
      <c r="AX485" s="15" t="s">
        <v>83</v>
      </c>
      <c r="AY485" s="229" t="s">
        <v>131</v>
      </c>
    </row>
    <row r="486" spans="1:65" s="2" customFormat="1" ht="24">
      <c r="A486" s="35"/>
      <c r="B486" s="36"/>
      <c r="C486" s="177" t="s">
        <v>467</v>
      </c>
      <c r="D486" s="177" t="s">
        <v>134</v>
      </c>
      <c r="E486" s="178" t="s">
        <v>834</v>
      </c>
      <c r="F486" s="179" t="s">
        <v>835</v>
      </c>
      <c r="G486" s="180" t="s">
        <v>137</v>
      </c>
      <c r="H486" s="181">
        <v>1</v>
      </c>
      <c r="I486" s="182"/>
      <c r="J486" s="182"/>
      <c r="K486" s="183">
        <f>ROUND(P486*H486,2)</f>
        <v>0</v>
      </c>
      <c r="L486" s="179" t="s">
        <v>138</v>
      </c>
      <c r="M486" s="40"/>
      <c r="N486" s="184" t="s">
        <v>29</v>
      </c>
      <c r="O486" s="185" t="s">
        <v>44</v>
      </c>
      <c r="P486" s="186">
        <f>I486+J486</f>
        <v>0</v>
      </c>
      <c r="Q486" s="186">
        <f>ROUND(I486*H486,2)</f>
        <v>0</v>
      </c>
      <c r="R486" s="186">
        <f>ROUND(J486*H486,2)</f>
        <v>0</v>
      </c>
      <c r="S486" s="65"/>
      <c r="T486" s="187">
        <f>S486*H486</f>
        <v>0</v>
      </c>
      <c r="U486" s="187">
        <v>0</v>
      </c>
      <c r="V486" s="187">
        <f>U486*H486</f>
        <v>0</v>
      </c>
      <c r="W486" s="187">
        <v>0</v>
      </c>
      <c r="X486" s="188">
        <f>W486*H486</f>
        <v>0</v>
      </c>
      <c r="Y486" s="35"/>
      <c r="Z486" s="35"/>
      <c r="AA486" s="35"/>
      <c r="AB486" s="35"/>
      <c r="AC486" s="35"/>
      <c r="AD486" s="35"/>
      <c r="AE486" s="35"/>
      <c r="AR486" s="189" t="s">
        <v>139</v>
      </c>
      <c r="AT486" s="189" t="s">
        <v>134</v>
      </c>
      <c r="AU486" s="189" t="s">
        <v>85</v>
      </c>
      <c r="AY486" s="18" t="s">
        <v>131</v>
      </c>
      <c r="BE486" s="190">
        <f>IF(O486="základní",K486,0)</f>
        <v>0</v>
      </c>
      <c r="BF486" s="190">
        <f>IF(O486="snížená",K486,0)</f>
        <v>0</v>
      </c>
      <c r="BG486" s="190">
        <f>IF(O486="zákl. přenesená",K486,0)</f>
        <v>0</v>
      </c>
      <c r="BH486" s="190">
        <f>IF(O486="sníž. přenesená",K486,0)</f>
        <v>0</v>
      </c>
      <c r="BI486" s="190">
        <f>IF(O486="nulová",K486,0)</f>
        <v>0</v>
      </c>
      <c r="BJ486" s="18" t="s">
        <v>83</v>
      </c>
      <c r="BK486" s="190">
        <f>ROUND(P486*H486,2)</f>
        <v>0</v>
      </c>
      <c r="BL486" s="18" t="s">
        <v>139</v>
      </c>
      <c r="BM486" s="189" t="s">
        <v>836</v>
      </c>
    </row>
    <row r="487" spans="1:47" s="2" customFormat="1" ht="19.5">
      <c r="A487" s="35"/>
      <c r="B487" s="36"/>
      <c r="C487" s="37"/>
      <c r="D487" s="191" t="s">
        <v>141</v>
      </c>
      <c r="E487" s="37"/>
      <c r="F487" s="192" t="s">
        <v>837</v>
      </c>
      <c r="G487" s="37"/>
      <c r="H487" s="37"/>
      <c r="I487" s="193"/>
      <c r="J487" s="193"/>
      <c r="K487" s="37"/>
      <c r="L487" s="37"/>
      <c r="M487" s="40"/>
      <c r="N487" s="194"/>
      <c r="O487" s="195"/>
      <c r="P487" s="65"/>
      <c r="Q487" s="65"/>
      <c r="R487" s="65"/>
      <c r="S487" s="65"/>
      <c r="T487" s="65"/>
      <c r="U487" s="65"/>
      <c r="V487" s="65"/>
      <c r="W487" s="65"/>
      <c r="X487" s="66"/>
      <c r="Y487" s="35"/>
      <c r="Z487" s="35"/>
      <c r="AA487" s="35"/>
      <c r="AB487" s="35"/>
      <c r="AC487" s="35"/>
      <c r="AD487" s="35"/>
      <c r="AE487" s="35"/>
      <c r="AT487" s="18" t="s">
        <v>141</v>
      </c>
      <c r="AU487" s="18" t="s">
        <v>85</v>
      </c>
    </row>
    <row r="488" spans="1:47" s="2" customFormat="1" ht="12">
      <c r="A488" s="35"/>
      <c r="B488" s="36"/>
      <c r="C488" s="37"/>
      <c r="D488" s="196" t="s">
        <v>143</v>
      </c>
      <c r="E488" s="37"/>
      <c r="F488" s="197" t="s">
        <v>838</v>
      </c>
      <c r="G488" s="37"/>
      <c r="H488" s="37"/>
      <c r="I488" s="193"/>
      <c r="J488" s="193"/>
      <c r="K488" s="37"/>
      <c r="L488" s="37"/>
      <c r="M488" s="40"/>
      <c r="N488" s="194"/>
      <c r="O488" s="195"/>
      <c r="P488" s="65"/>
      <c r="Q488" s="65"/>
      <c r="R488" s="65"/>
      <c r="S488" s="65"/>
      <c r="T488" s="65"/>
      <c r="U488" s="65"/>
      <c r="V488" s="65"/>
      <c r="W488" s="65"/>
      <c r="X488" s="66"/>
      <c r="Y488" s="35"/>
      <c r="Z488" s="35"/>
      <c r="AA488" s="35"/>
      <c r="AB488" s="35"/>
      <c r="AC488" s="35"/>
      <c r="AD488" s="35"/>
      <c r="AE488" s="35"/>
      <c r="AT488" s="18" t="s">
        <v>143</v>
      </c>
      <c r="AU488" s="18" t="s">
        <v>85</v>
      </c>
    </row>
    <row r="489" spans="2:51" s="13" customFormat="1" ht="12">
      <c r="B489" s="198"/>
      <c r="C489" s="199"/>
      <c r="D489" s="191" t="s">
        <v>145</v>
      </c>
      <c r="E489" s="200" t="s">
        <v>29</v>
      </c>
      <c r="F489" s="201" t="s">
        <v>146</v>
      </c>
      <c r="G489" s="199"/>
      <c r="H489" s="200" t="s">
        <v>29</v>
      </c>
      <c r="I489" s="202"/>
      <c r="J489" s="202"/>
      <c r="K489" s="199"/>
      <c r="L489" s="199"/>
      <c r="M489" s="203"/>
      <c r="N489" s="204"/>
      <c r="O489" s="205"/>
      <c r="P489" s="205"/>
      <c r="Q489" s="205"/>
      <c r="R489" s="205"/>
      <c r="S489" s="205"/>
      <c r="T489" s="205"/>
      <c r="U489" s="205"/>
      <c r="V489" s="205"/>
      <c r="W489" s="205"/>
      <c r="X489" s="206"/>
      <c r="AT489" s="207" t="s">
        <v>145</v>
      </c>
      <c r="AU489" s="207" t="s">
        <v>85</v>
      </c>
      <c r="AV489" s="13" t="s">
        <v>83</v>
      </c>
      <c r="AW489" s="13" t="s">
        <v>5</v>
      </c>
      <c r="AX489" s="13" t="s">
        <v>75</v>
      </c>
      <c r="AY489" s="207" t="s">
        <v>131</v>
      </c>
    </row>
    <row r="490" spans="2:51" s="14" customFormat="1" ht="12">
      <c r="B490" s="208"/>
      <c r="C490" s="209"/>
      <c r="D490" s="191" t="s">
        <v>145</v>
      </c>
      <c r="E490" s="210" t="s">
        <v>29</v>
      </c>
      <c r="F490" s="211" t="s">
        <v>83</v>
      </c>
      <c r="G490" s="209"/>
      <c r="H490" s="212">
        <v>1</v>
      </c>
      <c r="I490" s="213"/>
      <c r="J490" s="213"/>
      <c r="K490" s="209"/>
      <c r="L490" s="209"/>
      <c r="M490" s="214"/>
      <c r="N490" s="215"/>
      <c r="O490" s="216"/>
      <c r="P490" s="216"/>
      <c r="Q490" s="216"/>
      <c r="R490" s="216"/>
      <c r="S490" s="216"/>
      <c r="T490" s="216"/>
      <c r="U490" s="216"/>
      <c r="V490" s="216"/>
      <c r="W490" s="216"/>
      <c r="X490" s="217"/>
      <c r="AT490" s="218" t="s">
        <v>145</v>
      </c>
      <c r="AU490" s="218" t="s">
        <v>85</v>
      </c>
      <c r="AV490" s="14" t="s">
        <v>85</v>
      </c>
      <c r="AW490" s="14" t="s">
        <v>5</v>
      </c>
      <c r="AX490" s="14" t="s">
        <v>75</v>
      </c>
      <c r="AY490" s="218" t="s">
        <v>131</v>
      </c>
    </row>
    <row r="491" spans="2:51" s="15" customFormat="1" ht="12">
      <c r="B491" s="219"/>
      <c r="C491" s="220"/>
      <c r="D491" s="191" t="s">
        <v>145</v>
      </c>
      <c r="E491" s="221" t="s">
        <v>29</v>
      </c>
      <c r="F491" s="222" t="s">
        <v>147</v>
      </c>
      <c r="G491" s="220"/>
      <c r="H491" s="223">
        <v>1</v>
      </c>
      <c r="I491" s="224"/>
      <c r="J491" s="224"/>
      <c r="K491" s="220"/>
      <c r="L491" s="220"/>
      <c r="M491" s="225"/>
      <c r="N491" s="226"/>
      <c r="O491" s="227"/>
      <c r="P491" s="227"/>
      <c r="Q491" s="227"/>
      <c r="R491" s="227"/>
      <c r="S491" s="227"/>
      <c r="T491" s="227"/>
      <c r="U491" s="227"/>
      <c r="V491" s="227"/>
      <c r="W491" s="227"/>
      <c r="X491" s="228"/>
      <c r="AT491" s="229" t="s">
        <v>145</v>
      </c>
      <c r="AU491" s="229" t="s">
        <v>85</v>
      </c>
      <c r="AV491" s="15" t="s">
        <v>139</v>
      </c>
      <c r="AW491" s="15" t="s">
        <v>5</v>
      </c>
      <c r="AX491" s="15" t="s">
        <v>83</v>
      </c>
      <c r="AY491" s="229" t="s">
        <v>131</v>
      </c>
    </row>
    <row r="492" spans="1:65" s="2" customFormat="1" ht="16.5" customHeight="1">
      <c r="A492" s="35"/>
      <c r="B492" s="36"/>
      <c r="C492" s="230" t="s">
        <v>471</v>
      </c>
      <c r="D492" s="230" t="s">
        <v>148</v>
      </c>
      <c r="E492" s="231" t="s">
        <v>839</v>
      </c>
      <c r="F492" s="232" t="s">
        <v>840</v>
      </c>
      <c r="G492" s="233" t="s">
        <v>137</v>
      </c>
      <c r="H492" s="234">
        <v>1</v>
      </c>
      <c r="I492" s="235"/>
      <c r="J492" s="236"/>
      <c r="K492" s="237">
        <f>ROUND(P492*H492,2)</f>
        <v>0</v>
      </c>
      <c r="L492" s="232" t="s">
        <v>29</v>
      </c>
      <c r="M492" s="238"/>
      <c r="N492" s="239" t="s">
        <v>29</v>
      </c>
      <c r="O492" s="185" t="s">
        <v>44</v>
      </c>
      <c r="P492" s="186">
        <f>I492+J492</f>
        <v>0</v>
      </c>
      <c r="Q492" s="186">
        <f>ROUND(I492*H492,2)</f>
        <v>0</v>
      </c>
      <c r="R492" s="186">
        <f>ROUND(J492*H492,2)</f>
        <v>0</v>
      </c>
      <c r="S492" s="65"/>
      <c r="T492" s="187">
        <f>S492*H492</f>
        <v>0</v>
      </c>
      <c r="U492" s="187">
        <v>0</v>
      </c>
      <c r="V492" s="187">
        <f>U492*H492</f>
        <v>0</v>
      </c>
      <c r="W492" s="187">
        <v>0</v>
      </c>
      <c r="X492" s="188">
        <f>W492*H492</f>
        <v>0</v>
      </c>
      <c r="Y492" s="35"/>
      <c r="Z492" s="35"/>
      <c r="AA492" s="35"/>
      <c r="AB492" s="35"/>
      <c r="AC492" s="35"/>
      <c r="AD492" s="35"/>
      <c r="AE492" s="35"/>
      <c r="AR492" s="189" t="s">
        <v>151</v>
      </c>
      <c r="AT492" s="189" t="s">
        <v>148</v>
      </c>
      <c r="AU492" s="189" t="s">
        <v>85</v>
      </c>
      <c r="AY492" s="18" t="s">
        <v>131</v>
      </c>
      <c r="BE492" s="190">
        <f>IF(O492="základní",K492,0)</f>
        <v>0</v>
      </c>
      <c r="BF492" s="190">
        <f>IF(O492="snížená",K492,0)</f>
        <v>0</v>
      </c>
      <c r="BG492" s="190">
        <f>IF(O492="zákl. přenesená",K492,0)</f>
        <v>0</v>
      </c>
      <c r="BH492" s="190">
        <f>IF(O492="sníž. přenesená",K492,0)</f>
        <v>0</v>
      </c>
      <c r="BI492" s="190">
        <f>IF(O492="nulová",K492,0)</f>
        <v>0</v>
      </c>
      <c r="BJ492" s="18" t="s">
        <v>83</v>
      </c>
      <c r="BK492" s="190">
        <f>ROUND(P492*H492,2)</f>
        <v>0</v>
      </c>
      <c r="BL492" s="18" t="s">
        <v>139</v>
      </c>
      <c r="BM492" s="189" t="s">
        <v>841</v>
      </c>
    </row>
    <row r="493" spans="1:47" s="2" customFormat="1" ht="12">
      <c r="A493" s="35"/>
      <c r="B493" s="36"/>
      <c r="C493" s="37"/>
      <c r="D493" s="191" t="s">
        <v>141</v>
      </c>
      <c r="E493" s="37"/>
      <c r="F493" s="192" t="s">
        <v>840</v>
      </c>
      <c r="G493" s="37"/>
      <c r="H493" s="37"/>
      <c r="I493" s="193"/>
      <c r="J493" s="193"/>
      <c r="K493" s="37"/>
      <c r="L493" s="37"/>
      <c r="M493" s="40"/>
      <c r="N493" s="194"/>
      <c r="O493" s="195"/>
      <c r="P493" s="65"/>
      <c r="Q493" s="65"/>
      <c r="R493" s="65"/>
      <c r="S493" s="65"/>
      <c r="T493" s="65"/>
      <c r="U493" s="65"/>
      <c r="V493" s="65"/>
      <c r="W493" s="65"/>
      <c r="X493" s="66"/>
      <c r="Y493" s="35"/>
      <c r="Z493" s="35"/>
      <c r="AA493" s="35"/>
      <c r="AB493" s="35"/>
      <c r="AC493" s="35"/>
      <c r="AD493" s="35"/>
      <c r="AE493" s="35"/>
      <c r="AT493" s="18" t="s">
        <v>141</v>
      </c>
      <c r="AU493" s="18" t="s">
        <v>85</v>
      </c>
    </row>
    <row r="494" spans="1:47" s="2" customFormat="1" ht="19.5">
      <c r="A494" s="35"/>
      <c r="B494" s="36"/>
      <c r="C494" s="37"/>
      <c r="D494" s="191" t="s">
        <v>153</v>
      </c>
      <c r="E494" s="37"/>
      <c r="F494" s="240" t="s">
        <v>275</v>
      </c>
      <c r="G494" s="37"/>
      <c r="H494" s="37"/>
      <c r="I494" s="193"/>
      <c r="J494" s="193"/>
      <c r="K494" s="37"/>
      <c r="L494" s="37"/>
      <c r="M494" s="40"/>
      <c r="N494" s="194"/>
      <c r="O494" s="195"/>
      <c r="P494" s="65"/>
      <c r="Q494" s="65"/>
      <c r="R494" s="65"/>
      <c r="S494" s="65"/>
      <c r="T494" s="65"/>
      <c r="U494" s="65"/>
      <c r="V494" s="65"/>
      <c r="W494" s="65"/>
      <c r="X494" s="66"/>
      <c r="Y494" s="35"/>
      <c r="Z494" s="35"/>
      <c r="AA494" s="35"/>
      <c r="AB494" s="35"/>
      <c r="AC494" s="35"/>
      <c r="AD494" s="35"/>
      <c r="AE494" s="35"/>
      <c r="AT494" s="18" t="s">
        <v>153</v>
      </c>
      <c r="AU494" s="18" t="s">
        <v>85</v>
      </c>
    </row>
    <row r="495" spans="2:51" s="13" customFormat="1" ht="12">
      <c r="B495" s="198"/>
      <c r="C495" s="199"/>
      <c r="D495" s="191" t="s">
        <v>145</v>
      </c>
      <c r="E495" s="200" t="s">
        <v>29</v>
      </c>
      <c r="F495" s="201" t="s">
        <v>146</v>
      </c>
      <c r="G495" s="199"/>
      <c r="H495" s="200" t="s">
        <v>29</v>
      </c>
      <c r="I495" s="202"/>
      <c r="J495" s="202"/>
      <c r="K495" s="199"/>
      <c r="L495" s="199"/>
      <c r="M495" s="203"/>
      <c r="N495" s="204"/>
      <c r="O495" s="205"/>
      <c r="P495" s="205"/>
      <c r="Q495" s="205"/>
      <c r="R495" s="205"/>
      <c r="S495" s="205"/>
      <c r="T495" s="205"/>
      <c r="U495" s="205"/>
      <c r="V495" s="205"/>
      <c r="W495" s="205"/>
      <c r="X495" s="206"/>
      <c r="AT495" s="207" t="s">
        <v>145</v>
      </c>
      <c r="AU495" s="207" t="s">
        <v>85</v>
      </c>
      <c r="AV495" s="13" t="s">
        <v>83</v>
      </c>
      <c r="AW495" s="13" t="s">
        <v>5</v>
      </c>
      <c r="AX495" s="13" t="s">
        <v>75</v>
      </c>
      <c r="AY495" s="207" t="s">
        <v>131</v>
      </c>
    </row>
    <row r="496" spans="2:51" s="14" customFormat="1" ht="12">
      <c r="B496" s="208"/>
      <c r="C496" s="209"/>
      <c r="D496" s="191" t="s">
        <v>145</v>
      </c>
      <c r="E496" s="210" t="s">
        <v>29</v>
      </c>
      <c r="F496" s="211" t="s">
        <v>83</v>
      </c>
      <c r="G496" s="209"/>
      <c r="H496" s="212">
        <v>1</v>
      </c>
      <c r="I496" s="213"/>
      <c r="J496" s="213"/>
      <c r="K496" s="209"/>
      <c r="L496" s="209"/>
      <c r="M496" s="214"/>
      <c r="N496" s="215"/>
      <c r="O496" s="216"/>
      <c r="P496" s="216"/>
      <c r="Q496" s="216"/>
      <c r="R496" s="216"/>
      <c r="S496" s="216"/>
      <c r="T496" s="216"/>
      <c r="U496" s="216"/>
      <c r="V496" s="216"/>
      <c r="W496" s="216"/>
      <c r="X496" s="217"/>
      <c r="AT496" s="218" t="s">
        <v>145</v>
      </c>
      <c r="AU496" s="218" t="s">
        <v>85</v>
      </c>
      <c r="AV496" s="14" t="s">
        <v>85</v>
      </c>
      <c r="AW496" s="14" t="s">
        <v>5</v>
      </c>
      <c r="AX496" s="14" t="s">
        <v>75</v>
      </c>
      <c r="AY496" s="218" t="s">
        <v>131</v>
      </c>
    </row>
    <row r="497" spans="2:51" s="15" customFormat="1" ht="12">
      <c r="B497" s="219"/>
      <c r="C497" s="220"/>
      <c r="D497" s="191" t="s">
        <v>145</v>
      </c>
      <c r="E497" s="221" t="s">
        <v>29</v>
      </c>
      <c r="F497" s="222" t="s">
        <v>147</v>
      </c>
      <c r="G497" s="220"/>
      <c r="H497" s="223">
        <v>1</v>
      </c>
      <c r="I497" s="224"/>
      <c r="J497" s="224"/>
      <c r="K497" s="220"/>
      <c r="L497" s="220"/>
      <c r="M497" s="225"/>
      <c r="N497" s="226"/>
      <c r="O497" s="227"/>
      <c r="P497" s="227"/>
      <c r="Q497" s="227"/>
      <c r="R497" s="227"/>
      <c r="S497" s="227"/>
      <c r="T497" s="227"/>
      <c r="U497" s="227"/>
      <c r="V497" s="227"/>
      <c r="W497" s="227"/>
      <c r="X497" s="228"/>
      <c r="AT497" s="229" t="s">
        <v>145</v>
      </c>
      <c r="AU497" s="229" t="s">
        <v>85</v>
      </c>
      <c r="AV497" s="15" t="s">
        <v>139</v>
      </c>
      <c r="AW497" s="15" t="s">
        <v>5</v>
      </c>
      <c r="AX497" s="15" t="s">
        <v>83</v>
      </c>
      <c r="AY497" s="229" t="s">
        <v>131</v>
      </c>
    </row>
    <row r="498" spans="1:65" s="2" customFormat="1" ht="24.2" customHeight="1">
      <c r="A498" s="35"/>
      <c r="B498" s="36"/>
      <c r="C498" s="177" t="s">
        <v>475</v>
      </c>
      <c r="D498" s="177" t="s">
        <v>134</v>
      </c>
      <c r="E498" s="178" t="s">
        <v>842</v>
      </c>
      <c r="F498" s="179" t="s">
        <v>843</v>
      </c>
      <c r="G498" s="180" t="s">
        <v>137</v>
      </c>
      <c r="H498" s="181">
        <v>4</v>
      </c>
      <c r="I498" s="182"/>
      <c r="J498" s="182"/>
      <c r="K498" s="183">
        <f>ROUND(P498*H498,2)</f>
        <v>0</v>
      </c>
      <c r="L498" s="179" t="s">
        <v>138</v>
      </c>
      <c r="M498" s="40"/>
      <c r="N498" s="184" t="s">
        <v>29</v>
      </c>
      <c r="O498" s="185" t="s">
        <v>44</v>
      </c>
      <c r="P498" s="186">
        <f>I498+J498</f>
        <v>0</v>
      </c>
      <c r="Q498" s="186">
        <f>ROUND(I498*H498,2)</f>
        <v>0</v>
      </c>
      <c r="R498" s="186">
        <f>ROUND(J498*H498,2)</f>
        <v>0</v>
      </c>
      <c r="S498" s="65"/>
      <c r="T498" s="187">
        <f>S498*H498</f>
        <v>0</v>
      </c>
      <c r="U498" s="187">
        <v>0</v>
      </c>
      <c r="V498" s="187">
        <f>U498*H498</f>
        <v>0</v>
      </c>
      <c r="W498" s="187">
        <v>0</v>
      </c>
      <c r="X498" s="188">
        <f>W498*H498</f>
        <v>0</v>
      </c>
      <c r="Y498" s="35"/>
      <c r="Z498" s="35"/>
      <c r="AA498" s="35"/>
      <c r="AB498" s="35"/>
      <c r="AC498" s="35"/>
      <c r="AD498" s="35"/>
      <c r="AE498" s="35"/>
      <c r="AR498" s="189" t="s">
        <v>139</v>
      </c>
      <c r="AT498" s="189" t="s">
        <v>134</v>
      </c>
      <c r="AU498" s="189" t="s">
        <v>85</v>
      </c>
      <c r="AY498" s="18" t="s">
        <v>131</v>
      </c>
      <c r="BE498" s="190">
        <f>IF(O498="základní",K498,0)</f>
        <v>0</v>
      </c>
      <c r="BF498" s="190">
        <f>IF(O498="snížená",K498,0)</f>
        <v>0</v>
      </c>
      <c r="BG498" s="190">
        <f>IF(O498="zákl. přenesená",K498,0)</f>
        <v>0</v>
      </c>
      <c r="BH498" s="190">
        <f>IF(O498="sníž. přenesená",K498,0)</f>
        <v>0</v>
      </c>
      <c r="BI498" s="190">
        <f>IF(O498="nulová",K498,0)</f>
        <v>0</v>
      </c>
      <c r="BJ498" s="18" t="s">
        <v>83</v>
      </c>
      <c r="BK498" s="190">
        <f>ROUND(P498*H498,2)</f>
        <v>0</v>
      </c>
      <c r="BL498" s="18" t="s">
        <v>139</v>
      </c>
      <c r="BM498" s="189" t="s">
        <v>844</v>
      </c>
    </row>
    <row r="499" spans="1:47" s="2" customFormat="1" ht="19.5">
      <c r="A499" s="35"/>
      <c r="B499" s="36"/>
      <c r="C499" s="37"/>
      <c r="D499" s="191" t="s">
        <v>141</v>
      </c>
      <c r="E499" s="37"/>
      <c r="F499" s="192" t="s">
        <v>845</v>
      </c>
      <c r="G499" s="37"/>
      <c r="H499" s="37"/>
      <c r="I499" s="193"/>
      <c r="J499" s="193"/>
      <c r="K499" s="37"/>
      <c r="L499" s="37"/>
      <c r="M499" s="40"/>
      <c r="N499" s="194"/>
      <c r="O499" s="195"/>
      <c r="P499" s="65"/>
      <c r="Q499" s="65"/>
      <c r="R499" s="65"/>
      <c r="S499" s="65"/>
      <c r="T499" s="65"/>
      <c r="U499" s="65"/>
      <c r="V499" s="65"/>
      <c r="W499" s="65"/>
      <c r="X499" s="66"/>
      <c r="Y499" s="35"/>
      <c r="Z499" s="35"/>
      <c r="AA499" s="35"/>
      <c r="AB499" s="35"/>
      <c r="AC499" s="35"/>
      <c r="AD499" s="35"/>
      <c r="AE499" s="35"/>
      <c r="AT499" s="18" t="s">
        <v>141</v>
      </c>
      <c r="AU499" s="18" t="s">
        <v>85</v>
      </c>
    </row>
    <row r="500" spans="1:47" s="2" customFormat="1" ht="12">
      <c r="A500" s="35"/>
      <c r="B500" s="36"/>
      <c r="C500" s="37"/>
      <c r="D500" s="196" t="s">
        <v>143</v>
      </c>
      <c r="E500" s="37"/>
      <c r="F500" s="197" t="s">
        <v>846</v>
      </c>
      <c r="G500" s="37"/>
      <c r="H500" s="37"/>
      <c r="I500" s="193"/>
      <c r="J500" s="193"/>
      <c r="K500" s="37"/>
      <c r="L500" s="37"/>
      <c r="M500" s="40"/>
      <c r="N500" s="194"/>
      <c r="O500" s="195"/>
      <c r="P500" s="65"/>
      <c r="Q500" s="65"/>
      <c r="R500" s="65"/>
      <c r="S500" s="65"/>
      <c r="T500" s="65"/>
      <c r="U500" s="65"/>
      <c r="V500" s="65"/>
      <c r="W500" s="65"/>
      <c r="X500" s="66"/>
      <c r="Y500" s="35"/>
      <c r="Z500" s="35"/>
      <c r="AA500" s="35"/>
      <c r="AB500" s="35"/>
      <c r="AC500" s="35"/>
      <c r="AD500" s="35"/>
      <c r="AE500" s="35"/>
      <c r="AT500" s="18" t="s">
        <v>143</v>
      </c>
      <c r="AU500" s="18" t="s">
        <v>85</v>
      </c>
    </row>
    <row r="501" spans="2:51" s="13" customFormat="1" ht="12">
      <c r="B501" s="198"/>
      <c r="C501" s="199"/>
      <c r="D501" s="191" t="s">
        <v>145</v>
      </c>
      <c r="E501" s="200" t="s">
        <v>29</v>
      </c>
      <c r="F501" s="201" t="s">
        <v>146</v>
      </c>
      <c r="G501" s="199"/>
      <c r="H501" s="200" t="s">
        <v>29</v>
      </c>
      <c r="I501" s="202"/>
      <c r="J501" s="202"/>
      <c r="K501" s="199"/>
      <c r="L501" s="199"/>
      <c r="M501" s="203"/>
      <c r="N501" s="204"/>
      <c r="O501" s="205"/>
      <c r="P501" s="205"/>
      <c r="Q501" s="205"/>
      <c r="R501" s="205"/>
      <c r="S501" s="205"/>
      <c r="T501" s="205"/>
      <c r="U501" s="205"/>
      <c r="V501" s="205"/>
      <c r="W501" s="205"/>
      <c r="X501" s="206"/>
      <c r="AT501" s="207" t="s">
        <v>145</v>
      </c>
      <c r="AU501" s="207" t="s">
        <v>85</v>
      </c>
      <c r="AV501" s="13" t="s">
        <v>83</v>
      </c>
      <c r="AW501" s="13" t="s">
        <v>5</v>
      </c>
      <c r="AX501" s="13" t="s">
        <v>75</v>
      </c>
      <c r="AY501" s="207" t="s">
        <v>131</v>
      </c>
    </row>
    <row r="502" spans="2:51" s="14" customFormat="1" ht="12">
      <c r="B502" s="208"/>
      <c r="C502" s="209"/>
      <c r="D502" s="191" t="s">
        <v>145</v>
      </c>
      <c r="E502" s="210" t="s">
        <v>29</v>
      </c>
      <c r="F502" s="211" t="s">
        <v>139</v>
      </c>
      <c r="G502" s="209"/>
      <c r="H502" s="212">
        <v>4</v>
      </c>
      <c r="I502" s="213"/>
      <c r="J502" s="213"/>
      <c r="K502" s="209"/>
      <c r="L502" s="209"/>
      <c r="M502" s="214"/>
      <c r="N502" s="215"/>
      <c r="O502" s="216"/>
      <c r="P502" s="216"/>
      <c r="Q502" s="216"/>
      <c r="R502" s="216"/>
      <c r="S502" s="216"/>
      <c r="T502" s="216"/>
      <c r="U502" s="216"/>
      <c r="V502" s="216"/>
      <c r="W502" s="216"/>
      <c r="X502" s="217"/>
      <c r="AT502" s="218" t="s">
        <v>145</v>
      </c>
      <c r="AU502" s="218" t="s">
        <v>85</v>
      </c>
      <c r="AV502" s="14" t="s">
        <v>85</v>
      </c>
      <c r="AW502" s="14" t="s">
        <v>5</v>
      </c>
      <c r="AX502" s="14" t="s">
        <v>75</v>
      </c>
      <c r="AY502" s="218" t="s">
        <v>131</v>
      </c>
    </row>
    <row r="503" spans="2:51" s="15" customFormat="1" ht="12">
      <c r="B503" s="219"/>
      <c r="C503" s="220"/>
      <c r="D503" s="191" t="s">
        <v>145</v>
      </c>
      <c r="E503" s="221" t="s">
        <v>29</v>
      </c>
      <c r="F503" s="222" t="s">
        <v>147</v>
      </c>
      <c r="G503" s="220"/>
      <c r="H503" s="223">
        <v>4</v>
      </c>
      <c r="I503" s="224"/>
      <c r="J503" s="224"/>
      <c r="K503" s="220"/>
      <c r="L503" s="220"/>
      <c r="M503" s="225"/>
      <c r="N503" s="226"/>
      <c r="O503" s="227"/>
      <c r="P503" s="227"/>
      <c r="Q503" s="227"/>
      <c r="R503" s="227"/>
      <c r="S503" s="227"/>
      <c r="T503" s="227"/>
      <c r="U503" s="227"/>
      <c r="V503" s="227"/>
      <c r="W503" s="227"/>
      <c r="X503" s="228"/>
      <c r="AT503" s="229" t="s">
        <v>145</v>
      </c>
      <c r="AU503" s="229" t="s">
        <v>85</v>
      </c>
      <c r="AV503" s="15" t="s">
        <v>139</v>
      </c>
      <c r="AW503" s="15" t="s">
        <v>5</v>
      </c>
      <c r="AX503" s="15" t="s">
        <v>83</v>
      </c>
      <c r="AY503" s="229" t="s">
        <v>131</v>
      </c>
    </row>
    <row r="504" spans="1:65" s="2" customFormat="1" ht="16.5" customHeight="1">
      <c r="A504" s="35"/>
      <c r="B504" s="36"/>
      <c r="C504" s="230" t="s">
        <v>479</v>
      </c>
      <c r="D504" s="230" t="s">
        <v>148</v>
      </c>
      <c r="E504" s="231" t="s">
        <v>847</v>
      </c>
      <c r="F504" s="232" t="s">
        <v>848</v>
      </c>
      <c r="G504" s="233" t="s">
        <v>137</v>
      </c>
      <c r="H504" s="234">
        <v>4</v>
      </c>
      <c r="I504" s="235"/>
      <c r="J504" s="236"/>
      <c r="K504" s="237">
        <f>ROUND(P504*H504,2)</f>
        <v>0</v>
      </c>
      <c r="L504" s="232" t="s">
        <v>29</v>
      </c>
      <c r="M504" s="238"/>
      <c r="N504" s="239" t="s">
        <v>29</v>
      </c>
      <c r="O504" s="185" t="s">
        <v>44</v>
      </c>
      <c r="P504" s="186">
        <f>I504+J504</f>
        <v>0</v>
      </c>
      <c r="Q504" s="186">
        <f>ROUND(I504*H504,2)</f>
        <v>0</v>
      </c>
      <c r="R504" s="186">
        <f>ROUND(J504*H504,2)</f>
        <v>0</v>
      </c>
      <c r="S504" s="65"/>
      <c r="T504" s="187">
        <f>S504*H504</f>
        <v>0</v>
      </c>
      <c r="U504" s="187">
        <v>0</v>
      </c>
      <c r="V504" s="187">
        <f>U504*H504</f>
        <v>0</v>
      </c>
      <c r="W504" s="187">
        <v>0</v>
      </c>
      <c r="X504" s="188">
        <f>W504*H504</f>
        <v>0</v>
      </c>
      <c r="Y504" s="35"/>
      <c r="Z504" s="35"/>
      <c r="AA504" s="35"/>
      <c r="AB504" s="35"/>
      <c r="AC504" s="35"/>
      <c r="AD504" s="35"/>
      <c r="AE504" s="35"/>
      <c r="AR504" s="189" t="s">
        <v>151</v>
      </c>
      <c r="AT504" s="189" t="s">
        <v>148</v>
      </c>
      <c r="AU504" s="189" t="s">
        <v>85</v>
      </c>
      <c r="AY504" s="18" t="s">
        <v>131</v>
      </c>
      <c r="BE504" s="190">
        <f>IF(O504="základní",K504,0)</f>
        <v>0</v>
      </c>
      <c r="BF504" s="190">
        <f>IF(O504="snížená",K504,0)</f>
        <v>0</v>
      </c>
      <c r="BG504" s="190">
        <f>IF(O504="zákl. přenesená",K504,0)</f>
        <v>0</v>
      </c>
      <c r="BH504" s="190">
        <f>IF(O504="sníž. přenesená",K504,0)</f>
        <v>0</v>
      </c>
      <c r="BI504" s="190">
        <f>IF(O504="nulová",K504,0)</f>
        <v>0</v>
      </c>
      <c r="BJ504" s="18" t="s">
        <v>83</v>
      </c>
      <c r="BK504" s="190">
        <f>ROUND(P504*H504,2)</f>
        <v>0</v>
      </c>
      <c r="BL504" s="18" t="s">
        <v>139</v>
      </c>
      <c r="BM504" s="189" t="s">
        <v>849</v>
      </c>
    </row>
    <row r="505" spans="1:47" s="2" customFormat="1" ht="12">
      <c r="A505" s="35"/>
      <c r="B505" s="36"/>
      <c r="C505" s="37"/>
      <c r="D505" s="191" t="s">
        <v>141</v>
      </c>
      <c r="E505" s="37"/>
      <c r="F505" s="192" t="s">
        <v>848</v>
      </c>
      <c r="G505" s="37"/>
      <c r="H505" s="37"/>
      <c r="I505" s="193"/>
      <c r="J505" s="193"/>
      <c r="K505" s="37"/>
      <c r="L505" s="37"/>
      <c r="M505" s="40"/>
      <c r="N505" s="194"/>
      <c r="O505" s="195"/>
      <c r="P505" s="65"/>
      <c r="Q505" s="65"/>
      <c r="R505" s="65"/>
      <c r="S505" s="65"/>
      <c r="T505" s="65"/>
      <c r="U505" s="65"/>
      <c r="V505" s="65"/>
      <c r="W505" s="65"/>
      <c r="X505" s="66"/>
      <c r="Y505" s="35"/>
      <c r="Z505" s="35"/>
      <c r="AA505" s="35"/>
      <c r="AB505" s="35"/>
      <c r="AC505" s="35"/>
      <c r="AD505" s="35"/>
      <c r="AE505" s="35"/>
      <c r="AT505" s="18" t="s">
        <v>141</v>
      </c>
      <c r="AU505" s="18" t="s">
        <v>85</v>
      </c>
    </row>
    <row r="506" spans="1:47" s="2" customFormat="1" ht="19.5">
      <c r="A506" s="35"/>
      <c r="B506" s="36"/>
      <c r="C506" s="37"/>
      <c r="D506" s="191" t="s">
        <v>153</v>
      </c>
      <c r="E506" s="37"/>
      <c r="F506" s="240" t="s">
        <v>275</v>
      </c>
      <c r="G506" s="37"/>
      <c r="H506" s="37"/>
      <c r="I506" s="193"/>
      <c r="J506" s="193"/>
      <c r="K506" s="37"/>
      <c r="L506" s="37"/>
      <c r="M506" s="40"/>
      <c r="N506" s="194"/>
      <c r="O506" s="195"/>
      <c r="P506" s="65"/>
      <c r="Q506" s="65"/>
      <c r="R506" s="65"/>
      <c r="S506" s="65"/>
      <c r="T506" s="65"/>
      <c r="U506" s="65"/>
      <c r="V506" s="65"/>
      <c r="W506" s="65"/>
      <c r="X506" s="66"/>
      <c r="Y506" s="35"/>
      <c r="Z506" s="35"/>
      <c r="AA506" s="35"/>
      <c r="AB506" s="35"/>
      <c r="AC506" s="35"/>
      <c r="AD506" s="35"/>
      <c r="AE506" s="35"/>
      <c r="AT506" s="18" t="s">
        <v>153</v>
      </c>
      <c r="AU506" s="18" t="s">
        <v>85</v>
      </c>
    </row>
    <row r="507" spans="2:51" s="13" customFormat="1" ht="12">
      <c r="B507" s="198"/>
      <c r="C507" s="199"/>
      <c r="D507" s="191" t="s">
        <v>145</v>
      </c>
      <c r="E507" s="200" t="s">
        <v>29</v>
      </c>
      <c r="F507" s="201" t="s">
        <v>146</v>
      </c>
      <c r="G507" s="199"/>
      <c r="H507" s="200" t="s">
        <v>29</v>
      </c>
      <c r="I507" s="202"/>
      <c r="J507" s="202"/>
      <c r="K507" s="199"/>
      <c r="L507" s="199"/>
      <c r="M507" s="203"/>
      <c r="N507" s="204"/>
      <c r="O507" s="205"/>
      <c r="P507" s="205"/>
      <c r="Q507" s="205"/>
      <c r="R507" s="205"/>
      <c r="S507" s="205"/>
      <c r="T507" s="205"/>
      <c r="U507" s="205"/>
      <c r="V507" s="205"/>
      <c r="W507" s="205"/>
      <c r="X507" s="206"/>
      <c r="AT507" s="207" t="s">
        <v>145</v>
      </c>
      <c r="AU507" s="207" t="s">
        <v>85</v>
      </c>
      <c r="AV507" s="13" t="s">
        <v>83</v>
      </c>
      <c r="AW507" s="13" t="s">
        <v>5</v>
      </c>
      <c r="AX507" s="13" t="s">
        <v>75</v>
      </c>
      <c r="AY507" s="207" t="s">
        <v>131</v>
      </c>
    </row>
    <row r="508" spans="2:51" s="14" customFormat="1" ht="12">
      <c r="B508" s="208"/>
      <c r="C508" s="209"/>
      <c r="D508" s="191" t="s">
        <v>145</v>
      </c>
      <c r="E508" s="210" t="s">
        <v>29</v>
      </c>
      <c r="F508" s="211" t="s">
        <v>139</v>
      </c>
      <c r="G508" s="209"/>
      <c r="H508" s="212">
        <v>4</v>
      </c>
      <c r="I508" s="213"/>
      <c r="J508" s="213"/>
      <c r="K508" s="209"/>
      <c r="L508" s="209"/>
      <c r="M508" s="214"/>
      <c r="N508" s="215"/>
      <c r="O508" s="216"/>
      <c r="P508" s="216"/>
      <c r="Q508" s="216"/>
      <c r="R508" s="216"/>
      <c r="S508" s="216"/>
      <c r="T508" s="216"/>
      <c r="U508" s="216"/>
      <c r="V508" s="216"/>
      <c r="W508" s="216"/>
      <c r="X508" s="217"/>
      <c r="AT508" s="218" t="s">
        <v>145</v>
      </c>
      <c r="AU508" s="218" t="s">
        <v>85</v>
      </c>
      <c r="AV508" s="14" t="s">
        <v>85</v>
      </c>
      <c r="AW508" s="14" t="s">
        <v>5</v>
      </c>
      <c r="AX508" s="14" t="s">
        <v>75</v>
      </c>
      <c r="AY508" s="218" t="s">
        <v>131</v>
      </c>
    </row>
    <row r="509" spans="2:51" s="15" customFormat="1" ht="12">
      <c r="B509" s="219"/>
      <c r="C509" s="220"/>
      <c r="D509" s="191" t="s">
        <v>145</v>
      </c>
      <c r="E509" s="221" t="s">
        <v>29</v>
      </c>
      <c r="F509" s="222" t="s">
        <v>147</v>
      </c>
      <c r="G509" s="220"/>
      <c r="H509" s="223">
        <v>4</v>
      </c>
      <c r="I509" s="224"/>
      <c r="J509" s="224"/>
      <c r="K509" s="220"/>
      <c r="L509" s="220"/>
      <c r="M509" s="225"/>
      <c r="N509" s="226"/>
      <c r="O509" s="227"/>
      <c r="P509" s="227"/>
      <c r="Q509" s="227"/>
      <c r="R509" s="227"/>
      <c r="S509" s="227"/>
      <c r="T509" s="227"/>
      <c r="U509" s="227"/>
      <c r="V509" s="227"/>
      <c r="W509" s="227"/>
      <c r="X509" s="228"/>
      <c r="AT509" s="229" t="s">
        <v>145</v>
      </c>
      <c r="AU509" s="229" t="s">
        <v>85</v>
      </c>
      <c r="AV509" s="15" t="s">
        <v>139</v>
      </c>
      <c r="AW509" s="15" t="s">
        <v>5</v>
      </c>
      <c r="AX509" s="15" t="s">
        <v>83</v>
      </c>
      <c r="AY509" s="229" t="s">
        <v>131</v>
      </c>
    </row>
    <row r="510" spans="1:65" s="2" customFormat="1" ht="24.2" customHeight="1">
      <c r="A510" s="35"/>
      <c r="B510" s="36"/>
      <c r="C510" s="177" t="s">
        <v>483</v>
      </c>
      <c r="D510" s="177" t="s">
        <v>134</v>
      </c>
      <c r="E510" s="178" t="s">
        <v>340</v>
      </c>
      <c r="F510" s="179" t="s">
        <v>341</v>
      </c>
      <c r="G510" s="180" t="s">
        <v>137</v>
      </c>
      <c r="H510" s="181">
        <v>5</v>
      </c>
      <c r="I510" s="182"/>
      <c r="J510" s="182"/>
      <c r="K510" s="183">
        <f>ROUND(P510*H510,2)</f>
        <v>0</v>
      </c>
      <c r="L510" s="179" t="s">
        <v>138</v>
      </c>
      <c r="M510" s="40"/>
      <c r="N510" s="184" t="s">
        <v>29</v>
      </c>
      <c r="O510" s="185" t="s">
        <v>44</v>
      </c>
      <c r="P510" s="186">
        <f>I510+J510</f>
        <v>0</v>
      </c>
      <c r="Q510" s="186">
        <f>ROUND(I510*H510,2)</f>
        <v>0</v>
      </c>
      <c r="R510" s="186">
        <f>ROUND(J510*H510,2)</f>
        <v>0</v>
      </c>
      <c r="S510" s="65"/>
      <c r="T510" s="187">
        <f>S510*H510</f>
        <v>0</v>
      </c>
      <c r="U510" s="187">
        <v>0</v>
      </c>
      <c r="V510" s="187">
        <f>U510*H510</f>
        <v>0</v>
      </c>
      <c r="W510" s="187">
        <v>0</v>
      </c>
      <c r="X510" s="188">
        <f>W510*H510</f>
        <v>0</v>
      </c>
      <c r="Y510" s="35"/>
      <c r="Z510" s="35"/>
      <c r="AA510" s="35"/>
      <c r="AB510" s="35"/>
      <c r="AC510" s="35"/>
      <c r="AD510" s="35"/>
      <c r="AE510" s="35"/>
      <c r="AR510" s="189" t="s">
        <v>139</v>
      </c>
      <c r="AT510" s="189" t="s">
        <v>134</v>
      </c>
      <c r="AU510" s="189" t="s">
        <v>85</v>
      </c>
      <c r="AY510" s="18" t="s">
        <v>131</v>
      </c>
      <c r="BE510" s="190">
        <f>IF(O510="základní",K510,0)</f>
        <v>0</v>
      </c>
      <c r="BF510" s="190">
        <f>IF(O510="snížená",K510,0)</f>
        <v>0</v>
      </c>
      <c r="BG510" s="190">
        <f>IF(O510="zákl. přenesená",K510,0)</f>
        <v>0</v>
      </c>
      <c r="BH510" s="190">
        <f>IF(O510="sníž. přenesená",K510,0)</f>
        <v>0</v>
      </c>
      <c r="BI510" s="190">
        <f>IF(O510="nulová",K510,0)</f>
        <v>0</v>
      </c>
      <c r="BJ510" s="18" t="s">
        <v>83</v>
      </c>
      <c r="BK510" s="190">
        <f>ROUND(P510*H510,2)</f>
        <v>0</v>
      </c>
      <c r="BL510" s="18" t="s">
        <v>139</v>
      </c>
      <c r="BM510" s="189" t="s">
        <v>342</v>
      </c>
    </row>
    <row r="511" spans="1:47" s="2" customFormat="1" ht="19.5">
      <c r="A511" s="35"/>
      <c r="B511" s="36"/>
      <c r="C511" s="37"/>
      <c r="D511" s="191" t="s">
        <v>141</v>
      </c>
      <c r="E511" s="37"/>
      <c r="F511" s="192" t="s">
        <v>343</v>
      </c>
      <c r="G511" s="37"/>
      <c r="H511" s="37"/>
      <c r="I511" s="193"/>
      <c r="J511" s="193"/>
      <c r="K511" s="37"/>
      <c r="L511" s="37"/>
      <c r="M511" s="40"/>
      <c r="N511" s="194"/>
      <c r="O511" s="195"/>
      <c r="P511" s="65"/>
      <c r="Q511" s="65"/>
      <c r="R511" s="65"/>
      <c r="S511" s="65"/>
      <c r="T511" s="65"/>
      <c r="U511" s="65"/>
      <c r="V511" s="65"/>
      <c r="W511" s="65"/>
      <c r="X511" s="66"/>
      <c r="Y511" s="35"/>
      <c r="Z511" s="35"/>
      <c r="AA511" s="35"/>
      <c r="AB511" s="35"/>
      <c r="AC511" s="35"/>
      <c r="AD511" s="35"/>
      <c r="AE511" s="35"/>
      <c r="AT511" s="18" t="s">
        <v>141</v>
      </c>
      <c r="AU511" s="18" t="s">
        <v>85</v>
      </c>
    </row>
    <row r="512" spans="1:47" s="2" customFormat="1" ht="12">
      <c r="A512" s="35"/>
      <c r="B512" s="36"/>
      <c r="C512" s="37"/>
      <c r="D512" s="196" t="s">
        <v>143</v>
      </c>
      <c r="E512" s="37"/>
      <c r="F512" s="197" t="s">
        <v>344</v>
      </c>
      <c r="G512" s="37"/>
      <c r="H512" s="37"/>
      <c r="I512" s="193"/>
      <c r="J512" s="193"/>
      <c r="K512" s="37"/>
      <c r="L512" s="37"/>
      <c r="M512" s="40"/>
      <c r="N512" s="194"/>
      <c r="O512" s="195"/>
      <c r="P512" s="65"/>
      <c r="Q512" s="65"/>
      <c r="R512" s="65"/>
      <c r="S512" s="65"/>
      <c r="T512" s="65"/>
      <c r="U512" s="65"/>
      <c r="V512" s="65"/>
      <c r="W512" s="65"/>
      <c r="X512" s="66"/>
      <c r="Y512" s="35"/>
      <c r="Z512" s="35"/>
      <c r="AA512" s="35"/>
      <c r="AB512" s="35"/>
      <c r="AC512" s="35"/>
      <c r="AD512" s="35"/>
      <c r="AE512" s="35"/>
      <c r="AT512" s="18" t="s">
        <v>143</v>
      </c>
      <c r="AU512" s="18" t="s">
        <v>85</v>
      </c>
    </row>
    <row r="513" spans="2:51" s="13" customFormat="1" ht="12">
      <c r="B513" s="198"/>
      <c r="C513" s="199"/>
      <c r="D513" s="191" t="s">
        <v>145</v>
      </c>
      <c r="E513" s="200" t="s">
        <v>29</v>
      </c>
      <c r="F513" s="201" t="s">
        <v>146</v>
      </c>
      <c r="G513" s="199"/>
      <c r="H513" s="200" t="s">
        <v>29</v>
      </c>
      <c r="I513" s="202"/>
      <c r="J513" s="202"/>
      <c r="K513" s="199"/>
      <c r="L513" s="199"/>
      <c r="M513" s="203"/>
      <c r="N513" s="204"/>
      <c r="O513" s="205"/>
      <c r="P513" s="205"/>
      <c r="Q513" s="205"/>
      <c r="R513" s="205"/>
      <c r="S513" s="205"/>
      <c r="T513" s="205"/>
      <c r="U513" s="205"/>
      <c r="V513" s="205"/>
      <c r="W513" s="205"/>
      <c r="X513" s="206"/>
      <c r="AT513" s="207" t="s">
        <v>145</v>
      </c>
      <c r="AU513" s="207" t="s">
        <v>85</v>
      </c>
      <c r="AV513" s="13" t="s">
        <v>83</v>
      </c>
      <c r="AW513" s="13" t="s">
        <v>5</v>
      </c>
      <c r="AX513" s="13" t="s">
        <v>75</v>
      </c>
      <c r="AY513" s="207" t="s">
        <v>131</v>
      </c>
    </row>
    <row r="514" spans="2:51" s="14" customFormat="1" ht="12">
      <c r="B514" s="208"/>
      <c r="C514" s="209"/>
      <c r="D514" s="191" t="s">
        <v>145</v>
      </c>
      <c r="E514" s="210" t="s">
        <v>29</v>
      </c>
      <c r="F514" s="211" t="s">
        <v>167</v>
      </c>
      <c r="G514" s="209"/>
      <c r="H514" s="212">
        <v>5</v>
      </c>
      <c r="I514" s="213"/>
      <c r="J514" s="213"/>
      <c r="K514" s="209"/>
      <c r="L514" s="209"/>
      <c r="M514" s="214"/>
      <c r="N514" s="215"/>
      <c r="O514" s="216"/>
      <c r="P514" s="216"/>
      <c r="Q514" s="216"/>
      <c r="R514" s="216"/>
      <c r="S514" s="216"/>
      <c r="T514" s="216"/>
      <c r="U514" s="216"/>
      <c r="V514" s="216"/>
      <c r="W514" s="216"/>
      <c r="X514" s="217"/>
      <c r="AT514" s="218" t="s">
        <v>145</v>
      </c>
      <c r="AU514" s="218" t="s">
        <v>85</v>
      </c>
      <c r="AV514" s="14" t="s">
        <v>85</v>
      </c>
      <c r="AW514" s="14" t="s">
        <v>5</v>
      </c>
      <c r="AX514" s="14" t="s">
        <v>75</v>
      </c>
      <c r="AY514" s="218" t="s">
        <v>131</v>
      </c>
    </row>
    <row r="515" spans="2:51" s="15" customFormat="1" ht="12">
      <c r="B515" s="219"/>
      <c r="C515" s="220"/>
      <c r="D515" s="191" t="s">
        <v>145</v>
      </c>
      <c r="E515" s="221" t="s">
        <v>29</v>
      </c>
      <c r="F515" s="222" t="s">
        <v>147</v>
      </c>
      <c r="G515" s="220"/>
      <c r="H515" s="223">
        <v>5</v>
      </c>
      <c r="I515" s="224"/>
      <c r="J515" s="224"/>
      <c r="K515" s="220"/>
      <c r="L515" s="220"/>
      <c r="M515" s="225"/>
      <c r="N515" s="226"/>
      <c r="O515" s="227"/>
      <c r="P515" s="227"/>
      <c r="Q515" s="227"/>
      <c r="R515" s="227"/>
      <c r="S515" s="227"/>
      <c r="T515" s="227"/>
      <c r="U515" s="227"/>
      <c r="V515" s="227"/>
      <c r="W515" s="227"/>
      <c r="X515" s="228"/>
      <c r="AT515" s="229" t="s">
        <v>145</v>
      </c>
      <c r="AU515" s="229" t="s">
        <v>85</v>
      </c>
      <c r="AV515" s="15" t="s">
        <v>139</v>
      </c>
      <c r="AW515" s="15" t="s">
        <v>5</v>
      </c>
      <c r="AX515" s="15" t="s">
        <v>83</v>
      </c>
      <c r="AY515" s="229" t="s">
        <v>131</v>
      </c>
    </row>
    <row r="516" spans="1:65" s="2" customFormat="1" ht="16.5" customHeight="1">
      <c r="A516" s="35"/>
      <c r="B516" s="36"/>
      <c r="C516" s="230" t="s">
        <v>487</v>
      </c>
      <c r="D516" s="230" t="s">
        <v>148</v>
      </c>
      <c r="E516" s="231" t="s">
        <v>346</v>
      </c>
      <c r="F516" s="232" t="s">
        <v>347</v>
      </c>
      <c r="G516" s="233" t="s">
        <v>137</v>
      </c>
      <c r="H516" s="234">
        <v>5</v>
      </c>
      <c r="I516" s="235"/>
      <c r="J516" s="236"/>
      <c r="K516" s="237">
        <f>ROUND(P516*H516,2)</f>
        <v>0</v>
      </c>
      <c r="L516" s="232" t="s">
        <v>29</v>
      </c>
      <c r="M516" s="238"/>
      <c r="N516" s="239" t="s">
        <v>29</v>
      </c>
      <c r="O516" s="185" t="s">
        <v>44</v>
      </c>
      <c r="P516" s="186">
        <f>I516+J516</f>
        <v>0</v>
      </c>
      <c r="Q516" s="186">
        <f>ROUND(I516*H516,2)</f>
        <v>0</v>
      </c>
      <c r="R516" s="186">
        <f>ROUND(J516*H516,2)</f>
        <v>0</v>
      </c>
      <c r="S516" s="65"/>
      <c r="T516" s="187">
        <f>S516*H516</f>
        <v>0</v>
      </c>
      <c r="U516" s="187">
        <v>0</v>
      </c>
      <c r="V516" s="187">
        <f>U516*H516</f>
        <v>0</v>
      </c>
      <c r="W516" s="187">
        <v>0</v>
      </c>
      <c r="X516" s="188">
        <f>W516*H516</f>
        <v>0</v>
      </c>
      <c r="Y516" s="35"/>
      <c r="Z516" s="35"/>
      <c r="AA516" s="35"/>
      <c r="AB516" s="35"/>
      <c r="AC516" s="35"/>
      <c r="AD516" s="35"/>
      <c r="AE516" s="35"/>
      <c r="AR516" s="189" t="s">
        <v>151</v>
      </c>
      <c r="AT516" s="189" t="s">
        <v>148</v>
      </c>
      <c r="AU516" s="189" t="s">
        <v>85</v>
      </c>
      <c r="AY516" s="18" t="s">
        <v>131</v>
      </c>
      <c r="BE516" s="190">
        <f>IF(O516="základní",K516,0)</f>
        <v>0</v>
      </c>
      <c r="BF516" s="190">
        <f>IF(O516="snížená",K516,0)</f>
        <v>0</v>
      </c>
      <c r="BG516" s="190">
        <f>IF(O516="zákl. přenesená",K516,0)</f>
        <v>0</v>
      </c>
      <c r="BH516" s="190">
        <f>IF(O516="sníž. přenesená",K516,0)</f>
        <v>0</v>
      </c>
      <c r="BI516" s="190">
        <f>IF(O516="nulová",K516,0)</f>
        <v>0</v>
      </c>
      <c r="BJ516" s="18" t="s">
        <v>83</v>
      </c>
      <c r="BK516" s="190">
        <f>ROUND(P516*H516,2)</f>
        <v>0</v>
      </c>
      <c r="BL516" s="18" t="s">
        <v>139</v>
      </c>
      <c r="BM516" s="189" t="s">
        <v>348</v>
      </c>
    </row>
    <row r="517" spans="1:47" s="2" customFormat="1" ht="12">
      <c r="A517" s="35"/>
      <c r="B517" s="36"/>
      <c r="C517" s="37"/>
      <c r="D517" s="191" t="s">
        <v>141</v>
      </c>
      <c r="E517" s="37"/>
      <c r="F517" s="192" t="s">
        <v>347</v>
      </c>
      <c r="G517" s="37"/>
      <c r="H517" s="37"/>
      <c r="I517" s="193"/>
      <c r="J517" s="193"/>
      <c r="K517" s="37"/>
      <c r="L517" s="37"/>
      <c r="M517" s="40"/>
      <c r="N517" s="194"/>
      <c r="O517" s="195"/>
      <c r="P517" s="65"/>
      <c r="Q517" s="65"/>
      <c r="R517" s="65"/>
      <c r="S517" s="65"/>
      <c r="T517" s="65"/>
      <c r="U517" s="65"/>
      <c r="V517" s="65"/>
      <c r="W517" s="65"/>
      <c r="X517" s="66"/>
      <c r="Y517" s="35"/>
      <c r="Z517" s="35"/>
      <c r="AA517" s="35"/>
      <c r="AB517" s="35"/>
      <c r="AC517" s="35"/>
      <c r="AD517" s="35"/>
      <c r="AE517" s="35"/>
      <c r="AT517" s="18" t="s">
        <v>141</v>
      </c>
      <c r="AU517" s="18" t="s">
        <v>85</v>
      </c>
    </row>
    <row r="518" spans="1:47" s="2" customFormat="1" ht="19.5">
      <c r="A518" s="35"/>
      <c r="B518" s="36"/>
      <c r="C518" s="37"/>
      <c r="D518" s="191" t="s">
        <v>153</v>
      </c>
      <c r="E518" s="37"/>
      <c r="F518" s="240" t="s">
        <v>275</v>
      </c>
      <c r="G518" s="37"/>
      <c r="H518" s="37"/>
      <c r="I518" s="193"/>
      <c r="J518" s="193"/>
      <c r="K518" s="37"/>
      <c r="L518" s="37"/>
      <c r="M518" s="40"/>
      <c r="N518" s="194"/>
      <c r="O518" s="195"/>
      <c r="P518" s="65"/>
      <c r="Q518" s="65"/>
      <c r="R518" s="65"/>
      <c r="S518" s="65"/>
      <c r="T518" s="65"/>
      <c r="U518" s="65"/>
      <c r="V518" s="65"/>
      <c r="W518" s="65"/>
      <c r="X518" s="66"/>
      <c r="Y518" s="35"/>
      <c r="Z518" s="35"/>
      <c r="AA518" s="35"/>
      <c r="AB518" s="35"/>
      <c r="AC518" s="35"/>
      <c r="AD518" s="35"/>
      <c r="AE518" s="35"/>
      <c r="AT518" s="18" t="s">
        <v>153</v>
      </c>
      <c r="AU518" s="18" t="s">
        <v>85</v>
      </c>
    </row>
    <row r="519" spans="2:51" s="13" customFormat="1" ht="12">
      <c r="B519" s="198"/>
      <c r="C519" s="199"/>
      <c r="D519" s="191" t="s">
        <v>145</v>
      </c>
      <c r="E519" s="200" t="s">
        <v>29</v>
      </c>
      <c r="F519" s="201" t="s">
        <v>146</v>
      </c>
      <c r="G519" s="199"/>
      <c r="H519" s="200" t="s">
        <v>29</v>
      </c>
      <c r="I519" s="202"/>
      <c r="J519" s="202"/>
      <c r="K519" s="199"/>
      <c r="L519" s="199"/>
      <c r="M519" s="203"/>
      <c r="N519" s="204"/>
      <c r="O519" s="205"/>
      <c r="P519" s="205"/>
      <c r="Q519" s="205"/>
      <c r="R519" s="205"/>
      <c r="S519" s="205"/>
      <c r="T519" s="205"/>
      <c r="U519" s="205"/>
      <c r="V519" s="205"/>
      <c r="W519" s="205"/>
      <c r="X519" s="206"/>
      <c r="AT519" s="207" t="s">
        <v>145</v>
      </c>
      <c r="AU519" s="207" t="s">
        <v>85</v>
      </c>
      <c r="AV519" s="13" t="s">
        <v>83</v>
      </c>
      <c r="AW519" s="13" t="s">
        <v>5</v>
      </c>
      <c r="AX519" s="13" t="s">
        <v>75</v>
      </c>
      <c r="AY519" s="207" t="s">
        <v>131</v>
      </c>
    </row>
    <row r="520" spans="2:51" s="14" customFormat="1" ht="12">
      <c r="B520" s="208"/>
      <c r="C520" s="209"/>
      <c r="D520" s="191" t="s">
        <v>145</v>
      </c>
      <c r="E520" s="210" t="s">
        <v>29</v>
      </c>
      <c r="F520" s="211" t="s">
        <v>167</v>
      </c>
      <c r="G520" s="209"/>
      <c r="H520" s="212">
        <v>5</v>
      </c>
      <c r="I520" s="213"/>
      <c r="J520" s="213"/>
      <c r="K520" s="209"/>
      <c r="L520" s="209"/>
      <c r="M520" s="214"/>
      <c r="N520" s="215"/>
      <c r="O520" s="216"/>
      <c r="P520" s="216"/>
      <c r="Q520" s="216"/>
      <c r="R520" s="216"/>
      <c r="S520" s="216"/>
      <c r="T520" s="216"/>
      <c r="U520" s="216"/>
      <c r="V520" s="216"/>
      <c r="W520" s="216"/>
      <c r="X520" s="217"/>
      <c r="AT520" s="218" t="s">
        <v>145</v>
      </c>
      <c r="AU520" s="218" t="s">
        <v>85</v>
      </c>
      <c r="AV520" s="14" t="s">
        <v>85</v>
      </c>
      <c r="AW520" s="14" t="s">
        <v>5</v>
      </c>
      <c r="AX520" s="14" t="s">
        <v>75</v>
      </c>
      <c r="AY520" s="218" t="s">
        <v>131</v>
      </c>
    </row>
    <row r="521" spans="2:51" s="15" customFormat="1" ht="12">
      <c r="B521" s="219"/>
      <c r="C521" s="220"/>
      <c r="D521" s="191" t="s">
        <v>145</v>
      </c>
      <c r="E521" s="221" t="s">
        <v>29</v>
      </c>
      <c r="F521" s="222" t="s">
        <v>147</v>
      </c>
      <c r="G521" s="220"/>
      <c r="H521" s="223">
        <v>5</v>
      </c>
      <c r="I521" s="224"/>
      <c r="J521" s="224"/>
      <c r="K521" s="220"/>
      <c r="L521" s="220"/>
      <c r="M521" s="225"/>
      <c r="N521" s="226"/>
      <c r="O521" s="227"/>
      <c r="P521" s="227"/>
      <c r="Q521" s="227"/>
      <c r="R521" s="227"/>
      <c r="S521" s="227"/>
      <c r="T521" s="227"/>
      <c r="U521" s="227"/>
      <c r="V521" s="227"/>
      <c r="W521" s="227"/>
      <c r="X521" s="228"/>
      <c r="AT521" s="229" t="s">
        <v>145</v>
      </c>
      <c r="AU521" s="229" t="s">
        <v>85</v>
      </c>
      <c r="AV521" s="15" t="s">
        <v>139</v>
      </c>
      <c r="AW521" s="15" t="s">
        <v>5</v>
      </c>
      <c r="AX521" s="15" t="s">
        <v>83</v>
      </c>
      <c r="AY521" s="229" t="s">
        <v>131</v>
      </c>
    </row>
    <row r="522" spans="1:65" s="2" customFormat="1" ht="16.5" customHeight="1">
      <c r="A522" s="35"/>
      <c r="B522" s="36"/>
      <c r="C522" s="230" t="s">
        <v>493</v>
      </c>
      <c r="D522" s="230" t="s">
        <v>148</v>
      </c>
      <c r="E522" s="231" t="s">
        <v>350</v>
      </c>
      <c r="F522" s="232" t="s">
        <v>351</v>
      </c>
      <c r="G522" s="233" t="s">
        <v>137</v>
      </c>
      <c r="H522" s="234">
        <v>5</v>
      </c>
      <c r="I522" s="235"/>
      <c r="J522" s="236"/>
      <c r="K522" s="237">
        <f>ROUND(P522*H522,2)</f>
        <v>0</v>
      </c>
      <c r="L522" s="232" t="s">
        <v>29</v>
      </c>
      <c r="M522" s="238"/>
      <c r="N522" s="239" t="s">
        <v>29</v>
      </c>
      <c r="O522" s="185" t="s">
        <v>44</v>
      </c>
      <c r="P522" s="186">
        <f>I522+J522</f>
        <v>0</v>
      </c>
      <c r="Q522" s="186">
        <f>ROUND(I522*H522,2)</f>
        <v>0</v>
      </c>
      <c r="R522" s="186">
        <f>ROUND(J522*H522,2)</f>
        <v>0</v>
      </c>
      <c r="S522" s="65"/>
      <c r="T522" s="187">
        <f>S522*H522</f>
        <v>0</v>
      </c>
      <c r="U522" s="187">
        <v>0</v>
      </c>
      <c r="V522" s="187">
        <f>U522*H522</f>
        <v>0</v>
      </c>
      <c r="W522" s="187">
        <v>0</v>
      </c>
      <c r="X522" s="188">
        <f>W522*H522</f>
        <v>0</v>
      </c>
      <c r="Y522" s="35"/>
      <c r="Z522" s="35"/>
      <c r="AA522" s="35"/>
      <c r="AB522" s="35"/>
      <c r="AC522" s="35"/>
      <c r="AD522" s="35"/>
      <c r="AE522" s="35"/>
      <c r="AR522" s="189" t="s">
        <v>151</v>
      </c>
      <c r="AT522" s="189" t="s">
        <v>148</v>
      </c>
      <c r="AU522" s="189" t="s">
        <v>85</v>
      </c>
      <c r="AY522" s="18" t="s">
        <v>131</v>
      </c>
      <c r="BE522" s="190">
        <f>IF(O522="základní",K522,0)</f>
        <v>0</v>
      </c>
      <c r="BF522" s="190">
        <f>IF(O522="snížená",K522,0)</f>
        <v>0</v>
      </c>
      <c r="BG522" s="190">
        <f>IF(O522="zákl. přenesená",K522,0)</f>
        <v>0</v>
      </c>
      <c r="BH522" s="190">
        <f>IF(O522="sníž. přenesená",K522,0)</f>
        <v>0</v>
      </c>
      <c r="BI522" s="190">
        <f>IF(O522="nulová",K522,0)</f>
        <v>0</v>
      </c>
      <c r="BJ522" s="18" t="s">
        <v>83</v>
      </c>
      <c r="BK522" s="190">
        <f>ROUND(P522*H522,2)</f>
        <v>0</v>
      </c>
      <c r="BL522" s="18" t="s">
        <v>139</v>
      </c>
      <c r="BM522" s="189" t="s">
        <v>352</v>
      </c>
    </row>
    <row r="523" spans="1:47" s="2" customFormat="1" ht="12">
      <c r="A523" s="35"/>
      <c r="B523" s="36"/>
      <c r="C523" s="37"/>
      <c r="D523" s="191" t="s">
        <v>141</v>
      </c>
      <c r="E523" s="37"/>
      <c r="F523" s="192" t="s">
        <v>351</v>
      </c>
      <c r="G523" s="37"/>
      <c r="H523" s="37"/>
      <c r="I523" s="193"/>
      <c r="J523" s="193"/>
      <c r="K523" s="37"/>
      <c r="L523" s="37"/>
      <c r="M523" s="40"/>
      <c r="N523" s="194"/>
      <c r="O523" s="195"/>
      <c r="P523" s="65"/>
      <c r="Q523" s="65"/>
      <c r="R523" s="65"/>
      <c r="S523" s="65"/>
      <c r="T523" s="65"/>
      <c r="U523" s="65"/>
      <c r="V523" s="65"/>
      <c r="W523" s="65"/>
      <c r="X523" s="66"/>
      <c r="Y523" s="35"/>
      <c r="Z523" s="35"/>
      <c r="AA523" s="35"/>
      <c r="AB523" s="35"/>
      <c r="AC523" s="35"/>
      <c r="AD523" s="35"/>
      <c r="AE523" s="35"/>
      <c r="AT523" s="18" t="s">
        <v>141</v>
      </c>
      <c r="AU523" s="18" t="s">
        <v>85</v>
      </c>
    </row>
    <row r="524" spans="1:47" s="2" customFormat="1" ht="19.5">
      <c r="A524" s="35"/>
      <c r="B524" s="36"/>
      <c r="C524" s="37"/>
      <c r="D524" s="191" t="s">
        <v>153</v>
      </c>
      <c r="E524" s="37"/>
      <c r="F524" s="240" t="s">
        <v>275</v>
      </c>
      <c r="G524" s="37"/>
      <c r="H524" s="37"/>
      <c r="I524" s="193"/>
      <c r="J524" s="193"/>
      <c r="K524" s="37"/>
      <c r="L524" s="37"/>
      <c r="M524" s="40"/>
      <c r="N524" s="194"/>
      <c r="O524" s="195"/>
      <c r="P524" s="65"/>
      <c r="Q524" s="65"/>
      <c r="R524" s="65"/>
      <c r="S524" s="65"/>
      <c r="T524" s="65"/>
      <c r="U524" s="65"/>
      <c r="V524" s="65"/>
      <c r="W524" s="65"/>
      <c r="X524" s="66"/>
      <c r="Y524" s="35"/>
      <c r="Z524" s="35"/>
      <c r="AA524" s="35"/>
      <c r="AB524" s="35"/>
      <c r="AC524" s="35"/>
      <c r="AD524" s="35"/>
      <c r="AE524" s="35"/>
      <c r="AT524" s="18" t="s">
        <v>153</v>
      </c>
      <c r="AU524" s="18" t="s">
        <v>85</v>
      </c>
    </row>
    <row r="525" spans="2:51" s="13" customFormat="1" ht="12">
      <c r="B525" s="198"/>
      <c r="C525" s="199"/>
      <c r="D525" s="191" t="s">
        <v>145</v>
      </c>
      <c r="E525" s="200" t="s">
        <v>29</v>
      </c>
      <c r="F525" s="201" t="s">
        <v>146</v>
      </c>
      <c r="G525" s="199"/>
      <c r="H525" s="200" t="s">
        <v>29</v>
      </c>
      <c r="I525" s="202"/>
      <c r="J525" s="202"/>
      <c r="K525" s="199"/>
      <c r="L525" s="199"/>
      <c r="M525" s="203"/>
      <c r="N525" s="204"/>
      <c r="O525" s="205"/>
      <c r="P525" s="205"/>
      <c r="Q525" s="205"/>
      <c r="R525" s="205"/>
      <c r="S525" s="205"/>
      <c r="T525" s="205"/>
      <c r="U525" s="205"/>
      <c r="V525" s="205"/>
      <c r="W525" s="205"/>
      <c r="X525" s="206"/>
      <c r="AT525" s="207" t="s">
        <v>145</v>
      </c>
      <c r="AU525" s="207" t="s">
        <v>85</v>
      </c>
      <c r="AV525" s="13" t="s">
        <v>83</v>
      </c>
      <c r="AW525" s="13" t="s">
        <v>5</v>
      </c>
      <c r="AX525" s="13" t="s">
        <v>75</v>
      </c>
      <c r="AY525" s="207" t="s">
        <v>131</v>
      </c>
    </row>
    <row r="526" spans="2:51" s="14" customFormat="1" ht="12">
      <c r="B526" s="208"/>
      <c r="C526" s="209"/>
      <c r="D526" s="191" t="s">
        <v>145</v>
      </c>
      <c r="E526" s="210" t="s">
        <v>29</v>
      </c>
      <c r="F526" s="211" t="s">
        <v>167</v>
      </c>
      <c r="G526" s="209"/>
      <c r="H526" s="212">
        <v>5</v>
      </c>
      <c r="I526" s="213"/>
      <c r="J526" s="213"/>
      <c r="K526" s="209"/>
      <c r="L526" s="209"/>
      <c r="M526" s="214"/>
      <c r="N526" s="215"/>
      <c r="O526" s="216"/>
      <c r="P526" s="216"/>
      <c r="Q526" s="216"/>
      <c r="R526" s="216"/>
      <c r="S526" s="216"/>
      <c r="T526" s="216"/>
      <c r="U526" s="216"/>
      <c r="V526" s="216"/>
      <c r="W526" s="216"/>
      <c r="X526" s="217"/>
      <c r="AT526" s="218" t="s">
        <v>145</v>
      </c>
      <c r="AU526" s="218" t="s">
        <v>85</v>
      </c>
      <c r="AV526" s="14" t="s">
        <v>85</v>
      </c>
      <c r="AW526" s="14" t="s">
        <v>5</v>
      </c>
      <c r="AX526" s="14" t="s">
        <v>75</v>
      </c>
      <c r="AY526" s="218" t="s">
        <v>131</v>
      </c>
    </row>
    <row r="527" spans="2:51" s="15" customFormat="1" ht="12">
      <c r="B527" s="219"/>
      <c r="C527" s="220"/>
      <c r="D527" s="191" t="s">
        <v>145</v>
      </c>
      <c r="E527" s="221" t="s">
        <v>29</v>
      </c>
      <c r="F527" s="222" t="s">
        <v>147</v>
      </c>
      <c r="G527" s="220"/>
      <c r="H527" s="223">
        <v>5</v>
      </c>
      <c r="I527" s="224"/>
      <c r="J527" s="224"/>
      <c r="K527" s="220"/>
      <c r="L527" s="220"/>
      <c r="M527" s="225"/>
      <c r="N527" s="226"/>
      <c r="O527" s="227"/>
      <c r="P527" s="227"/>
      <c r="Q527" s="227"/>
      <c r="R527" s="227"/>
      <c r="S527" s="227"/>
      <c r="T527" s="227"/>
      <c r="U527" s="227"/>
      <c r="V527" s="227"/>
      <c r="W527" s="227"/>
      <c r="X527" s="228"/>
      <c r="AT527" s="229" t="s">
        <v>145</v>
      </c>
      <c r="AU527" s="229" t="s">
        <v>85</v>
      </c>
      <c r="AV527" s="15" t="s">
        <v>139</v>
      </c>
      <c r="AW527" s="15" t="s">
        <v>5</v>
      </c>
      <c r="AX527" s="15" t="s">
        <v>83</v>
      </c>
      <c r="AY527" s="229" t="s">
        <v>131</v>
      </c>
    </row>
    <row r="528" spans="1:65" s="2" customFormat="1" ht="24.2" customHeight="1">
      <c r="A528" s="35"/>
      <c r="B528" s="36"/>
      <c r="C528" s="177" t="s">
        <v>228</v>
      </c>
      <c r="D528" s="177" t="s">
        <v>134</v>
      </c>
      <c r="E528" s="178" t="s">
        <v>354</v>
      </c>
      <c r="F528" s="179" t="s">
        <v>355</v>
      </c>
      <c r="G528" s="180" t="s">
        <v>137</v>
      </c>
      <c r="H528" s="181">
        <v>2</v>
      </c>
      <c r="I528" s="182"/>
      <c r="J528" s="182"/>
      <c r="K528" s="183">
        <f>ROUND(P528*H528,2)</f>
        <v>0</v>
      </c>
      <c r="L528" s="179" t="s">
        <v>138</v>
      </c>
      <c r="M528" s="40"/>
      <c r="N528" s="184" t="s">
        <v>29</v>
      </c>
      <c r="O528" s="185" t="s">
        <v>44</v>
      </c>
      <c r="P528" s="186">
        <f>I528+J528</f>
        <v>0</v>
      </c>
      <c r="Q528" s="186">
        <f>ROUND(I528*H528,2)</f>
        <v>0</v>
      </c>
      <c r="R528" s="186">
        <f>ROUND(J528*H528,2)</f>
        <v>0</v>
      </c>
      <c r="S528" s="65"/>
      <c r="T528" s="187">
        <f>S528*H528</f>
        <v>0</v>
      </c>
      <c r="U528" s="187">
        <v>0</v>
      </c>
      <c r="V528" s="187">
        <f>U528*H528</f>
        <v>0</v>
      </c>
      <c r="W528" s="187">
        <v>0</v>
      </c>
      <c r="X528" s="188">
        <f>W528*H528</f>
        <v>0</v>
      </c>
      <c r="Y528" s="35"/>
      <c r="Z528" s="35"/>
      <c r="AA528" s="35"/>
      <c r="AB528" s="35"/>
      <c r="AC528" s="35"/>
      <c r="AD528" s="35"/>
      <c r="AE528" s="35"/>
      <c r="AR528" s="189" t="s">
        <v>139</v>
      </c>
      <c r="AT528" s="189" t="s">
        <v>134</v>
      </c>
      <c r="AU528" s="189" t="s">
        <v>85</v>
      </c>
      <c r="AY528" s="18" t="s">
        <v>131</v>
      </c>
      <c r="BE528" s="190">
        <f>IF(O528="základní",K528,0)</f>
        <v>0</v>
      </c>
      <c r="BF528" s="190">
        <f>IF(O528="snížená",K528,0)</f>
        <v>0</v>
      </c>
      <c r="BG528" s="190">
        <f>IF(O528="zákl. přenesená",K528,0)</f>
        <v>0</v>
      </c>
      <c r="BH528" s="190">
        <f>IF(O528="sníž. přenesená",K528,0)</f>
        <v>0</v>
      </c>
      <c r="BI528" s="190">
        <f>IF(O528="nulová",K528,0)</f>
        <v>0</v>
      </c>
      <c r="BJ528" s="18" t="s">
        <v>83</v>
      </c>
      <c r="BK528" s="190">
        <f>ROUND(P528*H528,2)</f>
        <v>0</v>
      </c>
      <c r="BL528" s="18" t="s">
        <v>139</v>
      </c>
      <c r="BM528" s="189" t="s">
        <v>356</v>
      </c>
    </row>
    <row r="529" spans="1:47" s="2" customFormat="1" ht="19.5">
      <c r="A529" s="35"/>
      <c r="B529" s="36"/>
      <c r="C529" s="37"/>
      <c r="D529" s="191" t="s">
        <v>141</v>
      </c>
      <c r="E529" s="37"/>
      <c r="F529" s="192" t="s">
        <v>357</v>
      </c>
      <c r="G529" s="37"/>
      <c r="H529" s="37"/>
      <c r="I529" s="193"/>
      <c r="J529" s="193"/>
      <c r="K529" s="37"/>
      <c r="L529" s="37"/>
      <c r="M529" s="40"/>
      <c r="N529" s="194"/>
      <c r="O529" s="195"/>
      <c r="P529" s="65"/>
      <c r="Q529" s="65"/>
      <c r="R529" s="65"/>
      <c r="S529" s="65"/>
      <c r="T529" s="65"/>
      <c r="U529" s="65"/>
      <c r="V529" s="65"/>
      <c r="W529" s="65"/>
      <c r="X529" s="66"/>
      <c r="Y529" s="35"/>
      <c r="Z529" s="35"/>
      <c r="AA529" s="35"/>
      <c r="AB529" s="35"/>
      <c r="AC529" s="35"/>
      <c r="AD529" s="35"/>
      <c r="AE529" s="35"/>
      <c r="AT529" s="18" t="s">
        <v>141</v>
      </c>
      <c r="AU529" s="18" t="s">
        <v>85</v>
      </c>
    </row>
    <row r="530" spans="1:47" s="2" customFormat="1" ht="12">
      <c r="A530" s="35"/>
      <c r="B530" s="36"/>
      <c r="C530" s="37"/>
      <c r="D530" s="196" t="s">
        <v>143</v>
      </c>
      <c r="E530" s="37"/>
      <c r="F530" s="197" t="s">
        <v>358</v>
      </c>
      <c r="G530" s="37"/>
      <c r="H530" s="37"/>
      <c r="I530" s="193"/>
      <c r="J530" s="193"/>
      <c r="K530" s="37"/>
      <c r="L530" s="37"/>
      <c r="M530" s="40"/>
      <c r="N530" s="194"/>
      <c r="O530" s="195"/>
      <c r="P530" s="65"/>
      <c r="Q530" s="65"/>
      <c r="R530" s="65"/>
      <c r="S530" s="65"/>
      <c r="T530" s="65"/>
      <c r="U530" s="65"/>
      <c r="V530" s="65"/>
      <c r="W530" s="65"/>
      <c r="X530" s="66"/>
      <c r="Y530" s="35"/>
      <c r="Z530" s="35"/>
      <c r="AA530" s="35"/>
      <c r="AB530" s="35"/>
      <c r="AC530" s="35"/>
      <c r="AD530" s="35"/>
      <c r="AE530" s="35"/>
      <c r="AT530" s="18" t="s">
        <v>143</v>
      </c>
      <c r="AU530" s="18" t="s">
        <v>85</v>
      </c>
    </row>
    <row r="531" spans="2:51" s="13" customFormat="1" ht="12">
      <c r="B531" s="198"/>
      <c r="C531" s="199"/>
      <c r="D531" s="191" t="s">
        <v>145</v>
      </c>
      <c r="E531" s="200" t="s">
        <v>29</v>
      </c>
      <c r="F531" s="201" t="s">
        <v>146</v>
      </c>
      <c r="G531" s="199"/>
      <c r="H531" s="200" t="s">
        <v>29</v>
      </c>
      <c r="I531" s="202"/>
      <c r="J531" s="202"/>
      <c r="K531" s="199"/>
      <c r="L531" s="199"/>
      <c r="M531" s="203"/>
      <c r="N531" s="204"/>
      <c r="O531" s="205"/>
      <c r="P531" s="205"/>
      <c r="Q531" s="205"/>
      <c r="R531" s="205"/>
      <c r="S531" s="205"/>
      <c r="T531" s="205"/>
      <c r="U531" s="205"/>
      <c r="V531" s="205"/>
      <c r="W531" s="205"/>
      <c r="X531" s="206"/>
      <c r="AT531" s="207" t="s">
        <v>145</v>
      </c>
      <c r="AU531" s="207" t="s">
        <v>85</v>
      </c>
      <c r="AV531" s="13" t="s">
        <v>83</v>
      </c>
      <c r="AW531" s="13" t="s">
        <v>5</v>
      </c>
      <c r="AX531" s="13" t="s">
        <v>75</v>
      </c>
      <c r="AY531" s="207" t="s">
        <v>131</v>
      </c>
    </row>
    <row r="532" spans="2:51" s="14" customFormat="1" ht="12">
      <c r="B532" s="208"/>
      <c r="C532" s="209"/>
      <c r="D532" s="191" t="s">
        <v>145</v>
      </c>
      <c r="E532" s="210" t="s">
        <v>29</v>
      </c>
      <c r="F532" s="211" t="s">
        <v>85</v>
      </c>
      <c r="G532" s="209"/>
      <c r="H532" s="212">
        <v>2</v>
      </c>
      <c r="I532" s="213"/>
      <c r="J532" s="213"/>
      <c r="K532" s="209"/>
      <c r="L532" s="209"/>
      <c r="M532" s="214"/>
      <c r="N532" s="215"/>
      <c r="O532" s="216"/>
      <c r="P532" s="216"/>
      <c r="Q532" s="216"/>
      <c r="R532" s="216"/>
      <c r="S532" s="216"/>
      <c r="T532" s="216"/>
      <c r="U532" s="216"/>
      <c r="V532" s="216"/>
      <c r="W532" s="216"/>
      <c r="X532" s="217"/>
      <c r="AT532" s="218" t="s">
        <v>145</v>
      </c>
      <c r="AU532" s="218" t="s">
        <v>85</v>
      </c>
      <c r="AV532" s="14" t="s">
        <v>85</v>
      </c>
      <c r="AW532" s="14" t="s">
        <v>5</v>
      </c>
      <c r="AX532" s="14" t="s">
        <v>75</v>
      </c>
      <c r="AY532" s="218" t="s">
        <v>131</v>
      </c>
    </row>
    <row r="533" spans="2:51" s="15" customFormat="1" ht="12">
      <c r="B533" s="219"/>
      <c r="C533" s="220"/>
      <c r="D533" s="191" t="s">
        <v>145</v>
      </c>
      <c r="E533" s="221" t="s">
        <v>29</v>
      </c>
      <c r="F533" s="222" t="s">
        <v>147</v>
      </c>
      <c r="G533" s="220"/>
      <c r="H533" s="223">
        <v>2</v>
      </c>
      <c r="I533" s="224"/>
      <c r="J533" s="224"/>
      <c r="K533" s="220"/>
      <c r="L533" s="220"/>
      <c r="M533" s="225"/>
      <c r="N533" s="226"/>
      <c r="O533" s="227"/>
      <c r="P533" s="227"/>
      <c r="Q533" s="227"/>
      <c r="R533" s="227"/>
      <c r="S533" s="227"/>
      <c r="T533" s="227"/>
      <c r="U533" s="227"/>
      <c r="V533" s="227"/>
      <c r="W533" s="227"/>
      <c r="X533" s="228"/>
      <c r="AT533" s="229" t="s">
        <v>145</v>
      </c>
      <c r="AU533" s="229" t="s">
        <v>85</v>
      </c>
      <c r="AV533" s="15" t="s">
        <v>139</v>
      </c>
      <c r="AW533" s="15" t="s">
        <v>5</v>
      </c>
      <c r="AX533" s="15" t="s">
        <v>83</v>
      </c>
      <c r="AY533" s="229" t="s">
        <v>131</v>
      </c>
    </row>
    <row r="534" spans="1:65" s="2" customFormat="1" ht="16.5" customHeight="1">
      <c r="A534" s="35"/>
      <c r="B534" s="36"/>
      <c r="C534" s="230" t="s">
        <v>500</v>
      </c>
      <c r="D534" s="230" t="s">
        <v>148</v>
      </c>
      <c r="E534" s="231" t="s">
        <v>360</v>
      </c>
      <c r="F534" s="232" t="s">
        <v>361</v>
      </c>
      <c r="G534" s="233" t="s">
        <v>137</v>
      </c>
      <c r="H534" s="234">
        <v>2</v>
      </c>
      <c r="I534" s="235"/>
      <c r="J534" s="236"/>
      <c r="K534" s="237">
        <f>ROUND(P534*H534,2)</f>
        <v>0</v>
      </c>
      <c r="L534" s="232" t="s">
        <v>29</v>
      </c>
      <c r="M534" s="238"/>
      <c r="N534" s="239" t="s">
        <v>29</v>
      </c>
      <c r="O534" s="185" t="s">
        <v>44</v>
      </c>
      <c r="P534" s="186">
        <f>I534+J534</f>
        <v>0</v>
      </c>
      <c r="Q534" s="186">
        <f>ROUND(I534*H534,2)</f>
        <v>0</v>
      </c>
      <c r="R534" s="186">
        <f>ROUND(J534*H534,2)</f>
        <v>0</v>
      </c>
      <c r="S534" s="65"/>
      <c r="T534" s="187">
        <f>S534*H534</f>
        <v>0</v>
      </c>
      <c r="U534" s="187">
        <v>0</v>
      </c>
      <c r="V534" s="187">
        <f>U534*H534</f>
        <v>0</v>
      </c>
      <c r="W534" s="187">
        <v>0</v>
      </c>
      <c r="X534" s="188">
        <f>W534*H534</f>
        <v>0</v>
      </c>
      <c r="Y534" s="35"/>
      <c r="Z534" s="35"/>
      <c r="AA534" s="35"/>
      <c r="AB534" s="35"/>
      <c r="AC534" s="35"/>
      <c r="AD534" s="35"/>
      <c r="AE534" s="35"/>
      <c r="AR534" s="189" t="s">
        <v>151</v>
      </c>
      <c r="AT534" s="189" t="s">
        <v>148</v>
      </c>
      <c r="AU534" s="189" t="s">
        <v>85</v>
      </c>
      <c r="AY534" s="18" t="s">
        <v>131</v>
      </c>
      <c r="BE534" s="190">
        <f>IF(O534="základní",K534,0)</f>
        <v>0</v>
      </c>
      <c r="BF534" s="190">
        <f>IF(O534="snížená",K534,0)</f>
        <v>0</v>
      </c>
      <c r="BG534" s="190">
        <f>IF(O534="zákl. přenesená",K534,0)</f>
        <v>0</v>
      </c>
      <c r="BH534" s="190">
        <f>IF(O534="sníž. přenesená",K534,0)</f>
        <v>0</v>
      </c>
      <c r="BI534" s="190">
        <f>IF(O534="nulová",K534,0)</f>
        <v>0</v>
      </c>
      <c r="BJ534" s="18" t="s">
        <v>83</v>
      </c>
      <c r="BK534" s="190">
        <f>ROUND(P534*H534,2)</f>
        <v>0</v>
      </c>
      <c r="BL534" s="18" t="s">
        <v>139</v>
      </c>
      <c r="BM534" s="189" t="s">
        <v>362</v>
      </c>
    </row>
    <row r="535" spans="1:47" s="2" customFormat="1" ht="12">
      <c r="A535" s="35"/>
      <c r="B535" s="36"/>
      <c r="C535" s="37"/>
      <c r="D535" s="191" t="s">
        <v>141</v>
      </c>
      <c r="E535" s="37"/>
      <c r="F535" s="192" t="s">
        <v>361</v>
      </c>
      <c r="G535" s="37"/>
      <c r="H535" s="37"/>
      <c r="I535" s="193"/>
      <c r="J535" s="193"/>
      <c r="K535" s="37"/>
      <c r="L535" s="37"/>
      <c r="M535" s="40"/>
      <c r="N535" s="194"/>
      <c r="O535" s="195"/>
      <c r="P535" s="65"/>
      <c r="Q535" s="65"/>
      <c r="R535" s="65"/>
      <c r="S535" s="65"/>
      <c r="T535" s="65"/>
      <c r="U535" s="65"/>
      <c r="V535" s="65"/>
      <c r="W535" s="65"/>
      <c r="X535" s="66"/>
      <c r="Y535" s="35"/>
      <c r="Z535" s="35"/>
      <c r="AA535" s="35"/>
      <c r="AB535" s="35"/>
      <c r="AC535" s="35"/>
      <c r="AD535" s="35"/>
      <c r="AE535" s="35"/>
      <c r="AT535" s="18" t="s">
        <v>141</v>
      </c>
      <c r="AU535" s="18" t="s">
        <v>85</v>
      </c>
    </row>
    <row r="536" spans="1:47" s="2" customFormat="1" ht="19.5">
      <c r="A536" s="35"/>
      <c r="B536" s="36"/>
      <c r="C536" s="37"/>
      <c r="D536" s="191" t="s">
        <v>153</v>
      </c>
      <c r="E536" s="37"/>
      <c r="F536" s="240" t="s">
        <v>275</v>
      </c>
      <c r="G536" s="37"/>
      <c r="H536" s="37"/>
      <c r="I536" s="193"/>
      <c r="J536" s="193"/>
      <c r="K536" s="37"/>
      <c r="L536" s="37"/>
      <c r="M536" s="40"/>
      <c r="N536" s="194"/>
      <c r="O536" s="195"/>
      <c r="P536" s="65"/>
      <c r="Q536" s="65"/>
      <c r="R536" s="65"/>
      <c r="S536" s="65"/>
      <c r="T536" s="65"/>
      <c r="U536" s="65"/>
      <c r="V536" s="65"/>
      <c r="W536" s="65"/>
      <c r="X536" s="66"/>
      <c r="Y536" s="35"/>
      <c r="Z536" s="35"/>
      <c r="AA536" s="35"/>
      <c r="AB536" s="35"/>
      <c r="AC536" s="35"/>
      <c r="AD536" s="35"/>
      <c r="AE536" s="35"/>
      <c r="AT536" s="18" t="s">
        <v>153</v>
      </c>
      <c r="AU536" s="18" t="s">
        <v>85</v>
      </c>
    </row>
    <row r="537" spans="2:51" s="13" customFormat="1" ht="12">
      <c r="B537" s="198"/>
      <c r="C537" s="199"/>
      <c r="D537" s="191" t="s">
        <v>145</v>
      </c>
      <c r="E537" s="200" t="s">
        <v>29</v>
      </c>
      <c r="F537" s="201" t="s">
        <v>146</v>
      </c>
      <c r="G537" s="199"/>
      <c r="H537" s="200" t="s">
        <v>29</v>
      </c>
      <c r="I537" s="202"/>
      <c r="J537" s="202"/>
      <c r="K537" s="199"/>
      <c r="L537" s="199"/>
      <c r="M537" s="203"/>
      <c r="N537" s="204"/>
      <c r="O537" s="205"/>
      <c r="P537" s="205"/>
      <c r="Q537" s="205"/>
      <c r="R537" s="205"/>
      <c r="S537" s="205"/>
      <c r="T537" s="205"/>
      <c r="U537" s="205"/>
      <c r="V537" s="205"/>
      <c r="W537" s="205"/>
      <c r="X537" s="206"/>
      <c r="AT537" s="207" t="s">
        <v>145</v>
      </c>
      <c r="AU537" s="207" t="s">
        <v>85</v>
      </c>
      <c r="AV537" s="13" t="s">
        <v>83</v>
      </c>
      <c r="AW537" s="13" t="s">
        <v>5</v>
      </c>
      <c r="AX537" s="13" t="s">
        <v>75</v>
      </c>
      <c r="AY537" s="207" t="s">
        <v>131</v>
      </c>
    </row>
    <row r="538" spans="2:51" s="14" customFormat="1" ht="12">
      <c r="B538" s="208"/>
      <c r="C538" s="209"/>
      <c r="D538" s="191" t="s">
        <v>145</v>
      </c>
      <c r="E538" s="210" t="s">
        <v>29</v>
      </c>
      <c r="F538" s="211" t="s">
        <v>85</v>
      </c>
      <c r="G538" s="209"/>
      <c r="H538" s="212">
        <v>2</v>
      </c>
      <c r="I538" s="213"/>
      <c r="J538" s="213"/>
      <c r="K538" s="209"/>
      <c r="L538" s="209"/>
      <c r="M538" s="214"/>
      <c r="N538" s="215"/>
      <c r="O538" s="216"/>
      <c r="P538" s="216"/>
      <c r="Q538" s="216"/>
      <c r="R538" s="216"/>
      <c r="S538" s="216"/>
      <c r="T538" s="216"/>
      <c r="U538" s="216"/>
      <c r="V538" s="216"/>
      <c r="W538" s="216"/>
      <c r="X538" s="217"/>
      <c r="AT538" s="218" t="s">
        <v>145</v>
      </c>
      <c r="AU538" s="218" t="s">
        <v>85</v>
      </c>
      <c r="AV538" s="14" t="s">
        <v>85</v>
      </c>
      <c r="AW538" s="14" t="s">
        <v>5</v>
      </c>
      <c r="AX538" s="14" t="s">
        <v>75</v>
      </c>
      <c r="AY538" s="218" t="s">
        <v>131</v>
      </c>
    </row>
    <row r="539" spans="2:51" s="15" customFormat="1" ht="12">
      <c r="B539" s="219"/>
      <c r="C539" s="220"/>
      <c r="D539" s="191" t="s">
        <v>145</v>
      </c>
      <c r="E539" s="221" t="s">
        <v>29</v>
      </c>
      <c r="F539" s="222" t="s">
        <v>147</v>
      </c>
      <c r="G539" s="220"/>
      <c r="H539" s="223">
        <v>2</v>
      </c>
      <c r="I539" s="224"/>
      <c r="J539" s="224"/>
      <c r="K539" s="220"/>
      <c r="L539" s="220"/>
      <c r="M539" s="225"/>
      <c r="N539" s="226"/>
      <c r="O539" s="227"/>
      <c r="P539" s="227"/>
      <c r="Q539" s="227"/>
      <c r="R539" s="227"/>
      <c r="S539" s="227"/>
      <c r="T539" s="227"/>
      <c r="U539" s="227"/>
      <c r="V539" s="227"/>
      <c r="W539" s="227"/>
      <c r="X539" s="228"/>
      <c r="AT539" s="229" t="s">
        <v>145</v>
      </c>
      <c r="AU539" s="229" t="s">
        <v>85</v>
      </c>
      <c r="AV539" s="15" t="s">
        <v>139</v>
      </c>
      <c r="AW539" s="15" t="s">
        <v>5</v>
      </c>
      <c r="AX539" s="15" t="s">
        <v>83</v>
      </c>
      <c r="AY539" s="229" t="s">
        <v>131</v>
      </c>
    </row>
    <row r="540" spans="1:65" s="2" customFormat="1" ht="16.5" customHeight="1">
      <c r="A540" s="35"/>
      <c r="B540" s="36"/>
      <c r="C540" s="230" t="s">
        <v>206</v>
      </c>
      <c r="D540" s="230" t="s">
        <v>148</v>
      </c>
      <c r="E540" s="231" t="s">
        <v>364</v>
      </c>
      <c r="F540" s="232" t="s">
        <v>365</v>
      </c>
      <c r="G540" s="233" t="s">
        <v>137</v>
      </c>
      <c r="H540" s="234">
        <v>2</v>
      </c>
      <c r="I540" s="235"/>
      <c r="J540" s="236"/>
      <c r="K540" s="237">
        <f>ROUND(P540*H540,2)</f>
        <v>0</v>
      </c>
      <c r="L540" s="232" t="s">
        <v>29</v>
      </c>
      <c r="M540" s="238"/>
      <c r="N540" s="239" t="s">
        <v>29</v>
      </c>
      <c r="O540" s="185" t="s">
        <v>44</v>
      </c>
      <c r="P540" s="186">
        <f>I540+J540</f>
        <v>0</v>
      </c>
      <c r="Q540" s="186">
        <f>ROUND(I540*H540,2)</f>
        <v>0</v>
      </c>
      <c r="R540" s="186">
        <f>ROUND(J540*H540,2)</f>
        <v>0</v>
      </c>
      <c r="S540" s="65"/>
      <c r="T540" s="187">
        <f>S540*H540</f>
        <v>0</v>
      </c>
      <c r="U540" s="187">
        <v>0</v>
      </c>
      <c r="V540" s="187">
        <f>U540*H540</f>
        <v>0</v>
      </c>
      <c r="W540" s="187">
        <v>0</v>
      </c>
      <c r="X540" s="188">
        <f>W540*H540</f>
        <v>0</v>
      </c>
      <c r="Y540" s="35"/>
      <c r="Z540" s="35"/>
      <c r="AA540" s="35"/>
      <c r="AB540" s="35"/>
      <c r="AC540" s="35"/>
      <c r="AD540" s="35"/>
      <c r="AE540" s="35"/>
      <c r="AR540" s="189" t="s">
        <v>151</v>
      </c>
      <c r="AT540" s="189" t="s">
        <v>148</v>
      </c>
      <c r="AU540" s="189" t="s">
        <v>85</v>
      </c>
      <c r="AY540" s="18" t="s">
        <v>131</v>
      </c>
      <c r="BE540" s="190">
        <f>IF(O540="základní",K540,0)</f>
        <v>0</v>
      </c>
      <c r="BF540" s="190">
        <f>IF(O540="snížená",K540,0)</f>
        <v>0</v>
      </c>
      <c r="BG540" s="190">
        <f>IF(O540="zákl. přenesená",K540,0)</f>
        <v>0</v>
      </c>
      <c r="BH540" s="190">
        <f>IF(O540="sníž. přenesená",K540,0)</f>
        <v>0</v>
      </c>
      <c r="BI540" s="190">
        <f>IF(O540="nulová",K540,0)</f>
        <v>0</v>
      </c>
      <c r="BJ540" s="18" t="s">
        <v>83</v>
      </c>
      <c r="BK540" s="190">
        <f>ROUND(P540*H540,2)</f>
        <v>0</v>
      </c>
      <c r="BL540" s="18" t="s">
        <v>139</v>
      </c>
      <c r="BM540" s="189" t="s">
        <v>366</v>
      </c>
    </row>
    <row r="541" spans="1:47" s="2" customFormat="1" ht="12">
      <c r="A541" s="35"/>
      <c r="B541" s="36"/>
      <c r="C541" s="37"/>
      <c r="D541" s="191" t="s">
        <v>141</v>
      </c>
      <c r="E541" s="37"/>
      <c r="F541" s="192" t="s">
        <v>365</v>
      </c>
      <c r="G541" s="37"/>
      <c r="H541" s="37"/>
      <c r="I541" s="193"/>
      <c r="J541" s="193"/>
      <c r="K541" s="37"/>
      <c r="L541" s="37"/>
      <c r="M541" s="40"/>
      <c r="N541" s="194"/>
      <c r="O541" s="195"/>
      <c r="P541" s="65"/>
      <c r="Q541" s="65"/>
      <c r="R541" s="65"/>
      <c r="S541" s="65"/>
      <c r="T541" s="65"/>
      <c r="U541" s="65"/>
      <c r="V541" s="65"/>
      <c r="W541" s="65"/>
      <c r="X541" s="66"/>
      <c r="Y541" s="35"/>
      <c r="Z541" s="35"/>
      <c r="AA541" s="35"/>
      <c r="AB541" s="35"/>
      <c r="AC541" s="35"/>
      <c r="AD541" s="35"/>
      <c r="AE541" s="35"/>
      <c r="AT541" s="18" t="s">
        <v>141</v>
      </c>
      <c r="AU541" s="18" t="s">
        <v>85</v>
      </c>
    </row>
    <row r="542" spans="1:47" s="2" customFormat="1" ht="19.5">
      <c r="A542" s="35"/>
      <c r="B542" s="36"/>
      <c r="C542" s="37"/>
      <c r="D542" s="191" t="s">
        <v>153</v>
      </c>
      <c r="E542" s="37"/>
      <c r="F542" s="240" t="s">
        <v>275</v>
      </c>
      <c r="G542" s="37"/>
      <c r="H542" s="37"/>
      <c r="I542" s="193"/>
      <c r="J542" s="193"/>
      <c r="K542" s="37"/>
      <c r="L542" s="37"/>
      <c r="M542" s="40"/>
      <c r="N542" s="194"/>
      <c r="O542" s="195"/>
      <c r="P542" s="65"/>
      <c r="Q542" s="65"/>
      <c r="R542" s="65"/>
      <c r="S542" s="65"/>
      <c r="T542" s="65"/>
      <c r="U542" s="65"/>
      <c r="V542" s="65"/>
      <c r="W542" s="65"/>
      <c r="X542" s="66"/>
      <c r="Y542" s="35"/>
      <c r="Z542" s="35"/>
      <c r="AA542" s="35"/>
      <c r="AB542" s="35"/>
      <c r="AC542" s="35"/>
      <c r="AD542" s="35"/>
      <c r="AE542" s="35"/>
      <c r="AT542" s="18" t="s">
        <v>153</v>
      </c>
      <c r="AU542" s="18" t="s">
        <v>85</v>
      </c>
    </row>
    <row r="543" spans="2:51" s="13" customFormat="1" ht="12">
      <c r="B543" s="198"/>
      <c r="C543" s="199"/>
      <c r="D543" s="191" t="s">
        <v>145</v>
      </c>
      <c r="E543" s="200" t="s">
        <v>29</v>
      </c>
      <c r="F543" s="201" t="s">
        <v>146</v>
      </c>
      <c r="G543" s="199"/>
      <c r="H543" s="200" t="s">
        <v>29</v>
      </c>
      <c r="I543" s="202"/>
      <c r="J543" s="202"/>
      <c r="K543" s="199"/>
      <c r="L543" s="199"/>
      <c r="M543" s="203"/>
      <c r="N543" s="204"/>
      <c r="O543" s="205"/>
      <c r="P543" s="205"/>
      <c r="Q543" s="205"/>
      <c r="R543" s="205"/>
      <c r="S543" s="205"/>
      <c r="T543" s="205"/>
      <c r="U543" s="205"/>
      <c r="V543" s="205"/>
      <c r="W543" s="205"/>
      <c r="X543" s="206"/>
      <c r="AT543" s="207" t="s">
        <v>145</v>
      </c>
      <c r="AU543" s="207" t="s">
        <v>85</v>
      </c>
      <c r="AV543" s="13" t="s">
        <v>83</v>
      </c>
      <c r="AW543" s="13" t="s">
        <v>5</v>
      </c>
      <c r="AX543" s="13" t="s">
        <v>75</v>
      </c>
      <c r="AY543" s="207" t="s">
        <v>131</v>
      </c>
    </row>
    <row r="544" spans="2:51" s="14" customFormat="1" ht="12">
      <c r="B544" s="208"/>
      <c r="C544" s="209"/>
      <c r="D544" s="191" t="s">
        <v>145</v>
      </c>
      <c r="E544" s="210" t="s">
        <v>29</v>
      </c>
      <c r="F544" s="211" t="s">
        <v>85</v>
      </c>
      <c r="G544" s="209"/>
      <c r="H544" s="212">
        <v>2</v>
      </c>
      <c r="I544" s="213"/>
      <c r="J544" s="213"/>
      <c r="K544" s="209"/>
      <c r="L544" s="209"/>
      <c r="M544" s="214"/>
      <c r="N544" s="215"/>
      <c r="O544" s="216"/>
      <c r="P544" s="216"/>
      <c r="Q544" s="216"/>
      <c r="R544" s="216"/>
      <c r="S544" s="216"/>
      <c r="T544" s="216"/>
      <c r="U544" s="216"/>
      <c r="V544" s="216"/>
      <c r="W544" s="216"/>
      <c r="X544" s="217"/>
      <c r="AT544" s="218" t="s">
        <v>145</v>
      </c>
      <c r="AU544" s="218" t="s">
        <v>85</v>
      </c>
      <c r="AV544" s="14" t="s">
        <v>85</v>
      </c>
      <c r="AW544" s="14" t="s">
        <v>5</v>
      </c>
      <c r="AX544" s="14" t="s">
        <v>75</v>
      </c>
      <c r="AY544" s="218" t="s">
        <v>131</v>
      </c>
    </row>
    <row r="545" spans="2:51" s="15" customFormat="1" ht="12">
      <c r="B545" s="219"/>
      <c r="C545" s="220"/>
      <c r="D545" s="191" t="s">
        <v>145</v>
      </c>
      <c r="E545" s="221" t="s">
        <v>29</v>
      </c>
      <c r="F545" s="222" t="s">
        <v>147</v>
      </c>
      <c r="G545" s="220"/>
      <c r="H545" s="223">
        <v>2</v>
      </c>
      <c r="I545" s="224"/>
      <c r="J545" s="224"/>
      <c r="K545" s="220"/>
      <c r="L545" s="220"/>
      <c r="M545" s="225"/>
      <c r="N545" s="226"/>
      <c r="O545" s="227"/>
      <c r="P545" s="227"/>
      <c r="Q545" s="227"/>
      <c r="R545" s="227"/>
      <c r="S545" s="227"/>
      <c r="T545" s="227"/>
      <c r="U545" s="227"/>
      <c r="V545" s="227"/>
      <c r="W545" s="227"/>
      <c r="X545" s="228"/>
      <c r="AT545" s="229" t="s">
        <v>145</v>
      </c>
      <c r="AU545" s="229" t="s">
        <v>85</v>
      </c>
      <c r="AV545" s="15" t="s">
        <v>139</v>
      </c>
      <c r="AW545" s="15" t="s">
        <v>5</v>
      </c>
      <c r="AX545" s="15" t="s">
        <v>83</v>
      </c>
      <c r="AY545" s="229" t="s">
        <v>131</v>
      </c>
    </row>
    <row r="546" spans="1:65" s="2" customFormat="1" ht="24.2" customHeight="1">
      <c r="A546" s="35"/>
      <c r="B546" s="36"/>
      <c r="C546" s="177" t="s">
        <v>510</v>
      </c>
      <c r="D546" s="177" t="s">
        <v>134</v>
      </c>
      <c r="E546" s="178" t="s">
        <v>368</v>
      </c>
      <c r="F546" s="179" t="s">
        <v>369</v>
      </c>
      <c r="G546" s="180" t="s">
        <v>137</v>
      </c>
      <c r="H546" s="181">
        <v>8</v>
      </c>
      <c r="I546" s="182"/>
      <c r="J546" s="182"/>
      <c r="K546" s="183">
        <f>ROUND(P546*H546,2)</f>
        <v>0</v>
      </c>
      <c r="L546" s="179" t="s">
        <v>138</v>
      </c>
      <c r="M546" s="40"/>
      <c r="N546" s="184" t="s">
        <v>29</v>
      </c>
      <c r="O546" s="185" t="s">
        <v>44</v>
      </c>
      <c r="P546" s="186">
        <f>I546+J546</f>
        <v>0</v>
      </c>
      <c r="Q546" s="186">
        <f>ROUND(I546*H546,2)</f>
        <v>0</v>
      </c>
      <c r="R546" s="186">
        <f>ROUND(J546*H546,2)</f>
        <v>0</v>
      </c>
      <c r="S546" s="65"/>
      <c r="T546" s="187">
        <f>S546*H546</f>
        <v>0</v>
      </c>
      <c r="U546" s="187">
        <v>0</v>
      </c>
      <c r="V546" s="187">
        <f>U546*H546</f>
        <v>0</v>
      </c>
      <c r="W546" s="187">
        <v>0</v>
      </c>
      <c r="X546" s="188">
        <f>W546*H546</f>
        <v>0</v>
      </c>
      <c r="Y546" s="35"/>
      <c r="Z546" s="35"/>
      <c r="AA546" s="35"/>
      <c r="AB546" s="35"/>
      <c r="AC546" s="35"/>
      <c r="AD546" s="35"/>
      <c r="AE546" s="35"/>
      <c r="AR546" s="189" t="s">
        <v>139</v>
      </c>
      <c r="AT546" s="189" t="s">
        <v>134</v>
      </c>
      <c r="AU546" s="189" t="s">
        <v>85</v>
      </c>
      <c r="AY546" s="18" t="s">
        <v>131</v>
      </c>
      <c r="BE546" s="190">
        <f>IF(O546="základní",K546,0)</f>
        <v>0</v>
      </c>
      <c r="BF546" s="190">
        <f>IF(O546="snížená",K546,0)</f>
        <v>0</v>
      </c>
      <c r="BG546" s="190">
        <f>IF(O546="zákl. přenesená",K546,0)</f>
        <v>0</v>
      </c>
      <c r="BH546" s="190">
        <f>IF(O546="sníž. přenesená",K546,0)</f>
        <v>0</v>
      </c>
      <c r="BI546" s="190">
        <f>IF(O546="nulová",K546,0)</f>
        <v>0</v>
      </c>
      <c r="BJ546" s="18" t="s">
        <v>83</v>
      </c>
      <c r="BK546" s="190">
        <f>ROUND(P546*H546,2)</f>
        <v>0</v>
      </c>
      <c r="BL546" s="18" t="s">
        <v>139</v>
      </c>
      <c r="BM546" s="189" t="s">
        <v>370</v>
      </c>
    </row>
    <row r="547" spans="1:47" s="2" customFormat="1" ht="19.5">
      <c r="A547" s="35"/>
      <c r="B547" s="36"/>
      <c r="C547" s="37"/>
      <c r="D547" s="191" t="s">
        <v>141</v>
      </c>
      <c r="E547" s="37"/>
      <c r="F547" s="192" t="s">
        <v>371</v>
      </c>
      <c r="G547" s="37"/>
      <c r="H547" s="37"/>
      <c r="I547" s="193"/>
      <c r="J547" s="193"/>
      <c r="K547" s="37"/>
      <c r="L547" s="37"/>
      <c r="M547" s="40"/>
      <c r="N547" s="194"/>
      <c r="O547" s="195"/>
      <c r="P547" s="65"/>
      <c r="Q547" s="65"/>
      <c r="R547" s="65"/>
      <c r="S547" s="65"/>
      <c r="T547" s="65"/>
      <c r="U547" s="65"/>
      <c r="V547" s="65"/>
      <c r="W547" s="65"/>
      <c r="X547" s="66"/>
      <c r="Y547" s="35"/>
      <c r="Z547" s="35"/>
      <c r="AA547" s="35"/>
      <c r="AB547" s="35"/>
      <c r="AC547" s="35"/>
      <c r="AD547" s="35"/>
      <c r="AE547" s="35"/>
      <c r="AT547" s="18" t="s">
        <v>141</v>
      </c>
      <c r="AU547" s="18" t="s">
        <v>85</v>
      </c>
    </row>
    <row r="548" spans="1:47" s="2" customFormat="1" ht="12">
      <c r="A548" s="35"/>
      <c r="B548" s="36"/>
      <c r="C548" s="37"/>
      <c r="D548" s="196" t="s">
        <v>143</v>
      </c>
      <c r="E548" s="37"/>
      <c r="F548" s="197" t="s">
        <v>372</v>
      </c>
      <c r="G548" s="37"/>
      <c r="H548" s="37"/>
      <c r="I548" s="193"/>
      <c r="J548" s="193"/>
      <c r="K548" s="37"/>
      <c r="L548" s="37"/>
      <c r="M548" s="40"/>
      <c r="N548" s="194"/>
      <c r="O548" s="195"/>
      <c r="P548" s="65"/>
      <c r="Q548" s="65"/>
      <c r="R548" s="65"/>
      <c r="S548" s="65"/>
      <c r="T548" s="65"/>
      <c r="U548" s="65"/>
      <c r="V548" s="65"/>
      <c r="W548" s="65"/>
      <c r="X548" s="66"/>
      <c r="Y548" s="35"/>
      <c r="Z548" s="35"/>
      <c r="AA548" s="35"/>
      <c r="AB548" s="35"/>
      <c r="AC548" s="35"/>
      <c r="AD548" s="35"/>
      <c r="AE548" s="35"/>
      <c r="AT548" s="18" t="s">
        <v>143</v>
      </c>
      <c r="AU548" s="18" t="s">
        <v>85</v>
      </c>
    </row>
    <row r="549" spans="2:51" s="13" customFormat="1" ht="12">
      <c r="B549" s="198"/>
      <c r="C549" s="199"/>
      <c r="D549" s="191" t="s">
        <v>145</v>
      </c>
      <c r="E549" s="200" t="s">
        <v>29</v>
      </c>
      <c r="F549" s="201" t="s">
        <v>146</v>
      </c>
      <c r="G549" s="199"/>
      <c r="H549" s="200" t="s">
        <v>29</v>
      </c>
      <c r="I549" s="202"/>
      <c r="J549" s="202"/>
      <c r="K549" s="199"/>
      <c r="L549" s="199"/>
      <c r="M549" s="203"/>
      <c r="N549" s="204"/>
      <c r="O549" s="205"/>
      <c r="P549" s="205"/>
      <c r="Q549" s="205"/>
      <c r="R549" s="205"/>
      <c r="S549" s="205"/>
      <c r="T549" s="205"/>
      <c r="U549" s="205"/>
      <c r="V549" s="205"/>
      <c r="W549" s="205"/>
      <c r="X549" s="206"/>
      <c r="AT549" s="207" t="s">
        <v>145</v>
      </c>
      <c r="AU549" s="207" t="s">
        <v>85</v>
      </c>
      <c r="AV549" s="13" t="s">
        <v>83</v>
      </c>
      <c r="AW549" s="13" t="s">
        <v>5</v>
      </c>
      <c r="AX549" s="13" t="s">
        <v>75</v>
      </c>
      <c r="AY549" s="207" t="s">
        <v>131</v>
      </c>
    </row>
    <row r="550" spans="2:51" s="14" customFormat="1" ht="12">
      <c r="B550" s="208"/>
      <c r="C550" s="209"/>
      <c r="D550" s="191" t="s">
        <v>145</v>
      </c>
      <c r="E550" s="210" t="s">
        <v>29</v>
      </c>
      <c r="F550" s="211" t="s">
        <v>151</v>
      </c>
      <c r="G550" s="209"/>
      <c r="H550" s="212">
        <v>8</v>
      </c>
      <c r="I550" s="213"/>
      <c r="J550" s="213"/>
      <c r="K550" s="209"/>
      <c r="L550" s="209"/>
      <c r="M550" s="214"/>
      <c r="N550" s="215"/>
      <c r="O550" s="216"/>
      <c r="P550" s="216"/>
      <c r="Q550" s="216"/>
      <c r="R550" s="216"/>
      <c r="S550" s="216"/>
      <c r="T550" s="216"/>
      <c r="U550" s="216"/>
      <c r="V550" s="216"/>
      <c r="W550" s="216"/>
      <c r="X550" s="217"/>
      <c r="AT550" s="218" t="s">
        <v>145</v>
      </c>
      <c r="AU550" s="218" t="s">
        <v>85</v>
      </c>
      <c r="AV550" s="14" t="s">
        <v>85</v>
      </c>
      <c r="AW550" s="14" t="s">
        <v>5</v>
      </c>
      <c r="AX550" s="14" t="s">
        <v>75</v>
      </c>
      <c r="AY550" s="218" t="s">
        <v>131</v>
      </c>
    </row>
    <row r="551" spans="2:51" s="15" customFormat="1" ht="12">
      <c r="B551" s="219"/>
      <c r="C551" s="220"/>
      <c r="D551" s="191" t="s">
        <v>145</v>
      </c>
      <c r="E551" s="221" t="s">
        <v>29</v>
      </c>
      <c r="F551" s="222" t="s">
        <v>147</v>
      </c>
      <c r="G551" s="220"/>
      <c r="H551" s="223">
        <v>8</v>
      </c>
      <c r="I551" s="224"/>
      <c r="J551" s="224"/>
      <c r="K551" s="220"/>
      <c r="L551" s="220"/>
      <c r="M551" s="225"/>
      <c r="N551" s="226"/>
      <c r="O551" s="227"/>
      <c r="P551" s="227"/>
      <c r="Q551" s="227"/>
      <c r="R551" s="227"/>
      <c r="S551" s="227"/>
      <c r="T551" s="227"/>
      <c r="U551" s="227"/>
      <c r="V551" s="227"/>
      <c r="W551" s="227"/>
      <c r="X551" s="228"/>
      <c r="AT551" s="229" t="s">
        <v>145</v>
      </c>
      <c r="AU551" s="229" t="s">
        <v>85</v>
      </c>
      <c r="AV551" s="15" t="s">
        <v>139</v>
      </c>
      <c r="AW551" s="15" t="s">
        <v>5</v>
      </c>
      <c r="AX551" s="15" t="s">
        <v>83</v>
      </c>
      <c r="AY551" s="229" t="s">
        <v>131</v>
      </c>
    </row>
    <row r="552" spans="1:65" s="2" customFormat="1" ht="16.5" customHeight="1">
      <c r="A552" s="35"/>
      <c r="B552" s="36"/>
      <c r="C552" s="230" t="s">
        <v>515</v>
      </c>
      <c r="D552" s="230" t="s">
        <v>148</v>
      </c>
      <c r="E552" s="231" t="s">
        <v>374</v>
      </c>
      <c r="F552" s="232" t="s">
        <v>375</v>
      </c>
      <c r="G552" s="233" t="s">
        <v>137</v>
      </c>
      <c r="H552" s="234">
        <v>8</v>
      </c>
      <c r="I552" s="235"/>
      <c r="J552" s="236"/>
      <c r="K552" s="237">
        <f>ROUND(P552*H552,2)</f>
        <v>0</v>
      </c>
      <c r="L552" s="232" t="s">
        <v>29</v>
      </c>
      <c r="M552" s="238"/>
      <c r="N552" s="239" t="s">
        <v>29</v>
      </c>
      <c r="O552" s="185" t="s">
        <v>44</v>
      </c>
      <c r="P552" s="186">
        <f>I552+J552</f>
        <v>0</v>
      </c>
      <c r="Q552" s="186">
        <f>ROUND(I552*H552,2)</f>
        <v>0</v>
      </c>
      <c r="R552" s="186">
        <f>ROUND(J552*H552,2)</f>
        <v>0</v>
      </c>
      <c r="S552" s="65"/>
      <c r="T552" s="187">
        <f>S552*H552</f>
        <v>0</v>
      </c>
      <c r="U552" s="187">
        <v>0</v>
      </c>
      <c r="V552" s="187">
        <f>U552*H552</f>
        <v>0</v>
      </c>
      <c r="W552" s="187">
        <v>0</v>
      </c>
      <c r="X552" s="188">
        <f>W552*H552</f>
        <v>0</v>
      </c>
      <c r="Y552" s="35"/>
      <c r="Z552" s="35"/>
      <c r="AA552" s="35"/>
      <c r="AB552" s="35"/>
      <c r="AC552" s="35"/>
      <c r="AD552" s="35"/>
      <c r="AE552" s="35"/>
      <c r="AR552" s="189" t="s">
        <v>151</v>
      </c>
      <c r="AT552" s="189" t="s">
        <v>148</v>
      </c>
      <c r="AU552" s="189" t="s">
        <v>85</v>
      </c>
      <c r="AY552" s="18" t="s">
        <v>131</v>
      </c>
      <c r="BE552" s="190">
        <f>IF(O552="základní",K552,0)</f>
        <v>0</v>
      </c>
      <c r="BF552" s="190">
        <f>IF(O552="snížená",K552,0)</f>
        <v>0</v>
      </c>
      <c r="BG552" s="190">
        <f>IF(O552="zákl. přenesená",K552,0)</f>
        <v>0</v>
      </c>
      <c r="BH552" s="190">
        <f>IF(O552="sníž. přenesená",K552,0)</f>
        <v>0</v>
      </c>
      <c r="BI552" s="190">
        <f>IF(O552="nulová",K552,0)</f>
        <v>0</v>
      </c>
      <c r="BJ552" s="18" t="s">
        <v>83</v>
      </c>
      <c r="BK552" s="190">
        <f>ROUND(P552*H552,2)</f>
        <v>0</v>
      </c>
      <c r="BL552" s="18" t="s">
        <v>139</v>
      </c>
      <c r="BM552" s="189" t="s">
        <v>376</v>
      </c>
    </row>
    <row r="553" spans="1:47" s="2" customFormat="1" ht="12">
      <c r="A553" s="35"/>
      <c r="B553" s="36"/>
      <c r="C553" s="37"/>
      <c r="D553" s="191" t="s">
        <v>141</v>
      </c>
      <c r="E553" s="37"/>
      <c r="F553" s="192" t="s">
        <v>375</v>
      </c>
      <c r="G553" s="37"/>
      <c r="H553" s="37"/>
      <c r="I553" s="193"/>
      <c r="J553" s="193"/>
      <c r="K553" s="37"/>
      <c r="L553" s="37"/>
      <c r="M553" s="40"/>
      <c r="N553" s="194"/>
      <c r="O553" s="195"/>
      <c r="P553" s="65"/>
      <c r="Q553" s="65"/>
      <c r="R553" s="65"/>
      <c r="S553" s="65"/>
      <c r="T553" s="65"/>
      <c r="U553" s="65"/>
      <c r="V553" s="65"/>
      <c r="W553" s="65"/>
      <c r="X553" s="66"/>
      <c r="Y553" s="35"/>
      <c r="Z553" s="35"/>
      <c r="AA553" s="35"/>
      <c r="AB553" s="35"/>
      <c r="AC553" s="35"/>
      <c r="AD553" s="35"/>
      <c r="AE553" s="35"/>
      <c r="AT553" s="18" t="s">
        <v>141</v>
      </c>
      <c r="AU553" s="18" t="s">
        <v>85</v>
      </c>
    </row>
    <row r="554" spans="1:47" s="2" customFormat="1" ht="19.5">
      <c r="A554" s="35"/>
      <c r="B554" s="36"/>
      <c r="C554" s="37"/>
      <c r="D554" s="191" t="s">
        <v>153</v>
      </c>
      <c r="E554" s="37"/>
      <c r="F554" s="240" t="s">
        <v>275</v>
      </c>
      <c r="G554" s="37"/>
      <c r="H554" s="37"/>
      <c r="I554" s="193"/>
      <c r="J554" s="193"/>
      <c r="K554" s="37"/>
      <c r="L554" s="37"/>
      <c r="M554" s="40"/>
      <c r="N554" s="194"/>
      <c r="O554" s="195"/>
      <c r="P554" s="65"/>
      <c r="Q554" s="65"/>
      <c r="R554" s="65"/>
      <c r="S554" s="65"/>
      <c r="T554" s="65"/>
      <c r="U554" s="65"/>
      <c r="V554" s="65"/>
      <c r="W554" s="65"/>
      <c r="X554" s="66"/>
      <c r="Y554" s="35"/>
      <c r="Z554" s="35"/>
      <c r="AA554" s="35"/>
      <c r="AB554" s="35"/>
      <c r="AC554" s="35"/>
      <c r="AD554" s="35"/>
      <c r="AE554" s="35"/>
      <c r="AT554" s="18" t="s">
        <v>153</v>
      </c>
      <c r="AU554" s="18" t="s">
        <v>85</v>
      </c>
    </row>
    <row r="555" spans="2:51" s="13" customFormat="1" ht="12">
      <c r="B555" s="198"/>
      <c r="C555" s="199"/>
      <c r="D555" s="191" t="s">
        <v>145</v>
      </c>
      <c r="E555" s="200" t="s">
        <v>29</v>
      </c>
      <c r="F555" s="201" t="s">
        <v>146</v>
      </c>
      <c r="G555" s="199"/>
      <c r="H555" s="200" t="s">
        <v>29</v>
      </c>
      <c r="I555" s="202"/>
      <c r="J555" s="202"/>
      <c r="K555" s="199"/>
      <c r="L555" s="199"/>
      <c r="M555" s="203"/>
      <c r="N555" s="204"/>
      <c r="O555" s="205"/>
      <c r="P555" s="205"/>
      <c r="Q555" s="205"/>
      <c r="R555" s="205"/>
      <c r="S555" s="205"/>
      <c r="T555" s="205"/>
      <c r="U555" s="205"/>
      <c r="V555" s="205"/>
      <c r="W555" s="205"/>
      <c r="X555" s="206"/>
      <c r="AT555" s="207" t="s">
        <v>145</v>
      </c>
      <c r="AU555" s="207" t="s">
        <v>85</v>
      </c>
      <c r="AV555" s="13" t="s">
        <v>83</v>
      </c>
      <c r="AW555" s="13" t="s">
        <v>5</v>
      </c>
      <c r="AX555" s="13" t="s">
        <v>75</v>
      </c>
      <c r="AY555" s="207" t="s">
        <v>131</v>
      </c>
    </row>
    <row r="556" spans="2:51" s="14" customFormat="1" ht="12">
      <c r="B556" s="208"/>
      <c r="C556" s="209"/>
      <c r="D556" s="191" t="s">
        <v>145</v>
      </c>
      <c r="E556" s="210" t="s">
        <v>29</v>
      </c>
      <c r="F556" s="211" t="s">
        <v>151</v>
      </c>
      <c r="G556" s="209"/>
      <c r="H556" s="212">
        <v>8</v>
      </c>
      <c r="I556" s="213"/>
      <c r="J556" s="213"/>
      <c r="K556" s="209"/>
      <c r="L556" s="209"/>
      <c r="M556" s="214"/>
      <c r="N556" s="215"/>
      <c r="O556" s="216"/>
      <c r="P556" s="216"/>
      <c r="Q556" s="216"/>
      <c r="R556" s="216"/>
      <c r="S556" s="216"/>
      <c r="T556" s="216"/>
      <c r="U556" s="216"/>
      <c r="V556" s="216"/>
      <c r="W556" s="216"/>
      <c r="X556" s="217"/>
      <c r="AT556" s="218" t="s">
        <v>145</v>
      </c>
      <c r="AU556" s="218" t="s">
        <v>85</v>
      </c>
      <c r="AV556" s="14" t="s">
        <v>85</v>
      </c>
      <c r="AW556" s="14" t="s">
        <v>5</v>
      </c>
      <c r="AX556" s="14" t="s">
        <v>75</v>
      </c>
      <c r="AY556" s="218" t="s">
        <v>131</v>
      </c>
    </row>
    <row r="557" spans="2:51" s="15" customFormat="1" ht="12">
      <c r="B557" s="219"/>
      <c r="C557" s="220"/>
      <c r="D557" s="191" t="s">
        <v>145</v>
      </c>
      <c r="E557" s="221" t="s">
        <v>29</v>
      </c>
      <c r="F557" s="222" t="s">
        <v>147</v>
      </c>
      <c r="G557" s="220"/>
      <c r="H557" s="223">
        <v>8</v>
      </c>
      <c r="I557" s="224"/>
      <c r="J557" s="224"/>
      <c r="K557" s="220"/>
      <c r="L557" s="220"/>
      <c r="M557" s="225"/>
      <c r="N557" s="226"/>
      <c r="O557" s="227"/>
      <c r="P557" s="227"/>
      <c r="Q557" s="227"/>
      <c r="R557" s="227"/>
      <c r="S557" s="227"/>
      <c r="T557" s="227"/>
      <c r="U557" s="227"/>
      <c r="V557" s="227"/>
      <c r="W557" s="227"/>
      <c r="X557" s="228"/>
      <c r="AT557" s="229" t="s">
        <v>145</v>
      </c>
      <c r="AU557" s="229" t="s">
        <v>85</v>
      </c>
      <c r="AV557" s="15" t="s">
        <v>139</v>
      </c>
      <c r="AW557" s="15" t="s">
        <v>5</v>
      </c>
      <c r="AX557" s="15" t="s">
        <v>83</v>
      </c>
      <c r="AY557" s="229" t="s">
        <v>131</v>
      </c>
    </row>
    <row r="558" spans="1:65" s="2" customFormat="1" ht="16.5" customHeight="1">
      <c r="A558" s="35"/>
      <c r="B558" s="36"/>
      <c r="C558" s="230" t="s">
        <v>519</v>
      </c>
      <c r="D558" s="230" t="s">
        <v>148</v>
      </c>
      <c r="E558" s="231" t="s">
        <v>350</v>
      </c>
      <c r="F558" s="232" t="s">
        <v>351</v>
      </c>
      <c r="G558" s="233" t="s">
        <v>137</v>
      </c>
      <c r="H558" s="234">
        <v>8</v>
      </c>
      <c r="I558" s="235"/>
      <c r="J558" s="236"/>
      <c r="K558" s="237">
        <f>ROUND(P558*H558,2)</f>
        <v>0</v>
      </c>
      <c r="L558" s="232" t="s">
        <v>29</v>
      </c>
      <c r="M558" s="238"/>
      <c r="N558" s="239" t="s">
        <v>29</v>
      </c>
      <c r="O558" s="185" t="s">
        <v>44</v>
      </c>
      <c r="P558" s="186">
        <f>I558+J558</f>
        <v>0</v>
      </c>
      <c r="Q558" s="186">
        <f>ROUND(I558*H558,2)</f>
        <v>0</v>
      </c>
      <c r="R558" s="186">
        <f>ROUND(J558*H558,2)</f>
        <v>0</v>
      </c>
      <c r="S558" s="65"/>
      <c r="T558" s="187">
        <f>S558*H558</f>
        <v>0</v>
      </c>
      <c r="U558" s="187">
        <v>0</v>
      </c>
      <c r="V558" s="187">
        <f>U558*H558</f>
        <v>0</v>
      </c>
      <c r="W558" s="187">
        <v>0</v>
      </c>
      <c r="X558" s="188">
        <f>W558*H558</f>
        <v>0</v>
      </c>
      <c r="Y558" s="35"/>
      <c r="Z558" s="35"/>
      <c r="AA558" s="35"/>
      <c r="AB558" s="35"/>
      <c r="AC558" s="35"/>
      <c r="AD558" s="35"/>
      <c r="AE558" s="35"/>
      <c r="AR558" s="189" t="s">
        <v>151</v>
      </c>
      <c r="AT558" s="189" t="s">
        <v>148</v>
      </c>
      <c r="AU558" s="189" t="s">
        <v>85</v>
      </c>
      <c r="AY558" s="18" t="s">
        <v>131</v>
      </c>
      <c r="BE558" s="190">
        <f>IF(O558="základní",K558,0)</f>
        <v>0</v>
      </c>
      <c r="BF558" s="190">
        <f>IF(O558="snížená",K558,0)</f>
        <v>0</v>
      </c>
      <c r="BG558" s="190">
        <f>IF(O558="zákl. přenesená",K558,0)</f>
        <v>0</v>
      </c>
      <c r="BH558" s="190">
        <f>IF(O558="sníž. přenesená",K558,0)</f>
        <v>0</v>
      </c>
      <c r="BI558" s="190">
        <f>IF(O558="nulová",K558,0)</f>
        <v>0</v>
      </c>
      <c r="BJ558" s="18" t="s">
        <v>83</v>
      </c>
      <c r="BK558" s="190">
        <f>ROUND(P558*H558,2)</f>
        <v>0</v>
      </c>
      <c r="BL558" s="18" t="s">
        <v>139</v>
      </c>
      <c r="BM558" s="189" t="s">
        <v>378</v>
      </c>
    </row>
    <row r="559" spans="1:47" s="2" customFormat="1" ht="12">
      <c r="A559" s="35"/>
      <c r="B559" s="36"/>
      <c r="C559" s="37"/>
      <c r="D559" s="191" t="s">
        <v>141</v>
      </c>
      <c r="E559" s="37"/>
      <c r="F559" s="192" t="s">
        <v>351</v>
      </c>
      <c r="G559" s="37"/>
      <c r="H559" s="37"/>
      <c r="I559" s="193"/>
      <c r="J559" s="193"/>
      <c r="K559" s="37"/>
      <c r="L559" s="37"/>
      <c r="M559" s="40"/>
      <c r="N559" s="194"/>
      <c r="O559" s="195"/>
      <c r="P559" s="65"/>
      <c r="Q559" s="65"/>
      <c r="R559" s="65"/>
      <c r="S559" s="65"/>
      <c r="T559" s="65"/>
      <c r="U559" s="65"/>
      <c r="V559" s="65"/>
      <c r="W559" s="65"/>
      <c r="X559" s="66"/>
      <c r="Y559" s="35"/>
      <c r="Z559" s="35"/>
      <c r="AA559" s="35"/>
      <c r="AB559" s="35"/>
      <c r="AC559" s="35"/>
      <c r="AD559" s="35"/>
      <c r="AE559" s="35"/>
      <c r="AT559" s="18" t="s">
        <v>141</v>
      </c>
      <c r="AU559" s="18" t="s">
        <v>85</v>
      </c>
    </row>
    <row r="560" spans="1:47" s="2" customFormat="1" ht="19.5">
      <c r="A560" s="35"/>
      <c r="B560" s="36"/>
      <c r="C560" s="37"/>
      <c r="D560" s="191" t="s">
        <v>153</v>
      </c>
      <c r="E560" s="37"/>
      <c r="F560" s="240" t="s">
        <v>275</v>
      </c>
      <c r="G560" s="37"/>
      <c r="H560" s="37"/>
      <c r="I560" s="193"/>
      <c r="J560" s="193"/>
      <c r="K560" s="37"/>
      <c r="L560" s="37"/>
      <c r="M560" s="40"/>
      <c r="N560" s="194"/>
      <c r="O560" s="195"/>
      <c r="P560" s="65"/>
      <c r="Q560" s="65"/>
      <c r="R560" s="65"/>
      <c r="S560" s="65"/>
      <c r="T560" s="65"/>
      <c r="U560" s="65"/>
      <c r="V560" s="65"/>
      <c r="W560" s="65"/>
      <c r="X560" s="66"/>
      <c r="Y560" s="35"/>
      <c r="Z560" s="35"/>
      <c r="AA560" s="35"/>
      <c r="AB560" s="35"/>
      <c r="AC560" s="35"/>
      <c r="AD560" s="35"/>
      <c r="AE560" s="35"/>
      <c r="AT560" s="18" t="s">
        <v>153</v>
      </c>
      <c r="AU560" s="18" t="s">
        <v>85</v>
      </c>
    </row>
    <row r="561" spans="2:51" s="13" customFormat="1" ht="12">
      <c r="B561" s="198"/>
      <c r="C561" s="199"/>
      <c r="D561" s="191" t="s">
        <v>145</v>
      </c>
      <c r="E561" s="200" t="s">
        <v>29</v>
      </c>
      <c r="F561" s="201" t="s">
        <v>146</v>
      </c>
      <c r="G561" s="199"/>
      <c r="H561" s="200" t="s">
        <v>29</v>
      </c>
      <c r="I561" s="202"/>
      <c r="J561" s="202"/>
      <c r="K561" s="199"/>
      <c r="L561" s="199"/>
      <c r="M561" s="203"/>
      <c r="N561" s="204"/>
      <c r="O561" s="205"/>
      <c r="P561" s="205"/>
      <c r="Q561" s="205"/>
      <c r="R561" s="205"/>
      <c r="S561" s="205"/>
      <c r="T561" s="205"/>
      <c r="U561" s="205"/>
      <c r="V561" s="205"/>
      <c r="W561" s="205"/>
      <c r="X561" s="206"/>
      <c r="AT561" s="207" t="s">
        <v>145</v>
      </c>
      <c r="AU561" s="207" t="s">
        <v>85</v>
      </c>
      <c r="AV561" s="13" t="s">
        <v>83</v>
      </c>
      <c r="AW561" s="13" t="s">
        <v>5</v>
      </c>
      <c r="AX561" s="13" t="s">
        <v>75</v>
      </c>
      <c r="AY561" s="207" t="s">
        <v>131</v>
      </c>
    </row>
    <row r="562" spans="2:51" s="14" customFormat="1" ht="12">
      <c r="B562" s="208"/>
      <c r="C562" s="209"/>
      <c r="D562" s="191" t="s">
        <v>145</v>
      </c>
      <c r="E562" s="210" t="s">
        <v>29</v>
      </c>
      <c r="F562" s="211" t="s">
        <v>151</v>
      </c>
      <c r="G562" s="209"/>
      <c r="H562" s="212">
        <v>8</v>
      </c>
      <c r="I562" s="213"/>
      <c r="J562" s="213"/>
      <c r="K562" s="209"/>
      <c r="L562" s="209"/>
      <c r="M562" s="214"/>
      <c r="N562" s="215"/>
      <c r="O562" s="216"/>
      <c r="P562" s="216"/>
      <c r="Q562" s="216"/>
      <c r="R562" s="216"/>
      <c r="S562" s="216"/>
      <c r="T562" s="216"/>
      <c r="U562" s="216"/>
      <c r="V562" s="216"/>
      <c r="W562" s="216"/>
      <c r="X562" s="217"/>
      <c r="AT562" s="218" t="s">
        <v>145</v>
      </c>
      <c r="AU562" s="218" t="s">
        <v>85</v>
      </c>
      <c r="AV562" s="14" t="s">
        <v>85</v>
      </c>
      <c r="AW562" s="14" t="s">
        <v>5</v>
      </c>
      <c r="AX562" s="14" t="s">
        <v>75</v>
      </c>
      <c r="AY562" s="218" t="s">
        <v>131</v>
      </c>
    </row>
    <row r="563" spans="2:51" s="15" customFormat="1" ht="12">
      <c r="B563" s="219"/>
      <c r="C563" s="220"/>
      <c r="D563" s="191" t="s">
        <v>145</v>
      </c>
      <c r="E563" s="221" t="s">
        <v>29</v>
      </c>
      <c r="F563" s="222" t="s">
        <v>147</v>
      </c>
      <c r="G563" s="220"/>
      <c r="H563" s="223">
        <v>8</v>
      </c>
      <c r="I563" s="224"/>
      <c r="J563" s="224"/>
      <c r="K563" s="220"/>
      <c r="L563" s="220"/>
      <c r="M563" s="225"/>
      <c r="N563" s="226"/>
      <c r="O563" s="227"/>
      <c r="P563" s="227"/>
      <c r="Q563" s="227"/>
      <c r="R563" s="227"/>
      <c r="S563" s="227"/>
      <c r="T563" s="227"/>
      <c r="U563" s="227"/>
      <c r="V563" s="227"/>
      <c r="W563" s="227"/>
      <c r="X563" s="228"/>
      <c r="AT563" s="229" t="s">
        <v>145</v>
      </c>
      <c r="AU563" s="229" t="s">
        <v>85</v>
      </c>
      <c r="AV563" s="15" t="s">
        <v>139</v>
      </c>
      <c r="AW563" s="15" t="s">
        <v>5</v>
      </c>
      <c r="AX563" s="15" t="s">
        <v>83</v>
      </c>
      <c r="AY563" s="229" t="s">
        <v>131</v>
      </c>
    </row>
    <row r="564" spans="1:65" s="2" customFormat="1" ht="16.5" customHeight="1">
      <c r="A564" s="35"/>
      <c r="B564" s="36"/>
      <c r="C564" s="230" t="s">
        <v>525</v>
      </c>
      <c r="D564" s="230" t="s">
        <v>148</v>
      </c>
      <c r="E564" s="231" t="s">
        <v>399</v>
      </c>
      <c r="F564" s="232" t="s">
        <v>400</v>
      </c>
      <c r="G564" s="233" t="s">
        <v>137</v>
      </c>
      <c r="H564" s="234">
        <v>34</v>
      </c>
      <c r="I564" s="235"/>
      <c r="J564" s="236"/>
      <c r="K564" s="237">
        <f>ROUND(P564*H564,2)</f>
        <v>0</v>
      </c>
      <c r="L564" s="232" t="s">
        <v>29</v>
      </c>
      <c r="M564" s="238"/>
      <c r="N564" s="239" t="s">
        <v>29</v>
      </c>
      <c r="O564" s="185" t="s">
        <v>44</v>
      </c>
      <c r="P564" s="186">
        <f>I564+J564</f>
        <v>0</v>
      </c>
      <c r="Q564" s="186">
        <f>ROUND(I564*H564,2)</f>
        <v>0</v>
      </c>
      <c r="R564" s="186">
        <f>ROUND(J564*H564,2)</f>
        <v>0</v>
      </c>
      <c r="S564" s="65"/>
      <c r="T564" s="187">
        <f>S564*H564</f>
        <v>0</v>
      </c>
      <c r="U564" s="187">
        <v>0</v>
      </c>
      <c r="V564" s="187">
        <f>U564*H564</f>
        <v>0</v>
      </c>
      <c r="W564" s="187">
        <v>0</v>
      </c>
      <c r="X564" s="188">
        <f>W564*H564</f>
        <v>0</v>
      </c>
      <c r="Y564" s="35"/>
      <c r="Z564" s="35"/>
      <c r="AA564" s="35"/>
      <c r="AB564" s="35"/>
      <c r="AC564" s="35"/>
      <c r="AD564" s="35"/>
      <c r="AE564" s="35"/>
      <c r="AR564" s="189" t="s">
        <v>151</v>
      </c>
      <c r="AT564" s="189" t="s">
        <v>148</v>
      </c>
      <c r="AU564" s="189" t="s">
        <v>85</v>
      </c>
      <c r="AY564" s="18" t="s">
        <v>131</v>
      </c>
      <c r="BE564" s="190">
        <f>IF(O564="základní",K564,0)</f>
        <v>0</v>
      </c>
      <c r="BF564" s="190">
        <f>IF(O564="snížená",K564,0)</f>
        <v>0</v>
      </c>
      <c r="BG564" s="190">
        <f>IF(O564="zákl. přenesená",K564,0)</f>
        <v>0</v>
      </c>
      <c r="BH564" s="190">
        <f>IF(O564="sníž. přenesená",K564,0)</f>
        <v>0</v>
      </c>
      <c r="BI564" s="190">
        <f>IF(O564="nulová",K564,0)</f>
        <v>0</v>
      </c>
      <c r="BJ564" s="18" t="s">
        <v>83</v>
      </c>
      <c r="BK564" s="190">
        <f>ROUND(P564*H564,2)</f>
        <v>0</v>
      </c>
      <c r="BL564" s="18" t="s">
        <v>139</v>
      </c>
      <c r="BM564" s="189" t="s">
        <v>401</v>
      </c>
    </row>
    <row r="565" spans="1:47" s="2" customFormat="1" ht="12">
      <c r="A565" s="35"/>
      <c r="B565" s="36"/>
      <c r="C565" s="37"/>
      <c r="D565" s="191" t="s">
        <v>141</v>
      </c>
      <c r="E565" s="37"/>
      <c r="F565" s="192" t="s">
        <v>400</v>
      </c>
      <c r="G565" s="37"/>
      <c r="H565" s="37"/>
      <c r="I565" s="193"/>
      <c r="J565" s="193"/>
      <c r="K565" s="37"/>
      <c r="L565" s="37"/>
      <c r="M565" s="40"/>
      <c r="N565" s="194"/>
      <c r="O565" s="195"/>
      <c r="P565" s="65"/>
      <c r="Q565" s="65"/>
      <c r="R565" s="65"/>
      <c r="S565" s="65"/>
      <c r="T565" s="65"/>
      <c r="U565" s="65"/>
      <c r="V565" s="65"/>
      <c r="W565" s="65"/>
      <c r="X565" s="66"/>
      <c r="Y565" s="35"/>
      <c r="Z565" s="35"/>
      <c r="AA565" s="35"/>
      <c r="AB565" s="35"/>
      <c r="AC565" s="35"/>
      <c r="AD565" s="35"/>
      <c r="AE565" s="35"/>
      <c r="AT565" s="18" t="s">
        <v>141</v>
      </c>
      <c r="AU565" s="18" t="s">
        <v>85</v>
      </c>
    </row>
    <row r="566" spans="1:47" s="2" customFormat="1" ht="19.5">
      <c r="A566" s="35"/>
      <c r="B566" s="36"/>
      <c r="C566" s="37"/>
      <c r="D566" s="191" t="s">
        <v>153</v>
      </c>
      <c r="E566" s="37"/>
      <c r="F566" s="240" t="s">
        <v>275</v>
      </c>
      <c r="G566" s="37"/>
      <c r="H566" s="37"/>
      <c r="I566" s="193"/>
      <c r="J566" s="193"/>
      <c r="K566" s="37"/>
      <c r="L566" s="37"/>
      <c r="M566" s="40"/>
      <c r="N566" s="194"/>
      <c r="O566" s="195"/>
      <c r="P566" s="65"/>
      <c r="Q566" s="65"/>
      <c r="R566" s="65"/>
      <c r="S566" s="65"/>
      <c r="T566" s="65"/>
      <c r="U566" s="65"/>
      <c r="V566" s="65"/>
      <c r="W566" s="65"/>
      <c r="X566" s="66"/>
      <c r="Y566" s="35"/>
      <c r="Z566" s="35"/>
      <c r="AA566" s="35"/>
      <c r="AB566" s="35"/>
      <c r="AC566" s="35"/>
      <c r="AD566" s="35"/>
      <c r="AE566" s="35"/>
      <c r="AT566" s="18" t="s">
        <v>153</v>
      </c>
      <c r="AU566" s="18" t="s">
        <v>85</v>
      </c>
    </row>
    <row r="567" spans="2:51" s="13" customFormat="1" ht="12">
      <c r="B567" s="198"/>
      <c r="C567" s="199"/>
      <c r="D567" s="191" t="s">
        <v>145</v>
      </c>
      <c r="E567" s="200" t="s">
        <v>29</v>
      </c>
      <c r="F567" s="201" t="s">
        <v>146</v>
      </c>
      <c r="G567" s="199"/>
      <c r="H567" s="200" t="s">
        <v>29</v>
      </c>
      <c r="I567" s="202"/>
      <c r="J567" s="202"/>
      <c r="K567" s="199"/>
      <c r="L567" s="199"/>
      <c r="M567" s="203"/>
      <c r="N567" s="204"/>
      <c r="O567" s="205"/>
      <c r="P567" s="205"/>
      <c r="Q567" s="205"/>
      <c r="R567" s="205"/>
      <c r="S567" s="205"/>
      <c r="T567" s="205"/>
      <c r="U567" s="205"/>
      <c r="V567" s="205"/>
      <c r="W567" s="205"/>
      <c r="X567" s="206"/>
      <c r="AT567" s="207" t="s">
        <v>145</v>
      </c>
      <c r="AU567" s="207" t="s">
        <v>85</v>
      </c>
      <c r="AV567" s="13" t="s">
        <v>83</v>
      </c>
      <c r="AW567" s="13" t="s">
        <v>5</v>
      </c>
      <c r="AX567" s="13" t="s">
        <v>75</v>
      </c>
      <c r="AY567" s="207" t="s">
        <v>131</v>
      </c>
    </row>
    <row r="568" spans="2:51" s="14" customFormat="1" ht="12">
      <c r="B568" s="208"/>
      <c r="C568" s="209"/>
      <c r="D568" s="191" t="s">
        <v>145</v>
      </c>
      <c r="E568" s="210" t="s">
        <v>29</v>
      </c>
      <c r="F568" s="211" t="s">
        <v>317</v>
      </c>
      <c r="G568" s="209"/>
      <c r="H568" s="212">
        <v>34</v>
      </c>
      <c r="I568" s="213"/>
      <c r="J568" s="213"/>
      <c r="K568" s="209"/>
      <c r="L568" s="209"/>
      <c r="M568" s="214"/>
      <c r="N568" s="215"/>
      <c r="O568" s="216"/>
      <c r="P568" s="216"/>
      <c r="Q568" s="216"/>
      <c r="R568" s="216"/>
      <c r="S568" s="216"/>
      <c r="T568" s="216"/>
      <c r="U568" s="216"/>
      <c r="V568" s="216"/>
      <c r="W568" s="216"/>
      <c r="X568" s="217"/>
      <c r="AT568" s="218" t="s">
        <v>145</v>
      </c>
      <c r="AU568" s="218" t="s">
        <v>85</v>
      </c>
      <c r="AV568" s="14" t="s">
        <v>85</v>
      </c>
      <c r="AW568" s="14" t="s">
        <v>5</v>
      </c>
      <c r="AX568" s="14" t="s">
        <v>75</v>
      </c>
      <c r="AY568" s="218" t="s">
        <v>131</v>
      </c>
    </row>
    <row r="569" spans="2:51" s="15" customFormat="1" ht="12">
      <c r="B569" s="219"/>
      <c r="C569" s="220"/>
      <c r="D569" s="191" t="s">
        <v>145</v>
      </c>
      <c r="E569" s="221" t="s">
        <v>29</v>
      </c>
      <c r="F569" s="222" t="s">
        <v>147</v>
      </c>
      <c r="G569" s="220"/>
      <c r="H569" s="223">
        <v>34</v>
      </c>
      <c r="I569" s="224"/>
      <c r="J569" s="224"/>
      <c r="K569" s="220"/>
      <c r="L569" s="220"/>
      <c r="M569" s="225"/>
      <c r="N569" s="226"/>
      <c r="O569" s="227"/>
      <c r="P569" s="227"/>
      <c r="Q569" s="227"/>
      <c r="R569" s="227"/>
      <c r="S569" s="227"/>
      <c r="T569" s="227"/>
      <c r="U569" s="227"/>
      <c r="V569" s="227"/>
      <c r="W569" s="227"/>
      <c r="X569" s="228"/>
      <c r="AT569" s="229" t="s">
        <v>145</v>
      </c>
      <c r="AU569" s="229" t="s">
        <v>85</v>
      </c>
      <c r="AV569" s="15" t="s">
        <v>139</v>
      </c>
      <c r="AW569" s="15" t="s">
        <v>5</v>
      </c>
      <c r="AX569" s="15" t="s">
        <v>83</v>
      </c>
      <c r="AY569" s="229" t="s">
        <v>131</v>
      </c>
    </row>
    <row r="570" spans="1:65" s="2" customFormat="1" ht="16.5" customHeight="1">
      <c r="A570" s="35"/>
      <c r="B570" s="36"/>
      <c r="C570" s="230" t="s">
        <v>529</v>
      </c>
      <c r="D570" s="230" t="s">
        <v>148</v>
      </c>
      <c r="E570" s="231" t="s">
        <v>403</v>
      </c>
      <c r="F570" s="232" t="s">
        <v>404</v>
      </c>
      <c r="G570" s="233" t="s">
        <v>137</v>
      </c>
      <c r="H570" s="234">
        <v>20</v>
      </c>
      <c r="I570" s="235"/>
      <c r="J570" s="236"/>
      <c r="K570" s="237">
        <f>ROUND(P570*H570,2)</f>
        <v>0</v>
      </c>
      <c r="L570" s="232" t="s">
        <v>29</v>
      </c>
      <c r="M570" s="238"/>
      <c r="N570" s="239" t="s">
        <v>29</v>
      </c>
      <c r="O570" s="185" t="s">
        <v>44</v>
      </c>
      <c r="P570" s="186">
        <f>I570+J570</f>
        <v>0</v>
      </c>
      <c r="Q570" s="186">
        <f>ROUND(I570*H570,2)</f>
        <v>0</v>
      </c>
      <c r="R570" s="186">
        <f>ROUND(J570*H570,2)</f>
        <v>0</v>
      </c>
      <c r="S570" s="65"/>
      <c r="T570" s="187">
        <f>S570*H570</f>
        <v>0</v>
      </c>
      <c r="U570" s="187">
        <v>0</v>
      </c>
      <c r="V570" s="187">
        <f>U570*H570</f>
        <v>0</v>
      </c>
      <c r="W570" s="187">
        <v>0</v>
      </c>
      <c r="X570" s="188">
        <f>W570*H570</f>
        <v>0</v>
      </c>
      <c r="Y570" s="35"/>
      <c r="Z570" s="35"/>
      <c r="AA570" s="35"/>
      <c r="AB570" s="35"/>
      <c r="AC570" s="35"/>
      <c r="AD570" s="35"/>
      <c r="AE570" s="35"/>
      <c r="AR570" s="189" t="s">
        <v>151</v>
      </c>
      <c r="AT570" s="189" t="s">
        <v>148</v>
      </c>
      <c r="AU570" s="189" t="s">
        <v>85</v>
      </c>
      <c r="AY570" s="18" t="s">
        <v>131</v>
      </c>
      <c r="BE570" s="190">
        <f>IF(O570="základní",K570,0)</f>
        <v>0</v>
      </c>
      <c r="BF570" s="190">
        <f>IF(O570="snížená",K570,0)</f>
        <v>0</v>
      </c>
      <c r="BG570" s="190">
        <f>IF(O570="zákl. přenesená",K570,0)</f>
        <v>0</v>
      </c>
      <c r="BH570" s="190">
        <f>IF(O570="sníž. přenesená",K570,0)</f>
        <v>0</v>
      </c>
      <c r="BI570" s="190">
        <f>IF(O570="nulová",K570,0)</f>
        <v>0</v>
      </c>
      <c r="BJ570" s="18" t="s">
        <v>83</v>
      </c>
      <c r="BK570" s="190">
        <f>ROUND(P570*H570,2)</f>
        <v>0</v>
      </c>
      <c r="BL570" s="18" t="s">
        <v>139</v>
      </c>
      <c r="BM570" s="189" t="s">
        <v>405</v>
      </c>
    </row>
    <row r="571" spans="1:47" s="2" customFormat="1" ht="12">
      <c r="A571" s="35"/>
      <c r="B571" s="36"/>
      <c r="C571" s="37"/>
      <c r="D571" s="191" t="s">
        <v>141</v>
      </c>
      <c r="E571" s="37"/>
      <c r="F571" s="192" t="s">
        <v>404</v>
      </c>
      <c r="G571" s="37"/>
      <c r="H571" s="37"/>
      <c r="I571" s="193"/>
      <c r="J571" s="193"/>
      <c r="K571" s="37"/>
      <c r="L571" s="37"/>
      <c r="M571" s="40"/>
      <c r="N571" s="194"/>
      <c r="O571" s="195"/>
      <c r="P571" s="65"/>
      <c r="Q571" s="65"/>
      <c r="R571" s="65"/>
      <c r="S571" s="65"/>
      <c r="T571" s="65"/>
      <c r="U571" s="65"/>
      <c r="V571" s="65"/>
      <c r="W571" s="65"/>
      <c r="X571" s="66"/>
      <c r="Y571" s="35"/>
      <c r="Z571" s="35"/>
      <c r="AA571" s="35"/>
      <c r="AB571" s="35"/>
      <c r="AC571" s="35"/>
      <c r="AD571" s="35"/>
      <c r="AE571" s="35"/>
      <c r="AT571" s="18" t="s">
        <v>141</v>
      </c>
      <c r="AU571" s="18" t="s">
        <v>85</v>
      </c>
    </row>
    <row r="572" spans="1:47" s="2" customFormat="1" ht="19.5">
      <c r="A572" s="35"/>
      <c r="B572" s="36"/>
      <c r="C572" s="37"/>
      <c r="D572" s="191" t="s">
        <v>153</v>
      </c>
      <c r="E572" s="37"/>
      <c r="F572" s="240" t="s">
        <v>275</v>
      </c>
      <c r="G572" s="37"/>
      <c r="H572" s="37"/>
      <c r="I572" s="193"/>
      <c r="J572" s="193"/>
      <c r="K572" s="37"/>
      <c r="L572" s="37"/>
      <c r="M572" s="40"/>
      <c r="N572" s="194"/>
      <c r="O572" s="195"/>
      <c r="P572" s="65"/>
      <c r="Q572" s="65"/>
      <c r="R572" s="65"/>
      <c r="S572" s="65"/>
      <c r="T572" s="65"/>
      <c r="U572" s="65"/>
      <c r="V572" s="65"/>
      <c r="W572" s="65"/>
      <c r="X572" s="66"/>
      <c r="Y572" s="35"/>
      <c r="Z572" s="35"/>
      <c r="AA572" s="35"/>
      <c r="AB572" s="35"/>
      <c r="AC572" s="35"/>
      <c r="AD572" s="35"/>
      <c r="AE572" s="35"/>
      <c r="AT572" s="18" t="s">
        <v>153</v>
      </c>
      <c r="AU572" s="18" t="s">
        <v>85</v>
      </c>
    </row>
    <row r="573" spans="2:51" s="13" customFormat="1" ht="12">
      <c r="B573" s="198"/>
      <c r="C573" s="199"/>
      <c r="D573" s="191" t="s">
        <v>145</v>
      </c>
      <c r="E573" s="200" t="s">
        <v>29</v>
      </c>
      <c r="F573" s="201" t="s">
        <v>146</v>
      </c>
      <c r="G573" s="199"/>
      <c r="H573" s="200" t="s">
        <v>29</v>
      </c>
      <c r="I573" s="202"/>
      <c r="J573" s="202"/>
      <c r="K573" s="199"/>
      <c r="L573" s="199"/>
      <c r="M573" s="203"/>
      <c r="N573" s="204"/>
      <c r="O573" s="205"/>
      <c r="P573" s="205"/>
      <c r="Q573" s="205"/>
      <c r="R573" s="205"/>
      <c r="S573" s="205"/>
      <c r="T573" s="205"/>
      <c r="U573" s="205"/>
      <c r="V573" s="205"/>
      <c r="W573" s="205"/>
      <c r="X573" s="206"/>
      <c r="AT573" s="207" t="s">
        <v>145</v>
      </c>
      <c r="AU573" s="207" t="s">
        <v>85</v>
      </c>
      <c r="AV573" s="13" t="s">
        <v>83</v>
      </c>
      <c r="AW573" s="13" t="s">
        <v>5</v>
      </c>
      <c r="AX573" s="13" t="s">
        <v>75</v>
      </c>
      <c r="AY573" s="207" t="s">
        <v>131</v>
      </c>
    </row>
    <row r="574" spans="2:51" s="14" customFormat="1" ht="12">
      <c r="B574" s="208"/>
      <c r="C574" s="209"/>
      <c r="D574" s="191" t="s">
        <v>145</v>
      </c>
      <c r="E574" s="210" t="s">
        <v>29</v>
      </c>
      <c r="F574" s="211" t="s">
        <v>246</v>
      </c>
      <c r="G574" s="209"/>
      <c r="H574" s="212">
        <v>20</v>
      </c>
      <c r="I574" s="213"/>
      <c r="J574" s="213"/>
      <c r="K574" s="209"/>
      <c r="L574" s="209"/>
      <c r="M574" s="214"/>
      <c r="N574" s="215"/>
      <c r="O574" s="216"/>
      <c r="P574" s="216"/>
      <c r="Q574" s="216"/>
      <c r="R574" s="216"/>
      <c r="S574" s="216"/>
      <c r="T574" s="216"/>
      <c r="U574" s="216"/>
      <c r="V574" s="216"/>
      <c r="W574" s="216"/>
      <c r="X574" s="217"/>
      <c r="AT574" s="218" t="s">
        <v>145</v>
      </c>
      <c r="AU574" s="218" t="s">
        <v>85</v>
      </c>
      <c r="AV574" s="14" t="s">
        <v>85</v>
      </c>
      <c r="AW574" s="14" t="s">
        <v>5</v>
      </c>
      <c r="AX574" s="14" t="s">
        <v>75</v>
      </c>
      <c r="AY574" s="218" t="s">
        <v>131</v>
      </c>
    </row>
    <row r="575" spans="2:51" s="15" customFormat="1" ht="12">
      <c r="B575" s="219"/>
      <c r="C575" s="220"/>
      <c r="D575" s="191" t="s">
        <v>145</v>
      </c>
      <c r="E575" s="221" t="s">
        <v>29</v>
      </c>
      <c r="F575" s="222" t="s">
        <v>147</v>
      </c>
      <c r="G575" s="220"/>
      <c r="H575" s="223">
        <v>20</v>
      </c>
      <c r="I575" s="224"/>
      <c r="J575" s="224"/>
      <c r="K575" s="220"/>
      <c r="L575" s="220"/>
      <c r="M575" s="225"/>
      <c r="N575" s="226"/>
      <c r="O575" s="227"/>
      <c r="P575" s="227"/>
      <c r="Q575" s="227"/>
      <c r="R575" s="227"/>
      <c r="S575" s="227"/>
      <c r="T575" s="227"/>
      <c r="U575" s="227"/>
      <c r="V575" s="227"/>
      <c r="W575" s="227"/>
      <c r="X575" s="228"/>
      <c r="AT575" s="229" t="s">
        <v>145</v>
      </c>
      <c r="AU575" s="229" t="s">
        <v>85</v>
      </c>
      <c r="AV575" s="15" t="s">
        <v>139</v>
      </c>
      <c r="AW575" s="15" t="s">
        <v>5</v>
      </c>
      <c r="AX575" s="15" t="s">
        <v>83</v>
      </c>
      <c r="AY575" s="229" t="s">
        <v>131</v>
      </c>
    </row>
    <row r="576" spans="1:65" s="2" customFormat="1" ht="16.5" customHeight="1">
      <c r="A576" s="35"/>
      <c r="B576" s="36"/>
      <c r="C576" s="230" t="s">
        <v>534</v>
      </c>
      <c r="D576" s="230" t="s">
        <v>148</v>
      </c>
      <c r="E576" s="231" t="s">
        <v>407</v>
      </c>
      <c r="F576" s="232" t="s">
        <v>408</v>
      </c>
      <c r="G576" s="233" t="s">
        <v>137</v>
      </c>
      <c r="H576" s="234">
        <v>1</v>
      </c>
      <c r="I576" s="235"/>
      <c r="J576" s="236"/>
      <c r="K576" s="237">
        <f>ROUND(P576*H576,2)</f>
        <v>0</v>
      </c>
      <c r="L576" s="232" t="s">
        <v>29</v>
      </c>
      <c r="M576" s="238"/>
      <c r="N576" s="239" t="s">
        <v>29</v>
      </c>
      <c r="O576" s="185" t="s">
        <v>44</v>
      </c>
      <c r="P576" s="186">
        <f>I576+J576</f>
        <v>0</v>
      </c>
      <c r="Q576" s="186">
        <f>ROUND(I576*H576,2)</f>
        <v>0</v>
      </c>
      <c r="R576" s="186">
        <f>ROUND(J576*H576,2)</f>
        <v>0</v>
      </c>
      <c r="S576" s="65"/>
      <c r="T576" s="187">
        <f>S576*H576</f>
        <v>0</v>
      </c>
      <c r="U576" s="187">
        <v>0</v>
      </c>
      <c r="V576" s="187">
        <f>U576*H576</f>
        <v>0</v>
      </c>
      <c r="W576" s="187">
        <v>0</v>
      </c>
      <c r="X576" s="188">
        <f>W576*H576</f>
        <v>0</v>
      </c>
      <c r="Y576" s="35"/>
      <c r="Z576" s="35"/>
      <c r="AA576" s="35"/>
      <c r="AB576" s="35"/>
      <c r="AC576" s="35"/>
      <c r="AD576" s="35"/>
      <c r="AE576" s="35"/>
      <c r="AR576" s="189" t="s">
        <v>151</v>
      </c>
      <c r="AT576" s="189" t="s">
        <v>148</v>
      </c>
      <c r="AU576" s="189" t="s">
        <v>85</v>
      </c>
      <c r="AY576" s="18" t="s">
        <v>131</v>
      </c>
      <c r="BE576" s="190">
        <f>IF(O576="základní",K576,0)</f>
        <v>0</v>
      </c>
      <c r="BF576" s="190">
        <f>IF(O576="snížená",K576,0)</f>
        <v>0</v>
      </c>
      <c r="BG576" s="190">
        <f>IF(O576="zákl. přenesená",K576,0)</f>
        <v>0</v>
      </c>
      <c r="BH576" s="190">
        <f>IF(O576="sníž. přenesená",K576,0)</f>
        <v>0</v>
      </c>
      <c r="BI576" s="190">
        <f>IF(O576="nulová",K576,0)</f>
        <v>0</v>
      </c>
      <c r="BJ576" s="18" t="s">
        <v>83</v>
      </c>
      <c r="BK576" s="190">
        <f>ROUND(P576*H576,2)</f>
        <v>0</v>
      </c>
      <c r="BL576" s="18" t="s">
        <v>139</v>
      </c>
      <c r="BM576" s="189" t="s">
        <v>409</v>
      </c>
    </row>
    <row r="577" spans="1:47" s="2" customFormat="1" ht="12">
      <c r="A577" s="35"/>
      <c r="B577" s="36"/>
      <c r="C577" s="37"/>
      <c r="D577" s="191" t="s">
        <v>141</v>
      </c>
      <c r="E577" s="37"/>
      <c r="F577" s="192" t="s">
        <v>408</v>
      </c>
      <c r="G577" s="37"/>
      <c r="H577" s="37"/>
      <c r="I577" s="193"/>
      <c r="J577" s="193"/>
      <c r="K577" s="37"/>
      <c r="L577" s="37"/>
      <c r="M577" s="40"/>
      <c r="N577" s="194"/>
      <c r="O577" s="195"/>
      <c r="P577" s="65"/>
      <c r="Q577" s="65"/>
      <c r="R577" s="65"/>
      <c r="S577" s="65"/>
      <c r="T577" s="65"/>
      <c r="U577" s="65"/>
      <c r="V577" s="65"/>
      <c r="W577" s="65"/>
      <c r="X577" s="66"/>
      <c r="Y577" s="35"/>
      <c r="Z577" s="35"/>
      <c r="AA577" s="35"/>
      <c r="AB577" s="35"/>
      <c r="AC577" s="35"/>
      <c r="AD577" s="35"/>
      <c r="AE577" s="35"/>
      <c r="AT577" s="18" t="s">
        <v>141</v>
      </c>
      <c r="AU577" s="18" t="s">
        <v>85</v>
      </c>
    </row>
    <row r="578" spans="1:47" s="2" customFormat="1" ht="19.5">
      <c r="A578" s="35"/>
      <c r="B578" s="36"/>
      <c r="C578" s="37"/>
      <c r="D578" s="191" t="s">
        <v>153</v>
      </c>
      <c r="E578" s="37"/>
      <c r="F578" s="240" t="s">
        <v>275</v>
      </c>
      <c r="G578" s="37"/>
      <c r="H578" s="37"/>
      <c r="I578" s="193"/>
      <c r="J578" s="193"/>
      <c r="K578" s="37"/>
      <c r="L578" s="37"/>
      <c r="M578" s="40"/>
      <c r="N578" s="194"/>
      <c r="O578" s="195"/>
      <c r="P578" s="65"/>
      <c r="Q578" s="65"/>
      <c r="R578" s="65"/>
      <c r="S578" s="65"/>
      <c r="T578" s="65"/>
      <c r="U578" s="65"/>
      <c r="V578" s="65"/>
      <c r="W578" s="65"/>
      <c r="X578" s="66"/>
      <c r="Y578" s="35"/>
      <c r="Z578" s="35"/>
      <c r="AA578" s="35"/>
      <c r="AB578" s="35"/>
      <c r="AC578" s="35"/>
      <c r="AD578" s="35"/>
      <c r="AE578" s="35"/>
      <c r="AT578" s="18" t="s">
        <v>153</v>
      </c>
      <c r="AU578" s="18" t="s">
        <v>85</v>
      </c>
    </row>
    <row r="579" spans="2:51" s="13" customFormat="1" ht="12">
      <c r="B579" s="198"/>
      <c r="C579" s="199"/>
      <c r="D579" s="191" t="s">
        <v>145</v>
      </c>
      <c r="E579" s="200" t="s">
        <v>29</v>
      </c>
      <c r="F579" s="201" t="s">
        <v>146</v>
      </c>
      <c r="G579" s="199"/>
      <c r="H579" s="200" t="s">
        <v>29</v>
      </c>
      <c r="I579" s="202"/>
      <c r="J579" s="202"/>
      <c r="K579" s="199"/>
      <c r="L579" s="199"/>
      <c r="M579" s="203"/>
      <c r="N579" s="204"/>
      <c r="O579" s="205"/>
      <c r="P579" s="205"/>
      <c r="Q579" s="205"/>
      <c r="R579" s="205"/>
      <c r="S579" s="205"/>
      <c r="T579" s="205"/>
      <c r="U579" s="205"/>
      <c r="V579" s="205"/>
      <c r="W579" s="205"/>
      <c r="X579" s="206"/>
      <c r="AT579" s="207" t="s">
        <v>145</v>
      </c>
      <c r="AU579" s="207" t="s">
        <v>85</v>
      </c>
      <c r="AV579" s="13" t="s">
        <v>83</v>
      </c>
      <c r="AW579" s="13" t="s">
        <v>5</v>
      </c>
      <c r="AX579" s="13" t="s">
        <v>75</v>
      </c>
      <c r="AY579" s="207" t="s">
        <v>131</v>
      </c>
    </row>
    <row r="580" spans="2:51" s="14" customFormat="1" ht="12">
      <c r="B580" s="208"/>
      <c r="C580" s="209"/>
      <c r="D580" s="191" t="s">
        <v>145</v>
      </c>
      <c r="E580" s="210" t="s">
        <v>29</v>
      </c>
      <c r="F580" s="211" t="s">
        <v>83</v>
      </c>
      <c r="G580" s="209"/>
      <c r="H580" s="212">
        <v>1</v>
      </c>
      <c r="I580" s="213"/>
      <c r="J580" s="213"/>
      <c r="K580" s="209"/>
      <c r="L580" s="209"/>
      <c r="M580" s="214"/>
      <c r="N580" s="215"/>
      <c r="O580" s="216"/>
      <c r="P580" s="216"/>
      <c r="Q580" s="216"/>
      <c r="R580" s="216"/>
      <c r="S580" s="216"/>
      <c r="T580" s="216"/>
      <c r="U580" s="216"/>
      <c r="V580" s="216"/>
      <c r="W580" s="216"/>
      <c r="X580" s="217"/>
      <c r="AT580" s="218" t="s">
        <v>145</v>
      </c>
      <c r="AU580" s="218" t="s">
        <v>85</v>
      </c>
      <c r="AV580" s="14" t="s">
        <v>85</v>
      </c>
      <c r="AW580" s="14" t="s">
        <v>5</v>
      </c>
      <c r="AX580" s="14" t="s">
        <v>75</v>
      </c>
      <c r="AY580" s="218" t="s">
        <v>131</v>
      </c>
    </row>
    <row r="581" spans="2:51" s="15" customFormat="1" ht="12">
      <c r="B581" s="219"/>
      <c r="C581" s="220"/>
      <c r="D581" s="191" t="s">
        <v>145</v>
      </c>
      <c r="E581" s="221" t="s">
        <v>29</v>
      </c>
      <c r="F581" s="222" t="s">
        <v>147</v>
      </c>
      <c r="G581" s="220"/>
      <c r="H581" s="223">
        <v>1</v>
      </c>
      <c r="I581" s="224"/>
      <c r="J581" s="224"/>
      <c r="K581" s="220"/>
      <c r="L581" s="220"/>
      <c r="M581" s="225"/>
      <c r="N581" s="226"/>
      <c r="O581" s="227"/>
      <c r="P581" s="227"/>
      <c r="Q581" s="227"/>
      <c r="R581" s="227"/>
      <c r="S581" s="227"/>
      <c r="T581" s="227"/>
      <c r="U581" s="227"/>
      <c r="V581" s="227"/>
      <c r="W581" s="227"/>
      <c r="X581" s="228"/>
      <c r="AT581" s="229" t="s">
        <v>145</v>
      </c>
      <c r="AU581" s="229" t="s">
        <v>85</v>
      </c>
      <c r="AV581" s="15" t="s">
        <v>139</v>
      </c>
      <c r="AW581" s="15" t="s">
        <v>5</v>
      </c>
      <c r="AX581" s="15" t="s">
        <v>83</v>
      </c>
      <c r="AY581" s="229" t="s">
        <v>131</v>
      </c>
    </row>
    <row r="582" spans="1:65" s="2" customFormat="1" ht="16.5" customHeight="1">
      <c r="A582" s="35"/>
      <c r="B582" s="36"/>
      <c r="C582" s="230" t="s">
        <v>541</v>
      </c>
      <c r="D582" s="230" t="s">
        <v>148</v>
      </c>
      <c r="E582" s="231" t="s">
        <v>411</v>
      </c>
      <c r="F582" s="232" t="s">
        <v>412</v>
      </c>
      <c r="G582" s="233" t="s">
        <v>137</v>
      </c>
      <c r="H582" s="234">
        <v>1</v>
      </c>
      <c r="I582" s="235"/>
      <c r="J582" s="236"/>
      <c r="K582" s="237">
        <f>ROUND(P582*H582,2)</f>
        <v>0</v>
      </c>
      <c r="L582" s="232" t="s">
        <v>29</v>
      </c>
      <c r="M582" s="238"/>
      <c r="N582" s="239" t="s">
        <v>29</v>
      </c>
      <c r="O582" s="185" t="s">
        <v>44</v>
      </c>
      <c r="P582" s="186">
        <f>I582+J582</f>
        <v>0</v>
      </c>
      <c r="Q582" s="186">
        <f>ROUND(I582*H582,2)</f>
        <v>0</v>
      </c>
      <c r="R582" s="186">
        <f>ROUND(J582*H582,2)</f>
        <v>0</v>
      </c>
      <c r="S582" s="65"/>
      <c r="T582" s="187">
        <f>S582*H582</f>
        <v>0</v>
      </c>
      <c r="U582" s="187">
        <v>0</v>
      </c>
      <c r="V582" s="187">
        <f>U582*H582</f>
        <v>0</v>
      </c>
      <c r="W582" s="187">
        <v>0</v>
      </c>
      <c r="X582" s="188">
        <f>W582*H582</f>
        <v>0</v>
      </c>
      <c r="Y582" s="35"/>
      <c r="Z582" s="35"/>
      <c r="AA582" s="35"/>
      <c r="AB582" s="35"/>
      <c r="AC582" s="35"/>
      <c r="AD582" s="35"/>
      <c r="AE582" s="35"/>
      <c r="AR582" s="189" t="s">
        <v>151</v>
      </c>
      <c r="AT582" s="189" t="s">
        <v>148</v>
      </c>
      <c r="AU582" s="189" t="s">
        <v>85</v>
      </c>
      <c r="AY582" s="18" t="s">
        <v>131</v>
      </c>
      <c r="BE582" s="190">
        <f>IF(O582="základní",K582,0)</f>
        <v>0</v>
      </c>
      <c r="BF582" s="190">
        <f>IF(O582="snížená",K582,0)</f>
        <v>0</v>
      </c>
      <c r="BG582" s="190">
        <f>IF(O582="zákl. přenesená",K582,0)</f>
        <v>0</v>
      </c>
      <c r="BH582" s="190">
        <f>IF(O582="sníž. přenesená",K582,0)</f>
        <v>0</v>
      </c>
      <c r="BI582" s="190">
        <f>IF(O582="nulová",K582,0)</f>
        <v>0</v>
      </c>
      <c r="BJ582" s="18" t="s">
        <v>83</v>
      </c>
      <c r="BK582" s="190">
        <f>ROUND(P582*H582,2)</f>
        <v>0</v>
      </c>
      <c r="BL582" s="18" t="s">
        <v>139</v>
      </c>
      <c r="BM582" s="189" t="s">
        <v>413</v>
      </c>
    </row>
    <row r="583" spans="1:47" s="2" customFormat="1" ht="12">
      <c r="A583" s="35"/>
      <c r="B583" s="36"/>
      <c r="C583" s="37"/>
      <c r="D583" s="191" t="s">
        <v>141</v>
      </c>
      <c r="E583" s="37"/>
      <c r="F583" s="192" t="s">
        <v>412</v>
      </c>
      <c r="G583" s="37"/>
      <c r="H583" s="37"/>
      <c r="I583" s="193"/>
      <c r="J583" s="193"/>
      <c r="K583" s="37"/>
      <c r="L583" s="37"/>
      <c r="M583" s="40"/>
      <c r="N583" s="194"/>
      <c r="O583" s="195"/>
      <c r="P583" s="65"/>
      <c r="Q583" s="65"/>
      <c r="R583" s="65"/>
      <c r="S583" s="65"/>
      <c r="T583" s="65"/>
      <c r="U583" s="65"/>
      <c r="V583" s="65"/>
      <c r="W583" s="65"/>
      <c r="X583" s="66"/>
      <c r="Y583" s="35"/>
      <c r="Z583" s="35"/>
      <c r="AA583" s="35"/>
      <c r="AB583" s="35"/>
      <c r="AC583" s="35"/>
      <c r="AD583" s="35"/>
      <c r="AE583" s="35"/>
      <c r="AT583" s="18" t="s">
        <v>141</v>
      </c>
      <c r="AU583" s="18" t="s">
        <v>85</v>
      </c>
    </row>
    <row r="584" spans="1:47" s="2" customFormat="1" ht="19.5">
      <c r="A584" s="35"/>
      <c r="B584" s="36"/>
      <c r="C584" s="37"/>
      <c r="D584" s="191" t="s">
        <v>153</v>
      </c>
      <c r="E584" s="37"/>
      <c r="F584" s="240" t="s">
        <v>275</v>
      </c>
      <c r="G584" s="37"/>
      <c r="H584" s="37"/>
      <c r="I584" s="193"/>
      <c r="J584" s="193"/>
      <c r="K584" s="37"/>
      <c r="L584" s="37"/>
      <c r="M584" s="40"/>
      <c r="N584" s="194"/>
      <c r="O584" s="195"/>
      <c r="P584" s="65"/>
      <c r="Q584" s="65"/>
      <c r="R584" s="65"/>
      <c r="S584" s="65"/>
      <c r="T584" s="65"/>
      <c r="U584" s="65"/>
      <c r="V584" s="65"/>
      <c r="W584" s="65"/>
      <c r="X584" s="66"/>
      <c r="Y584" s="35"/>
      <c r="Z584" s="35"/>
      <c r="AA584" s="35"/>
      <c r="AB584" s="35"/>
      <c r="AC584" s="35"/>
      <c r="AD584" s="35"/>
      <c r="AE584" s="35"/>
      <c r="AT584" s="18" t="s">
        <v>153</v>
      </c>
      <c r="AU584" s="18" t="s">
        <v>85</v>
      </c>
    </row>
    <row r="585" spans="2:51" s="13" customFormat="1" ht="12">
      <c r="B585" s="198"/>
      <c r="C585" s="199"/>
      <c r="D585" s="191" t="s">
        <v>145</v>
      </c>
      <c r="E585" s="200" t="s">
        <v>29</v>
      </c>
      <c r="F585" s="201" t="s">
        <v>146</v>
      </c>
      <c r="G585" s="199"/>
      <c r="H585" s="200" t="s">
        <v>29</v>
      </c>
      <c r="I585" s="202"/>
      <c r="J585" s="202"/>
      <c r="K585" s="199"/>
      <c r="L585" s="199"/>
      <c r="M585" s="203"/>
      <c r="N585" s="204"/>
      <c r="O585" s="205"/>
      <c r="P585" s="205"/>
      <c r="Q585" s="205"/>
      <c r="R585" s="205"/>
      <c r="S585" s="205"/>
      <c r="T585" s="205"/>
      <c r="U585" s="205"/>
      <c r="V585" s="205"/>
      <c r="W585" s="205"/>
      <c r="X585" s="206"/>
      <c r="AT585" s="207" t="s">
        <v>145</v>
      </c>
      <c r="AU585" s="207" t="s">
        <v>85</v>
      </c>
      <c r="AV585" s="13" t="s">
        <v>83</v>
      </c>
      <c r="AW585" s="13" t="s">
        <v>5</v>
      </c>
      <c r="AX585" s="13" t="s">
        <v>75</v>
      </c>
      <c r="AY585" s="207" t="s">
        <v>131</v>
      </c>
    </row>
    <row r="586" spans="2:51" s="14" customFormat="1" ht="12">
      <c r="B586" s="208"/>
      <c r="C586" s="209"/>
      <c r="D586" s="191" t="s">
        <v>145</v>
      </c>
      <c r="E586" s="210" t="s">
        <v>29</v>
      </c>
      <c r="F586" s="211" t="s">
        <v>83</v>
      </c>
      <c r="G586" s="209"/>
      <c r="H586" s="212">
        <v>1</v>
      </c>
      <c r="I586" s="213"/>
      <c r="J586" s="213"/>
      <c r="K586" s="209"/>
      <c r="L586" s="209"/>
      <c r="M586" s="214"/>
      <c r="N586" s="215"/>
      <c r="O586" s="216"/>
      <c r="P586" s="216"/>
      <c r="Q586" s="216"/>
      <c r="R586" s="216"/>
      <c r="S586" s="216"/>
      <c r="T586" s="216"/>
      <c r="U586" s="216"/>
      <c r="V586" s="216"/>
      <c r="W586" s="216"/>
      <c r="X586" s="217"/>
      <c r="AT586" s="218" t="s">
        <v>145</v>
      </c>
      <c r="AU586" s="218" t="s">
        <v>85</v>
      </c>
      <c r="AV586" s="14" t="s">
        <v>85</v>
      </c>
      <c r="AW586" s="14" t="s">
        <v>5</v>
      </c>
      <c r="AX586" s="14" t="s">
        <v>75</v>
      </c>
      <c r="AY586" s="218" t="s">
        <v>131</v>
      </c>
    </row>
    <row r="587" spans="2:51" s="15" customFormat="1" ht="12">
      <c r="B587" s="219"/>
      <c r="C587" s="220"/>
      <c r="D587" s="191" t="s">
        <v>145</v>
      </c>
      <c r="E587" s="221" t="s">
        <v>29</v>
      </c>
      <c r="F587" s="222" t="s">
        <v>147</v>
      </c>
      <c r="G587" s="220"/>
      <c r="H587" s="223">
        <v>1</v>
      </c>
      <c r="I587" s="224"/>
      <c r="J587" s="224"/>
      <c r="K587" s="220"/>
      <c r="L587" s="220"/>
      <c r="M587" s="225"/>
      <c r="N587" s="226"/>
      <c r="O587" s="227"/>
      <c r="P587" s="227"/>
      <c r="Q587" s="227"/>
      <c r="R587" s="227"/>
      <c r="S587" s="227"/>
      <c r="T587" s="227"/>
      <c r="U587" s="227"/>
      <c r="V587" s="227"/>
      <c r="W587" s="227"/>
      <c r="X587" s="228"/>
      <c r="AT587" s="229" t="s">
        <v>145</v>
      </c>
      <c r="AU587" s="229" t="s">
        <v>85</v>
      </c>
      <c r="AV587" s="15" t="s">
        <v>139</v>
      </c>
      <c r="AW587" s="15" t="s">
        <v>5</v>
      </c>
      <c r="AX587" s="15" t="s">
        <v>83</v>
      </c>
      <c r="AY587" s="229" t="s">
        <v>131</v>
      </c>
    </row>
    <row r="588" spans="1:65" s="2" customFormat="1" ht="16.5" customHeight="1">
      <c r="A588" s="35"/>
      <c r="B588" s="36"/>
      <c r="C588" s="230" t="s">
        <v>545</v>
      </c>
      <c r="D588" s="230" t="s">
        <v>148</v>
      </c>
      <c r="E588" s="231" t="s">
        <v>415</v>
      </c>
      <c r="F588" s="232" t="s">
        <v>416</v>
      </c>
      <c r="G588" s="233" t="s">
        <v>137</v>
      </c>
      <c r="H588" s="234">
        <v>2</v>
      </c>
      <c r="I588" s="235"/>
      <c r="J588" s="236"/>
      <c r="K588" s="237">
        <f>ROUND(P588*H588,2)</f>
        <v>0</v>
      </c>
      <c r="L588" s="232" t="s">
        <v>29</v>
      </c>
      <c r="M588" s="238"/>
      <c r="N588" s="239" t="s">
        <v>29</v>
      </c>
      <c r="O588" s="185" t="s">
        <v>44</v>
      </c>
      <c r="P588" s="186">
        <f>I588+J588</f>
        <v>0</v>
      </c>
      <c r="Q588" s="186">
        <f>ROUND(I588*H588,2)</f>
        <v>0</v>
      </c>
      <c r="R588" s="186">
        <f>ROUND(J588*H588,2)</f>
        <v>0</v>
      </c>
      <c r="S588" s="65"/>
      <c r="T588" s="187">
        <f>S588*H588</f>
        <v>0</v>
      </c>
      <c r="U588" s="187">
        <v>0</v>
      </c>
      <c r="V588" s="187">
        <f>U588*H588</f>
        <v>0</v>
      </c>
      <c r="W588" s="187">
        <v>0</v>
      </c>
      <c r="X588" s="188">
        <f>W588*H588</f>
        <v>0</v>
      </c>
      <c r="Y588" s="35"/>
      <c r="Z588" s="35"/>
      <c r="AA588" s="35"/>
      <c r="AB588" s="35"/>
      <c r="AC588" s="35"/>
      <c r="AD588" s="35"/>
      <c r="AE588" s="35"/>
      <c r="AR588" s="189" t="s">
        <v>151</v>
      </c>
      <c r="AT588" s="189" t="s">
        <v>148</v>
      </c>
      <c r="AU588" s="189" t="s">
        <v>85</v>
      </c>
      <c r="AY588" s="18" t="s">
        <v>131</v>
      </c>
      <c r="BE588" s="190">
        <f>IF(O588="základní",K588,0)</f>
        <v>0</v>
      </c>
      <c r="BF588" s="190">
        <f>IF(O588="snížená",K588,0)</f>
        <v>0</v>
      </c>
      <c r="BG588" s="190">
        <f>IF(O588="zákl. přenesená",K588,0)</f>
        <v>0</v>
      </c>
      <c r="BH588" s="190">
        <f>IF(O588="sníž. přenesená",K588,0)</f>
        <v>0</v>
      </c>
      <c r="BI588" s="190">
        <f>IF(O588="nulová",K588,0)</f>
        <v>0</v>
      </c>
      <c r="BJ588" s="18" t="s">
        <v>83</v>
      </c>
      <c r="BK588" s="190">
        <f>ROUND(P588*H588,2)</f>
        <v>0</v>
      </c>
      <c r="BL588" s="18" t="s">
        <v>139</v>
      </c>
      <c r="BM588" s="189" t="s">
        <v>417</v>
      </c>
    </row>
    <row r="589" spans="1:47" s="2" customFormat="1" ht="12">
      <c r="A589" s="35"/>
      <c r="B589" s="36"/>
      <c r="C589" s="37"/>
      <c r="D589" s="191" t="s">
        <v>141</v>
      </c>
      <c r="E589" s="37"/>
      <c r="F589" s="192" t="s">
        <v>416</v>
      </c>
      <c r="G589" s="37"/>
      <c r="H589" s="37"/>
      <c r="I589" s="193"/>
      <c r="J589" s="193"/>
      <c r="K589" s="37"/>
      <c r="L589" s="37"/>
      <c r="M589" s="40"/>
      <c r="N589" s="194"/>
      <c r="O589" s="195"/>
      <c r="P589" s="65"/>
      <c r="Q589" s="65"/>
      <c r="R589" s="65"/>
      <c r="S589" s="65"/>
      <c r="T589" s="65"/>
      <c r="U589" s="65"/>
      <c r="V589" s="65"/>
      <c r="W589" s="65"/>
      <c r="X589" s="66"/>
      <c r="Y589" s="35"/>
      <c r="Z589" s="35"/>
      <c r="AA589" s="35"/>
      <c r="AB589" s="35"/>
      <c r="AC589" s="35"/>
      <c r="AD589" s="35"/>
      <c r="AE589" s="35"/>
      <c r="AT589" s="18" t="s">
        <v>141</v>
      </c>
      <c r="AU589" s="18" t="s">
        <v>85</v>
      </c>
    </row>
    <row r="590" spans="1:47" s="2" customFormat="1" ht="19.5">
      <c r="A590" s="35"/>
      <c r="B590" s="36"/>
      <c r="C590" s="37"/>
      <c r="D590" s="191" t="s">
        <v>153</v>
      </c>
      <c r="E590" s="37"/>
      <c r="F590" s="240" t="s">
        <v>275</v>
      </c>
      <c r="G590" s="37"/>
      <c r="H590" s="37"/>
      <c r="I590" s="193"/>
      <c r="J590" s="193"/>
      <c r="K590" s="37"/>
      <c r="L590" s="37"/>
      <c r="M590" s="40"/>
      <c r="N590" s="194"/>
      <c r="O590" s="195"/>
      <c r="P590" s="65"/>
      <c r="Q590" s="65"/>
      <c r="R590" s="65"/>
      <c r="S590" s="65"/>
      <c r="T590" s="65"/>
      <c r="U590" s="65"/>
      <c r="V590" s="65"/>
      <c r="W590" s="65"/>
      <c r="X590" s="66"/>
      <c r="Y590" s="35"/>
      <c r="Z590" s="35"/>
      <c r="AA590" s="35"/>
      <c r="AB590" s="35"/>
      <c r="AC590" s="35"/>
      <c r="AD590" s="35"/>
      <c r="AE590" s="35"/>
      <c r="AT590" s="18" t="s">
        <v>153</v>
      </c>
      <c r="AU590" s="18" t="s">
        <v>85</v>
      </c>
    </row>
    <row r="591" spans="2:51" s="13" customFormat="1" ht="12">
      <c r="B591" s="198"/>
      <c r="C591" s="199"/>
      <c r="D591" s="191" t="s">
        <v>145</v>
      </c>
      <c r="E591" s="200" t="s">
        <v>29</v>
      </c>
      <c r="F591" s="201" t="s">
        <v>146</v>
      </c>
      <c r="G591" s="199"/>
      <c r="H591" s="200" t="s">
        <v>29</v>
      </c>
      <c r="I591" s="202"/>
      <c r="J591" s="202"/>
      <c r="K591" s="199"/>
      <c r="L591" s="199"/>
      <c r="M591" s="203"/>
      <c r="N591" s="204"/>
      <c r="O591" s="205"/>
      <c r="P591" s="205"/>
      <c r="Q591" s="205"/>
      <c r="R591" s="205"/>
      <c r="S591" s="205"/>
      <c r="T591" s="205"/>
      <c r="U591" s="205"/>
      <c r="V591" s="205"/>
      <c r="W591" s="205"/>
      <c r="X591" s="206"/>
      <c r="AT591" s="207" t="s">
        <v>145</v>
      </c>
      <c r="AU591" s="207" t="s">
        <v>85</v>
      </c>
      <c r="AV591" s="13" t="s">
        <v>83</v>
      </c>
      <c r="AW591" s="13" t="s">
        <v>5</v>
      </c>
      <c r="AX591" s="13" t="s">
        <v>75</v>
      </c>
      <c r="AY591" s="207" t="s">
        <v>131</v>
      </c>
    </row>
    <row r="592" spans="2:51" s="14" customFormat="1" ht="12">
      <c r="B592" s="208"/>
      <c r="C592" s="209"/>
      <c r="D592" s="191" t="s">
        <v>145</v>
      </c>
      <c r="E592" s="210" t="s">
        <v>29</v>
      </c>
      <c r="F592" s="211" t="s">
        <v>85</v>
      </c>
      <c r="G592" s="209"/>
      <c r="H592" s="212">
        <v>2</v>
      </c>
      <c r="I592" s="213"/>
      <c r="J592" s="213"/>
      <c r="K592" s="209"/>
      <c r="L592" s="209"/>
      <c r="M592" s="214"/>
      <c r="N592" s="215"/>
      <c r="O592" s="216"/>
      <c r="P592" s="216"/>
      <c r="Q592" s="216"/>
      <c r="R592" s="216"/>
      <c r="S592" s="216"/>
      <c r="T592" s="216"/>
      <c r="U592" s="216"/>
      <c r="V592" s="216"/>
      <c r="W592" s="216"/>
      <c r="X592" s="217"/>
      <c r="AT592" s="218" t="s">
        <v>145</v>
      </c>
      <c r="AU592" s="218" t="s">
        <v>85</v>
      </c>
      <c r="AV592" s="14" t="s">
        <v>85</v>
      </c>
      <c r="AW592" s="14" t="s">
        <v>5</v>
      </c>
      <c r="AX592" s="14" t="s">
        <v>75</v>
      </c>
      <c r="AY592" s="218" t="s">
        <v>131</v>
      </c>
    </row>
    <row r="593" spans="2:51" s="15" customFormat="1" ht="12">
      <c r="B593" s="219"/>
      <c r="C593" s="220"/>
      <c r="D593" s="191" t="s">
        <v>145</v>
      </c>
      <c r="E593" s="221" t="s">
        <v>29</v>
      </c>
      <c r="F593" s="222" t="s">
        <v>147</v>
      </c>
      <c r="G593" s="220"/>
      <c r="H593" s="223">
        <v>2</v>
      </c>
      <c r="I593" s="224"/>
      <c r="J593" s="224"/>
      <c r="K593" s="220"/>
      <c r="L593" s="220"/>
      <c r="M593" s="225"/>
      <c r="N593" s="226"/>
      <c r="O593" s="227"/>
      <c r="P593" s="227"/>
      <c r="Q593" s="227"/>
      <c r="R593" s="227"/>
      <c r="S593" s="227"/>
      <c r="T593" s="227"/>
      <c r="U593" s="227"/>
      <c r="V593" s="227"/>
      <c r="W593" s="227"/>
      <c r="X593" s="228"/>
      <c r="AT593" s="229" t="s">
        <v>145</v>
      </c>
      <c r="AU593" s="229" t="s">
        <v>85</v>
      </c>
      <c r="AV593" s="15" t="s">
        <v>139</v>
      </c>
      <c r="AW593" s="15" t="s">
        <v>5</v>
      </c>
      <c r="AX593" s="15" t="s">
        <v>83</v>
      </c>
      <c r="AY593" s="229" t="s">
        <v>131</v>
      </c>
    </row>
    <row r="594" spans="1:65" s="2" customFormat="1" ht="24.2" customHeight="1">
      <c r="A594" s="35"/>
      <c r="B594" s="36"/>
      <c r="C594" s="177" t="s">
        <v>551</v>
      </c>
      <c r="D594" s="177" t="s">
        <v>134</v>
      </c>
      <c r="E594" s="178" t="s">
        <v>850</v>
      </c>
      <c r="F594" s="179" t="s">
        <v>851</v>
      </c>
      <c r="G594" s="180" t="s">
        <v>137</v>
      </c>
      <c r="H594" s="181">
        <v>2</v>
      </c>
      <c r="I594" s="182"/>
      <c r="J594" s="182"/>
      <c r="K594" s="183">
        <f>ROUND(P594*H594,2)</f>
        <v>0</v>
      </c>
      <c r="L594" s="179" t="s">
        <v>138</v>
      </c>
      <c r="M594" s="40"/>
      <c r="N594" s="184" t="s">
        <v>29</v>
      </c>
      <c r="O594" s="185" t="s">
        <v>44</v>
      </c>
      <c r="P594" s="186">
        <f>I594+J594</f>
        <v>0</v>
      </c>
      <c r="Q594" s="186">
        <f>ROUND(I594*H594,2)</f>
        <v>0</v>
      </c>
      <c r="R594" s="186">
        <f>ROUND(J594*H594,2)</f>
        <v>0</v>
      </c>
      <c r="S594" s="65"/>
      <c r="T594" s="187">
        <f>S594*H594</f>
        <v>0</v>
      </c>
      <c r="U594" s="187">
        <v>0</v>
      </c>
      <c r="V594" s="187">
        <f>U594*H594</f>
        <v>0</v>
      </c>
      <c r="W594" s="187">
        <v>0</v>
      </c>
      <c r="X594" s="188">
        <f>W594*H594</f>
        <v>0</v>
      </c>
      <c r="Y594" s="35"/>
      <c r="Z594" s="35"/>
      <c r="AA594" s="35"/>
      <c r="AB594" s="35"/>
      <c r="AC594" s="35"/>
      <c r="AD594" s="35"/>
      <c r="AE594" s="35"/>
      <c r="AR594" s="189" t="s">
        <v>139</v>
      </c>
      <c r="AT594" s="189" t="s">
        <v>134</v>
      </c>
      <c r="AU594" s="189" t="s">
        <v>85</v>
      </c>
      <c r="AY594" s="18" t="s">
        <v>131</v>
      </c>
      <c r="BE594" s="190">
        <f>IF(O594="základní",K594,0)</f>
        <v>0</v>
      </c>
      <c r="BF594" s="190">
        <f>IF(O594="snížená",K594,0)</f>
        <v>0</v>
      </c>
      <c r="BG594" s="190">
        <f>IF(O594="zákl. přenesená",K594,0)</f>
        <v>0</v>
      </c>
      <c r="BH594" s="190">
        <f>IF(O594="sníž. přenesená",K594,0)</f>
        <v>0</v>
      </c>
      <c r="BI594" s="190">
        <f>IF(O594="nulová",K594,0)</f>
        <v>0</v>
      </c>
      <c r="BJ594" s="18" t="s">
        <v>83</v>
      </c>
      <c r="BK594" s="190">
        <f>ROUND(P594*H594,2)</f>
        <v>0</v>
      </c>
      <c r="BL594" s="18" t="s">
        <v>139</v>
      </c>
      <c r="BM594" s="189" t="s">
        <v>852</v>
      </c>
    </row>
    <row r="595" spans="1:47" s="2" customFormat="1" ht="12">
      <c r="A595" s="35"/>
      <c r="B595" s="36"/>
      <c r="C595" s="37"/>
      <c r="D595" s="191" t="s">
        <v>141</v>
      </c>
      <c r="E595" s="37"/>
      <c r="F595" s="192" t="s">
        <v>853</v>
      </c>
      <c r="G595" s="37"/>
      <c r="H595" s="37"/>
      <c r="I595" s="193"/>
      <c r="J595" s="193"/>
      <c r="K595" s="37"/>
      <c r="L595" s="37"/>
      <c r="M595" s="40"/>
      <c r="N595" s="194"/>
      <c r="O595" s="195"/>
      <c r="P595" s="65"/>
      <c r="Q595" s="65"/>
      <c r="R595" s="65"/>
      <c r="S595" s="65"/>
      <c r="T595" s="65"/>
      <c r="U595" s="65"/>
      <c r="V595" s="65"/>
      <c r="W595" s="65"/>
      <c r="X595" s="66"/>
      <c r="Y595" s="35"/>
      <c r="Z595" s="35"/>
      <c r="AA595" s="35"/>
      <c r="AB595" s="35"/>
      <c r="AC595" s="35"/>
      <c r="AD595" s="35"/>
      <c r="AE595" s="35"/>
      <c r="AT595" s="18" t="s">
        <v>141</v>
      </c>
      <c r="AU595" s="18" t="s">
        <v>85</v>
      </c>
    </row>
    <row r="596" spans="1:47" s="2" customFormat="1" ht="12">
      <c r="A596" s="35"/>
      <c r="B596" s="36"/>
      <c r="C596" s="37"/>
      <c r="D596" s="196" t="s">
        <v>143</v>
      </c>
      <c r="E596" s="37"/>
      <c r="F596" s="197" t="s">
        <v>854</v>
      </c>
      <c r="G596" s="37"/>
      <c r="H596" s="37"/>
      <c r="I596" s="193"/>
      <c r="J596" s="193"/>
      <c r="K596" s="37"/>
      <c r="L596" s="37"/>
      <c r="M596" s="40"/>
      <c r="N596" s="194"/>
      <c r="O596" s="195"/>
      <c r="P596" s="65"/>
      <c r="Q596" s="65"/>
      <c r="R596" s="65"/>
      <c r="S596" s="65"/>
      <c r="T596" s="65"/>
      <c r="U596" s="65"/>
      <c r="V596" s="65"/>
      <c r="W596" s="65"/>
      <c r="X596" s="66"/>
      <c r="Y596" s="35"/>
      <c r="Z596" s="35"/>
      <c r="AA596" s="35"/>
      <c r="AB596" s="35"/>
      <c r="AC596" s="35"/>
      <c r="AD596" s="35"/>
      <c r="AE596" s="35"/>
      <c r="AT596" s="18" t="s">
        <v>143</v>
      </c>
      <c r="AU596" s="18" t="s">
        <v>85</v>
      </c>
    </row>
    <row r="597" spans="2:51" s="13" customFormat="1" ht="12">
      <c r="B597" s="198"/>
      <c r="C597" s="199"/>
      <c r="D597" s="191" t="s">
        <v>145</v>
      </c>
      <c r="E597" s="200" t="s">
        <v>29</v>
      </c>
      <c r="F597" s="201" t="s">
        <v>146</v>
      </c>
      <c r="G597" s="199"/>
      <c r="H597" s="200" t="s">
        <v>29</v>
      </c>
      <c r="I597" s="202"/>
      <c r="J597" s="202"/>
      <c r="K597" s="199"/>
      <c r="L597" s="199"/>
      <c r="M597" s="203"/>
      <c r="N597" s="204"/>
      <c r="O597" s="205"/>
      <c r="P597" s="205"/>
      <c r="Q597" s="205"/>
      <c r="R597" s="205"/>
      <c r="S597" s="205"/>
      <c r="T597" s="205"/>
      <c r="U597" s="205"/>
      <c r="V597" s="205"/>
      <c r="W597" s="205"/>
      <c r="X597" s="206"/>
      <c r="AT597" s="207" t="s">
        <v>145</v>
      </c>
      <c r="AU597" s="207" t="s">
        <v>85</v>
      </c>
      <c r="AV597" s="13" t="s">
        <v>83</v>
      </c>
      <c r="AW597" s="13" t="s">
        <v>5</v>
      </c>
      <c r="AX597" s="13" t="s">
        <v>75</v>
      </c>
      <c r="AY597" s="207" t="s">
        <v>131</v>
      </c>
    </row>
    <row r="598" spans="2:51" s="14" customFormat="1" ht="12">
      <c r="B598" s="208"/>
      <c r="C598" s="209"/>
      <c r="D598" s="191" t="s">
        <v>145</v>
      </c>
      <c r="E598" s="210" t="s">
        <v>29</v>
      </c>
      <c r="F598" s="211" t="s">
        <v>85</v>
      </c>
      <c r="G598" s="209"/>
      <c r="H598" s="212">
        <v>2</v>
      </c>
      <c r="I598" s="213"/>
      <c r="J598" s="213"/>
      <c r="K598" s="209"/>
      <c r="L598" s="209"/>
      <c r="M598" s="214"/>
      <c r="N598" s="215"/>
      <c r="O598" s="216"/>
      <c r="P598" s="216"/>
      <c r="Q598" s="216"/>
      <c r="R598" s="216"/>
      <c r="S598" s="216"/>
      <c r="T598" s="216"/>
      <c r="U598" s="216"/>
      <c r="V598" s="216"/>
      <c r="W598" s="216"/>
      <c r="X598" s="217"/>
      <c r="AT598" s="218" t="s">
        <v>145</v>
      </c>
      <c r="AU598" s="218" t="s">
        <v>85</v>
      </c>
      <c r="AV598" s="14" t="s">
        <v>85</v>
      </c>
      <c r="AW598" s="14" t="s">
        <v>5</v>
      </c>
      <c r="AX598" s="14" t="s">
        <v>75</v>
      </c>
      <c r="AY598" s="218" t="s">
        <v>131</v>
      </c>
    </row>
    <row r="599" spans="2:51" s="15" customFormat="1" ht="12">
      <c r="B599" s="219"/>
      <c r="C599" s="220"/>
      <c r="D599" s="191" t="s">
        <v>145</v>
      </c>
      <c r="E599" s="221" t="s">
        <v>29</v>
      </c>
      <c r="F599" s="222" t="s">
        <v>147</v>
      </c>
      <c r="G599" s="220"/>
      <c r="H599" s="223">
        <v>2</v>
      </c>
      <c r="I599" s="224"/>
      <c r="J599" s="224"/>
      <c r="K599" s="220"/>
      <c r="L599" s="220"/>
      <c r="M599" s="225"/>
      <c r="N599" s="226"/>
      <c r="O599" s="227"/>
      <c r="P599" s="227"/>
      <c r="Q599" s="227"/>
      <c r="R599" s="227"/>
      <c r="S599" s="227"/>
      <c r="T599" s="227"/>
      <c r="U599" s="227"/>
      <c r="V599" s="227"/>
      <c r="W599" s="227"/>
      <c r="X599" s="228"/>
      <c r="AT599" s="229" t="s">
        <v>145</v>
      </c>
      <c r="AU599" s="229" t="s">
        <v>85</v>
      </c>
      <c r="AV599" s="15" t="s">
        <v>139</v>
      </c>
      <c r="AW599" s="15" t="s">
        <v>5</v>
      </c>
      <c r="AX599" s="15" t="s">
        <v>83</v>
      </c>
      <c r="AY599" s="229" t="s">
        <v>131</v>
      </c>
    </row>
    <row r="600" spans="1:65" s="2" customFormat="1" ht="24.2" customHeight="1">
      <c r="A600" s="35"/>
      <c r="B600" s="36"/>
      <c r="C600" s="230" t="s">
        <v>558</v>
      </c>
      <c r="D600" s="230" t="s">
        <v>148</v>
      </c>
      <c r="E600" s="231" t="s">
        <v>855</v>
      </c>
      <c r="F600" s="232" t="s">
        <v>856</v>
      </c>
      <c r="G600" s="233" t="s">
        <v>137</v>
      </c>
      <c r="H600" s="234">
        <v>2</v>
      </c>
      <c r="I600" s="235"/>
      <c r="J600" s="236"/>
      <c r="K600" s="237">
        <f>ROUND(P600*H600,2)</f>
        <v>0</v>
      </c>
      <c r="L600" s="232" t="s">
        <v>29</v>
      </c>
      <c r="M600" s="238"/>
      <c r="N600" s="239" t="s">
        <v>29</v>
      </c>
      <c r="O600" s="185" t="s">
        <v>44</v>
      </c>
      <c r="P600" s="186">
        <f>I600+J600</f>
        <v>0</v>
      </c>
      <c r="Q600" s="186">
        <f>ROUND(I600*H600,2)</f>
        <v>0</v>
      </c>
      <c r="R600" s="186">
        <f>ROUND(J600*H600,2)</f>
        <v>0</v>
      </c>
      <c r="S600" s="65"/>
      <c r="T600" s="187">
        <f>S600*H600</f>
        <v>0</v>
      </c>
      <c r="U600" s="187">
        <v>0</v>
      </c>
      <c r="V600" s="187">
        <f>U600*H600</f>
        <v>0</v>
      </c>
      <c r="W600" s="187">
        <v>0</v>
      </c>
      <c r="X600" s="188">
        <f>W600*H600</f>
        <v>0</v>
      </c>
      <c r="Y600" s="35"/>
      <c r="Z600" s="35"/>
      <c r="AA600" s="35"/>
      <c r="AB600" s="35"/>
      <c r="AC600" s="35"/>
      <c r="AD600" s="35"/>
      <c r="AE600" s="35"/>
      <c r="AR600" s="189" t="s">
        <v>151</v>
      </c>
      <c r="AT600" s="189" t="s">
        <v>148</v>
      </c>
      <c r="AU600" s="189" t="s">
        <v>85</v>
      </c>
      <c r="AY600" s="18" t="s">
        <v>131</v>
      </c>
      <c r="BE600" s="190">
        <f>IF(O600="základní",K600,0)</f>
        <v>0</v>
      </c>
      <c r="BF600" s="190">
        <f>IF(O600="snížená",K600,0)</f>
        <v>0</v>
      </c>
      <c r="BG600" s="190">
        <f>IF(O600="zákl. přenesená",K600,0)</f>
        <v>0</v>
      </c>
      <c r="BH600" s="190">
        <f>IF(O600="sníž. přenesená",K600,0)</f>
        <v>0</v>
      </c>
      <c r="BI600" s="190">
        <f>IF(O600="nulová",K600,0)</f>
        <v>0</v>
      </c>
      <c r="BJ600" s="18" t="s">
        <v>83</v>
      </c>
      <c r="BK600" s="190">
        <f>ROUND(P600*H600,2)</f>
        <v>0</v>
      </c>
      <c r="BL600" s="18" t="s">
        <v>139</v>
      </c>
      <c r="BM600" s="189" t="s">
        <v>857</v>
      </c>
    </row>
    <row r="601" spans="1:47" s="2" customFormat="1" ht="12">
      <c r="A601" s="35"/>
      <c r="B601" s="36"/>
      <c r="C601" s="37"/>
      <c r="D601" s="191" t="s">
        <v>141</v>
      </c>
      <c r="E601" s="37"/>
      <c r="F601" s="192" t="s">
        <v>856</v>
      </c>
      <c r="G601" s="37"/>
      <c r="H601" s="37"/>
      <c r="I601" s="193"/>
      <c r="J601" s="193"/>
      <c r="K601" s="37"/>
      <c r="L601" s="37"/>
      <c r="M601" s="40"/>
      <c r="N601" s="194"/>
      <c r="O601" s="195"/>
      <c r="P601" s="65"/>
      <c r="Q601" s="65"/>
      <c r="R601" s="65"/>
      <c r="S601" s="65"/>
      <c r="T601" s="65"/>
      <c r="U601" s="65"/>
      <c r="V601" s="65"/>
      <c r="W601" s="65"/>
      <c r="X601" s="66"/>
      <c r="Y601" s="35"/>
      <c r="Z601" s="35"/>
      <c r="AA601" s="35"/>
      <c r="AB601" s="35"/>
      <c r="AC601" s="35"/>
      <c r="AD601" s="35"/>
      <c r="AE601" s="35"/>
      <c r="AT601" s="18" t="s">
        <v>141</v>
      </c>
      <c r="AU601" s="18" t="s">
        <v>85</v>
      </c>
    </row>
    <row r="602" spans="1:47" s="2" customFormat="1" ht="19.5">
      <c r="A602" s="35"/>
      <c r="B602" s="36"/>
      <c r="C602" s="37"/>
      <c r="D602" s="191" t="s">
        <v>153</v>
      </c>
      <c r="E602" s="37"/>
      <c r="F602" s="240" t="s">
        <v>275</v>
      </c>
      <c r="G602" s="37"/>
      <c r="H602" s="37"/>
      <c r="I602" s="193"/>
      <c r="J602" s="193"/>
      <c r="K602" s="37"/>
      <c r="L602" s="37"/>
      <c r="M602" s="40"/>
      <c r="N602" s="194"/>
      <c r="O602" s="195"/>
      <c r="P602" s="65"/>
      <c r="Q602" s="65"/>
      <c r="R602" s="65"/>
      <c r="S602" s="65"/>
      <c r="T602" s="65"/>
      <c r="U602" s="65"/>
      <c r="V602" s="65"/>
      <c r="W602" s="65"/>
      <c r="X602" s="66"/>
      <c r="Y602" s="35"/>
      <c r="Z602" s="35"/>
      <c r="AA602" s="35"/>
      <c r="AB602" s="35"/>
      <c r="AC602" s="35"/>
      <c r="AD602" s="35"/>
      <c r="AE602" s="35"/>
      <c r="AT602" s="18" t="s">
        <v>153</v>
      </c>
      <c r="AU602" s="18" t="s">
        <v>85</v>
      </c>
    </row>
    <row r="603" spans="2:51" s="13" customFormat="1" ht="12">
      <c r="B603" s="198"/>
      <c r="C603" s="199"/>
      <c r="D603" s="191" t="s">
        <v>145</v>
      </c>
      <c r="E603" s="200" t="s">
        <v>29</v>
      </c>
      <c r="F603" s="201" t="s">
        <v>146</v>
      </c>
      <c r="G603" s="199"/>
      <c r="H603" s="200" t="s">
        <v>29</v>
      </c>
      <c r="I603" s="202"/>
      <c r="J603" s="202"/>
      <c r="K603" s="199"/>
      <c r="L603" s="199"/>
      <c r="M603" s="203"/>
      <c r="N603" s="204"/>
      <c r="O603" s="205"/>
      <c r="P603" s="205"/>
      <c r="Q603" s="205"/>
      <c r="R603" s="205"/>
      <c r="S603" s="205"/>
      <c r="T603" s="205"/>
      <c r="U603" s="205"/>
      <c r="V603" s="205"/>
      <c r="W603" s="205"/>
      <c r="X603" s="206"/>
      <c r="AT603" s="207" t="s">
        <v>145</v>
      </c>
      <c r="AU603" s="207" t="s">
        <v>85</v>
      </c>
      <c r="AV603" s="13" t="s">
        <v>83</v>
      </c>
      <c r="AW603" s="13" t="s">
        <v>5</v>
      </c>
      <c r="AX603" s="13" t="s">
        <v>75</v>
      </c>
      <c r="AY603" s="207" t="s">
        <v>131</v>
      </c>
    </row>
    <row r="604" spans="2:51" s="14" customFormat="1" ht="12">
      <c r="B604" s="208"/>
      <c r="C604" s="209"/>
      <c r="D604" s="191" t="s">
        <v>145</v>
      </c>
      <c r="E604" s="210" t="s">
        <v>29</v>
      </c>
      <c r="F604" s="211" t="s">
        <v>85</v>
      </c>
      <c r="G604" s="209"/>
      <c r="H604" s="212">
        <v>2</v>
      </c>
      <c r="I604" s="213"/>
      <c r="J604" s="213"/>
      <c r="K604" s="209"/>
      <c r="L604" s="209"/>
      <c r="M604" s="214"/>
      <c r="N604" s="215"/>
      <c r="O604" s="216"/>
      <c r="P604" s="216"/>
      <c r="Q604" s="216"/>
      <c r="R604" s="216"/>
      <c r="S604" s="216"/>
      <c r="T604" s="216"/>
      <c r="U604" s="216"/>
      <c r="V604" s="216"/>
      <c r="W604" s="216"/>
      <c r="X604" s="217"/>
      <c r="AT604" s="218" t="s">
        <v>145</v>
      </c>
      <c r="AU604" s="218" t="s">
        <v>85</v>
      </c>
      <c r="AV604" s="14" t="s">
        <v>85</v>
      </c>
      <c r="AW604" s="14" t="s">
        <v>5</v>
      </c>
      <c r="AX604" s="14" t="s">
        <v>75</v>
      </c>
      <c r="AY604" s="218" t="s">
        <v>131</v>
      </c>
    </row>
    <row r="605" spans="2:51" s="15" customFormat="1" ht="12">
      <c r="B605" s="219"/>
      <c r="C605" s="220"/>
      <c r="D605" s="191" t="s">
        <v>145</v>
      </c>
      <c r="E605" s="221" t="s">
        <v>29</v>
      </c>
      <c r="F605" s="222" t="s">
        <v>147</v>
      </c>
      <c r="G605" s="220"/>
      <c r="H605" s="223">
        <v>2</v>
      </c>
      <c r="I605" s="224"/>
      <c r="J605" s="224"/>
      <c r="K605" s="220"/>
      <c r="L605" s="220"/>
      <c r="M605" s="225"/>
      <c r="N605" s="226"/>
      <c r="O605" s="227"/>
      <c r="P605" s="227"/>
      <c r="Q605" s="227"/>
      <c r="R605" s="227"/>
      <c r="S605" s="227"/>
      <c r="T605" s="227"/>
      <c r="U605" s="227"/>
      <c r="V605" s="227"/>
      <c r="W605" s="227"/>
      <c r="X605" s="228"/>
      <c r="AT605" s="229" t="s">
        <v>145</v>
      </c>
      <c r="AU605" s="229" t="s">
        <v>85</v>
      </c>
      <c r="AV605" s="15" t="s">
        <v>139</v>
      </c>
      <c r="AW605" s="15" t="s">
        <v>5</v>
      </c>
      <c r="AX605" s="15" t="s">
        <v>83</v>
      </c>
      <c r="AY605" s="229" t="s">
        <v>131</v>
      </c>
    </row>
    <row r="606" spans="1:65" s="2" customFormat="1" ht="24.2" customHeight="1">
      <c r="A606" s="35"/>
      <c r="B606" s="36"/>
      <c r="C606" s="177" t="s">
        <v>563</v>
      </c>
      <c r="D606" s="177" t="s">
        <v>134</v>
      </c>
      <c r="E606" s="178" t="s">
        <v>419</v>
      </c>
      <c r="F606" s="179" t="s">
        <v>420</v>
      </c>
      <c r="G606" s="180" t="s">
        <v>137</v>
      </c>
      <c r="H606" s="181">
        <v>8</v>
      </c>
      <c r="I606" s="182"/>
      <c r="J606" s="182"/>
      <c r="K606" s="183">
        <f>ROUND(P606*H606,2)</f>
        <v>0</v>
      </c>
      <c r="L606" s="179" t="s">
        <v>138</v>
      </c>
      <c r="M606" s="40"/>
      <c r="N606" s="184" t="s">
        <v>29</v>
      </c>
      <c r="O606" s="185" t="s">
        <v>44</v>
      </c>
      <c r="P606" s="186">
        <f>I606+J606</f>
        <v>0</v>
      </c>
      <c r="Q606" s="186">
        <f>ROUND(I606*H606,2)</f>
        <v>0</v>
      </c>
      <c r="R606" s="186">
        <f>ROUND(J606*H606,2)</f>
        <v>0</v>
      </c>
      <c r="S606" s="65"/>
      <c r="T606" s="187">
        <f>S606*H606</f>
        <v>0</v>
      </c>
      <c r="U606" s="187">
        <v>0</v>
      </c>
      <c r="V606" s="187">
        <f>U606*H606</f>
        <v>0</v>
      </c>
      <c r="W606" s="187">
        <v>0</v>
      </c>
      <c r="X606" s="188">
        <f>W606*H606</f>
        <v>0</v>
      </c>
      <c r="Y606" s="35"/>
      <c r="Z606" s="35"/>
      <c r="AA606" s="35"/>
      <c r="AB606" s="35"/>
      <c r="AC606" s="35"/>
      <c r="AD606" s="35"/>
      <c r="AE606" s="35"/>
      <c r="AR606" s="189" t="s">
        <v>139</v>
      </c>
      <c r="AT606" s="189" t="s">
        <v>134</v>
      </c>
      <c r="AU606" s="189" t="s">
        <v>85</v>
      </c>
      <c r="AY606" s="18" t="s">
        <v>131</v>
      </c>
      <c r="BE606" s="190">
        <f>IF(O606="základní",K606,0)</f>
        <v>0</v>
      </c>
      <c r="BF606" s="190">
        <f>IF(O606="snížená",K606,0)</f>
        <v>0</v>
      </c>
      <c r="BG606" s="190">
        <f>IF(O606="zákl. přenesená",K606,0)</f>
        <v>0</v>
      </c>
      <c r="BH606" s="190">
        <f>IF(O606="sníž. přenesená",K606,0)</f>
        <v>0</v>
      </c>
      <c r="BI606" s="190">
        <f>IF(O606="nulová",K606,0)</f>
        <v>0</v>
      </c>
      <c r="BJ606" s="18" t="s">
        <v>83</v>
      </c>
      <c r="BK606" s="190">
        <f>ROUND(P606*H606,2)</f>
        <v>0</v>
      </c>
      <c r="BL606" s="18" t="s">
        <v>139</v>
      </c>
      <c r="BM606" s="189" t="s">
        <v>421</v>
      </c>
    </row>
    <row r="607" spans="1:47" s="2" customFormat="1" ht="12">
      <c r="A607" s="35"/>
      <c r="B607" s="36"/>
      <c r="C607" s="37"/>
      <c r="D607" s="191" t="s">
        <v>141</v>
      </c>
      <c r="E607" s="37"/>
      <c r="F607" s="192" t="s">
        <v>422</v>
      </c>
      <c r="G607" s="37"/>
      <c r="H607" s="37"/>
      <c r="I607" s="193"/>
      <c r="J607" s="193"/>
      <c r="K607" s="37"/>
      <c r="L607" s="37"/>
      <c r="M607" s="40"/>
      <c r="N607" s="194"/>
      <c r="O607" s="195"/>
      <c r="P607" s="65"/>
      <c r="Q607" s="65"/>
      <c r="R607" s="65"/>
      <c r="S607" s="65"/>
      <c r="T607" s="65"/>
      <c r="U607" s="65"/>
      <c r="V607" s="65"/>
      <c r="W607" s="65"/>
      <c r="X607" s="66"/>
      <c r="Y607" s="35"/>
      <c r="Z607" s="35"/>
      <c r="AA607" s="35"/>
      <c r="AB607" s="35"/>
      <c r="AC607" s="35"/>
      <c r="AD607" s="35"/>
      <c r="AE607" s="35"/>
      <c r="AT607" s="18" t="s">
        <v>141</v>
      </c>
      <c r="AU607" s="18" t="s">
        <v>85</v>
      </c>
    </row>
    <row r="608" spans="1:47" s="2" customFormat="1" ht="12">
      <c r="A608" s="35"/>
      <c r="B608" s="36"/>
      <c r="C608" s="37"/>
      <c r="D608" s="196" t="s">
        <v>143</v>
      </c>
      <c r="E608" s="37"/>
      <c r="F608" s="197" t="s">
        <v>423</v>
      </c>
      <c r="G608" s="37"/>
      <c r="H608" s="37"/>
      <c r="I608" s="193"/>
      <c r="J608" s="193"/>
      <c r="K608" s="37"/>
      <c r="L608" s="37"/>
      <c r="M608" s="40"/>
      <c r="N608" s="194"/>
      <c r="O608" s="195"/>
      <c r="P608" s="65"/>
      <c r="Q608" s="65"/>
      <c r="R608" s="65"/>
      <c r="S608" s="65"/>
      <c r="T608" s="65"/>
      <c r="U608" s="65"/>
      <c r="V608" s="65"/>
      <c r="W608" s="65"/>
      <c r="X608" s="66"/>
      <c r="Y608" s="35"/>
      <c r="Z608" s="35"/>
      <c r="AA608" s="35"/>
      <c r="AB608" s="35"/>
      <c r="AC608" s="35"/>
      <c r="AD608" s="35"/>
      <c r="AE608" s="35"/>
      <c r="AT608" s="18" t="s">
        <v>143</v>
      </c>
      <c r="AU608" s="18" t="s">
        <v>85</v>
      </c>
    </row>
    <row r="609" spans="2:51" s="13" customFormat="1" ht="12">
      <c r="B609" s="198"/>
      <c r="C609" s="199"/>
      <c r="D609" s="191" t="s">
        <v>145</v>
      </c>
      <c r="E609" s="200" t="s">
        <v>29</v>
      </c>
      <c r="F609" s="201" t="s">
        <v>146</v>
      </c>
      <c r="G609" s="199"/>
      <c r="H609" s="200" t="s">
        <v>29</v>
      </c>
      <c r="I609" s="202"/>
      <c r="J609" s="202"/>
      <c r="K609" s="199"/>
      <c r="L609" s="199"/>
      <c r="M609" s="203"/>
      <c r="N609" s="204"/>
      <c r="O609" s="205"/>
      <c r="P609" s="205"/>
      <c r="Q609" s="205"/>
      <c r="R609" s="205"/>
      <c r="S609" s="205"/>
      <c r="T609" s="205"/>
      <c r="U609" s="205"/>
      <c r="V609" s="205"/>
      <c r="W609" s="205"/>
      <c r="X609" s="206"/>
      <c r="AT609" s="207" t="s">
        <v>145</v>
      </c>
      <c r="AU609" s="207" t="s">
        <v>85</v>
      </c>
      <c r="AV609" s="13" t="s">
        <v>83</v>
      </c>
      <c r="AW609" s="13" t="s">
        <v>5</v>
      </c>
      <c r="AX609" s="13" t="s">
        <v>75</v>
      </c>
      <c r="AY609" s="207" t="s">
        <v>131</v>
      </c>
    </row>
    <row r="610" spans="2:51" s="14" customFormat="1" ht="12">
      <c r="B610" s="208"/>
      <c r="C610" s="209"/>
      <c r="D610" s="191" t="s">
        <v>145</v>
      </c>
      <c r="E610" s="210" t="s">
        <v>29</v>
      </c>
      <c r="F610" s="211" t="s">
        <v>858</v>
      </c>
      <c r="G610" s="209"/>
      <c r="H610" s="212">
        <v>8</v>
      </c>
      <c r="I610" s="213"/>
      <c r="J610" s="213"/>
      <c r="K610" s="209"/>
      <c r="L610" s="209"/>
      <c r="M610" s="214"/>
      <c r="N610" s="215"/>
      <c r="O610" s="216"/>
      <c r="P610" s="216"/>
      <c r="Q610" s="216"/>
      <c r="R610" s="216"/>
      <c r="S610" s="216"/>
      <c r="T610" s="216"/>
      <c r="U610" s="216"/>
      <c r="V610" s="216"/>
      <c r="W610" s="216"/>
      <c r="X610" s="217"/>
      <c r="AT610" s="218" t="s">
        <v>145</v>
      </c>
      <c r="AU610" s="218" t="s">
        <v>85</v>
      </c>
      <c r="AV610" s="14" t="s">
        <v>85</v>
      </c>
      <c r="AW610" s="14" t="s">
        <v>5</v>
      </c>
      <c r="AX610" s="14" t="s">
        <v>75</v>
      </c>
      <c r="AY610" s="218" t="s">
        <v>131</v>
      </c>
    </row>
    <row r="611" spans="2:51" s="15" customFormat="1" ht="12">
      <c r="B611" s="219"/>
      <c r="C611" s="220"/>
      <c r="D611" s="191" t="s">
        <v>145</v>
      </c>
      <c r="E611" s="221" t="s">
        <v>29</v>
      </c>
      <c r="F611" s="222" t="s">
        <v>147</v>
      </c>
      <c r="G611" s="220"/>
      <c r="H611" s="223">
        <v>8</v>
      </c>
      <c r="I611" s="224"/>
      <c r="J611" s="224"/>
      <c r="K611" s="220"/>
      <c r="L611" s="220"/>
      <c r="M611" s="225"/>
      <c r="N611" s="226"/>
      <c r="O611" s="227"/>
      <c r="P611" s="227"/>
      <c r="Q611" s="227"/>
      <c r="R611" s="227"/>
      <c r="S611" s="227"/>
      <c r="T611" s="227"/>
      <c r="U611" s="227"/>
      <c r="V611" s="227"/>
      <c r="W611" s="227"/>
      <c r="X611" s="228"/>
      <c r="AT611" s="229" t="s">
        <v>145</v>
      </c>
      <c r="AU611" s="229" t="s">
        <v>85</v>
      </c>
      <c r="AV611" s="15" t="s">
        <v>139</v>
      </c>
      <c r="AW611" s="15" t="s">
        <v>5</v>
      </c>
      <c r="AX611" s="15" t="s">
        <v>83</v>
      </c>
      <c r="AY611" s="229" t="s">
        <v>131</v>
      </c>
    </row>
    <row r="612" spans="1:65" s="2" customFormat="1" ht="24.2" customHeight="1">
      <c r="A612" s="35"/>
      <c r="B612" s="36"/>
      <c r="C612" s="230" t="s">
        <v>568</v>
      </c>
      <c r="D612" s="230" t="s">
        <v>148</v>
      </c>
      <c r="E612" s="231" t="s">
        <v>426</v>
      </c>
      <c r="F612" s="232" t="s">
        <v>427</v>
      </c>
      <c r="G612" s="233" t="s">
        <v>137</v>
      </c>
      <c r="H612" s="234">
        <v>2</v>
      </c>
      <c r="I612" s="235"/>
      <c r="J612" s="236"/>
      <c r="K612" s="237">
        <f>ROUND(P612*H612,2)</f>
        <v>0</v>
      </c>
      <c r="L612" s="232" t="s">
        <v>29</v>
      </c>
      <c r="M612" s="238"/>
      <c r="N612" s="239" t="s">
        <v>29</v>
      </c>
      <c r="O612" s="185" t="s">
        <v>44</v>
      </c>
      <c r="P612" s="186">
        <f>I612+J612</f>
        <v>0</v>
      </c>
      <c r="Q612" s="186">
        <f>ROUND(I612*H612,2)</f>
        <v>0</v>
      </c>
      <c r="R612" s="186">
        <f>ROUND(J612*H612,2)</f>
        <v>0</v>
      </c>
      <c r="S612" s="65"/>
      <c r="T612" s="187">
        <f>S612*H612</f>
        <v>0</v>
      </c>
      <c r="U612" s="187">
        <v>0</v>
      </c>
      <c r="V612" s="187">
        <f>U612*H612</f>
        <v>0</v>
      </c>
      <c r="W612" s="187">
        <v>0</v>
      </c>
      <c r="X612" s="188">
        <f>W612*H612</f>
        <v>0</v>
      </c>
      <c r="Y612" s="35"/>
      <c r="Z612" s="35"/>
      <c r="AA612" s="35"/>
      <c r="AB612" s="35"/>
      <c r="AC612" s="35"/>
      <c r="AD612" s="35"/>
      <c r="AE612" s="35"/>
      <c r="AR612" s="189" t="s">
        <v>151</v>
      </c>
      <c r="AT612" s="189" t="s">
        <v>148</v>
      </c>
      <c r="AU612" s="189" t="s">
        <v>85</v>
      </c>
      <c r="AY612" s="18" t="s">
        <v>131</v>
      </c>
      <c r="BE612" s="190">
        <f>IF(O612="základní",K612,0)</f>
        <v>0</v>
      </c>
      <c r="BF612" s="190">
        <f>IF(O612="snížená",K612,0)</f>
        <v>0</v>
      </c>
      <c r="BG612" s="190">
        <f>IF(O612="zákl. přenesená",K612,0)</f>
        <v>0</v>
      </c>
      <c r="BH612" s="190">
        <f>IF(O612="sníž. přenesená",K612,0)</f>
        <v>0</v>
      </c>
      <c r="BI612" s="190">
        <f>IF(O612="nulová",K612,0)</f>
        <v>0</v>
      </c>
      <c r="BJ612" s="18" t="s">
        <v>83</v>
      </c>
      <c r="BK612" s="190">
        <f>ROUND(P612*H612,2)</f>
        <v>0</v>
      </c>
      <c r="BL612" s="18" t="s">
        <v>139</v>
      </c>
      <c r="BM612" s="189" t="s">
        <v>428</v>
      </c>
    </row>
    <row r="613" spans="1:47" s="2" customFormat="1" ht="12">
      <c r="A613" s="35"/>
      <c r="B613" s="36"/>
      <c r="C613" s="37"/>
      <c r="D613" s="191" t="s">
        <v>141</v>
      </c>
      <c r="E613" s="37"/>
      <c r="F613" s="192" t="s">
        <v>427</v>
      </c>
      <c r="G613" s="37"/>
      <c r="H613" s="37"/>
      <c r="I613" s="193"/>
      <c r="J613" s="193"/>
      <c r="K613" s="37"/>
      <c r="L613" s="37"/>
      <c r="M613" s="40"/>
      <c r="N613" s="194"/>
      <c r="O613" s="195"/>
      <c r="P613" s="65"/>
      <c r="Q613" s="65"/>
      <c r="R613" s="65"/>
      <c r="S613" s="65"/>
      <c r="T613" s="65"/>
      <c r="U613" s="65"/>
      <c r="V613" s="65"/>
      <c r="W613" s="65"/>
      <c r="X613" s="66"/>
      <c r="Y613" s="35"/>
      <c r="Z613" s="35"/>
      <c r="AA613" s="35"/>
      <c r="AB613" s="35"/>
      <c r="AC613" s="35"/>
      <c r="AD613" s="35"/>
      <c r="AE613" s="35"/>
      <c r="AT613" s="18" t="s">
        <v>141</v>
      </c>
      <c r="AU613" s="18" t="s">
        <v>85</v>
      </c>
    </row>
    <row r="614" spans="1:47" s="2" customFormat="1" ht="19.5">
      <c r="A614" s="35"/>
      <c r="B614" s="36"/>
      <c r="C614" s="37"/>
      <c r="D614" s="191" t="s">
        <v>153</v>
      </c>
      <c r="E614" s="37"/>
      <c r="F614" s="240" t="s">
        <v>275</v>
      </c>
      <c r="G614" s="37"/>
      <c r="H614" s="37"/>
      <c r="I614" s="193"/>
      <c r="J614" s="193"/>
      <c r="K614" s="37"/>
      <c r="L614" s="37"/>
      <c r="M614" s="40"/>
      <c r="N614" s="194"/>
      <c r="O614" s="195"/>
      <c r="P614" s="65"/>
      <c r="Q614" s="65"/>
      <c r="R614" s="65"/>
      <c r="S614" s="65"/>
      <c r="T614" s="65"/>
      <c r="U614" s="65"/>
      <c r="V614" s="65"/>
      <c r="W614" s="65"/>
      <c r="X614" s="66"/>
      <c r="Y614" s="35"/>
      <c r="Z614" s="35"/>
      <c r="AA614" s="35"/>
      <c r="AB614" s="35"/>
      <c r="AC614" s="35"/>
      <c r="AD614" s="35"/>
      <c r="AE614" s="35"/>
      <c r="AT614" s="18" t="s">
        <v>153</v>
      </c>
      <c r="AU614" s="18" t="s">
        <v>85</v>
      </c>
    </row>
    <row r="615" spans="2:51" s="13" customFormat="1" ht="12">
      <c r="B615" s="198"/>
      <c r="C615" s="199"/>
      <c r="D615" s="191" t="s">
        <v>145</v>
      </c>
      <c r="E615" s="200" t="s">
        <v>29</v>
      </c>
      <c r="F615" s="201" t="s">
        <v>146</v>
      </c>
      <c r="G615" s="199"/>
      <c r="H615" s="200" t="s">
        <v>29</v>
      </c>
      <c r="I615" s="202"/>
      <c r="J615" s="202"/>
      <c r="K615" s="199"/>
      <c r="L615" s="199"/>
      <c r="M615" s="203"/>
      <c r="N615" s="204"/>
      <c r="O615" s="205"/>
      <c r="P615" s="205"/>
      <c r="Q615" s="205"/>
      <c r="R615" s="205"/>
      <c r="S615" s="205"/>
      <c r="T615" s="205"/>
      <c r="U615" s="205"/>
      <c r="V615" s="205"/>
      <c r="W615" s="205"/>
      <c r="X615" s="206"/>
      <c r="AT615" s="207" t="s">
        <v>145</v>
      </c>
      <c r="AU615" s="207" t="s">
        <v>85</v>
      </c>
      <c r="AV615" s="13" t="s">
        <v>83</v>
      </c>
      <c r="AW615" s="13" t="s">
        <v>5</v>
      </c>
      <c r="AX615" s="13" t="s">
        <v>75</v>
      </c>
      <c r="AY615" s="207" t="s">
        <v>131</v>
      </c>
    </row>
    <row r="616" spans="2:51" s="14" customFormat="1" ht="12">
      <c r="B616" s="208"/>
      <c r="C616" s="209"/>
      <c r="D616" s="191" t="s">
        <v>145</v>
      </c>
      <c r="E616" s="210" t="s">
        <v>29</v>
      </c>
      <c r="F616" s="211" t="s">
        <v>85</v>
      </c>
      <c r="G616" s="209"/>
      <c r="H616" s="212">
        <v>2</v>
      </c>
      <c r="I616" s="213"/>
      <c r="J616" s="213"/>
      <c r="K616" s="209"/>
      <c r="L616" s="209"/>
      <c r="M616" s="214"/>
      <c r="N616" s="215"/>
      <c r="O616" s="216"/>
      <c r="P616" s="216"/>
      <c r="Q616" s="216"/>
      <c r="R616" s="216"/>
      <c r="S616" s="216"/>
      <c r="T616" s="216"/>
      <c r="U616" s="216"/>
      <c r="V616" s="216"/>
      <c r="W616" s="216"/>
      <c r="X616" s="217"/>
      <c r="AT616" s="218" t="s">
        <v>145</v>
      </c>
      <c r="AU616" s="218" t="s">
        <v>85</v>
      </c>
      <c r="AV616" s="14" t="s">
        <v>85</v>
      </c>
      <c r="AW616" s="14" t="s">
        <v>5</v>
      </c>
      <c r="AX616" s="14" t="s">
        <v>75</v>
      </c>
      <c r="AY616" s="218" t="s">
        <v>131</v>
      </c>
    </row>
    <row r="617" spans="2:51" s="15" customFormat="1" ht="12">
      <c r="B617" s="219"/>
      <c r="C617" s="220"/>
      <c r="D617" s="191" t="s">
        <v>145</v>
      </c>
      <c r="E617" s="221" t="s">
        <v>29</v>
      </c>
      <c r="F617" s="222" t="s">
        <v>147</v>
      </c>
      <c r="G617" s="220"/>
      <c r="H617" s="223">
        <v>2</v>
      </c>
      <c r="I617" s="224"/>
      <c r="J617" s="224"/>
      <c r="K617" s="220"/>
      <c r="L617" s="220"/>
      <c r="M617" s="225"/>
      <c r="N617" s="226"/>
      <c r="O617" s="227"/>
      <c r="P617" s="227"/>
      <c r="Q617" s="227"/>
      <c r="R617" s="227"/>
      <c r="S617" s="227"/>
      <c r="T617" s="227"/>
      <c r="U617" s="227"/>
      <c r="V617" s="227"/>
      <c r="W617" s="227"/>
      <c r="X617" s="228"/>
      <c r="AT617" s="229" t="s">
        <v>145</v>
      </c>
      <c r="AU617" s="229" t="s">
        <v>85</v>
      </c>
      <c r="AV617" s="15" t="s">
        <v>139</v>
      </c>
      <c r="AW617" s="15" t="s">
        <v>5</v>
      </c>
      <c r="AX617" s="15" t="s">
        <v>83</v>
      </c>
      <c r="AY617" s="229" t="s">
        <v>131</v>
      </c>
    </row>
    <row r="618" spans="1:65" s="2" customFormat="1" ht="16.5" customHeight="1">
      <c r="A618" s="35"/>
      <c r="B618" s="36"/>
      <c r="C618" s="230" t="s">
        <v>575</v>
      </c>
      <c r="D618" s="230" t="s">
        <v>148</v>
      </c>
      <c r="E618" s="231" t="s">
        <v>430</v>
      </c>
      <c r="F618" s="232" t="s">
        <v>431</v>
      </c>
      <c r="G618" s="233" t="s">
        <v>137</v>
      </c>
      <c r="H618" s="234">
        <v>6</v>
      </c>
      <c r="I618" s="235"/>
      <c r="J618" s="236"/>
      <c r="K618" s="237">
        <f>ROUND(P618*H618,2)</f>
        <v>0</v>
      </c>
      <c r="L618" s="232" t="s">
        <v>29</v>
      </c>
      <c r="M618" s="238"/>
      <c r="N618" s="239" t="s">
        <v>29</v>
      </c>
      <c r="O618" s="185" t="s">
        <v>44</v>
      </c>
      <c r="P618" s="186">
        <f>I618+J618</f>
        <v>0</v>
      </c>
      <c r="Q618" s="186">
        <f>ROUND(I618*H618,2)</f>
        <v>0</v>
      </c>
      <c r="R618" s="186">
        <f>ROUND(J618*H618,2)</f>
        <v>0</v>
      </c>
      <c r="S618" s="65"/>
      <c r="T618" s="187">
        <f>S618*H618</f>
        <v>0</v>
      </c>
      <c r="U618" s="187">
        <v>0</v>
      </c>
      <c r="V618" s="187">
        <f>U618*H618</f>
        <v>0</v>
      </c>
      <c r="W618" s="187">
        <v>0</v>
      </c>
      <c r="X618" s="188">
        <f>W618*H618</f>
        <v>0</v>
      </c>
      <c r="Y618" s="35"/>
      <c r="Z618" s="35"/>
      <c r="AA618" s="35"/>
      <c r="AB618" s="35"/>
      <c r="AC618" s="35"/>
      <c r="AD618" s="35"/>
      <c r="AE618" s="35"/>
      <c r="AR618" s="189" t="s">
        <v>151</v>
      </c>
      <c r="AT618" s="189" t="s">
        <v>148</v>
      </c>
      <c r="AU618" s="189" t="s">
        <v>85</v>
      </c>
      <c r="AY618" s="18" t="s">
        <v>131</v>
      </c>
      <c r="BE618" s="190">
        <f>IF(O618="základní",K618,0)</f>
        <v>0</v>
      </c>
      <c r="BF618" s="190">
        <f>IF(O618="snížená",K618,0)</f>
        <v>0</v>
      </c>
      <c r="BG618" s="190">
        <f>IF(O618="zákl. přenesená",K618,0)</f>
        <v>0</v>
      </c>
      <c r="BH618" s="190">
        <f>IF(O618="sníž. přenesená",K618,0)</f>
        <v>0</v>
      </c>
      <c r="BI618" s="190">
        <f>IF(O618="nulová",K618,0)</f>
        <v>0</v>
      </c>
      <c r="BJ618" s="18" t="s">
        <v>83</v>
      </c>
      <c r="BK618" s="190">
        <f>ROUND(P618*H618,2)</f>
        <v>0</v>
      </c>
      <c r="BL618" s="18" t="s">
        <v>139</v>
      </c>
      <c r="BM618" s="189" t="s">
        <v>432</v>
      </c>
    </row>
    <row r="619" spans="1:47" s="2" customFormat="1" ht="12">
      <c r="A619" s="35"/>
      <c r="B619" s="36"/>
      <c r="C619" s="37"/>
      <c r="D619" s="191" t="s">
        <v>141</v>
      </c>
      <c r="E619" s="37"/>
      <c r="F619" s="192" t="s">
        <v>431</v>
      </c>
      <c r="G619" s="37"/>
      <c r="H619" s="37"/>
      <c r="I619" s="193"/>
      <c r="J619" s="193"/>
      <c r="K619" s="37"/>
      <c r="L619" s="37"/>
      <c r="M619" s="40"/>
      <c r="N619" s="194"/>
      <c r="O619" s="195"/>
      <c r="P619" s="65"/>
      <c r="Q619" s="65"/>
      <c r="R619" s="65"/>
      <c r="S619" s="65"/>
      <c r="T619" s="65"/>
      <c r="U619" s="65"/>
      <c r="V619" s="65"/>
      <c r="W619" s="65"/>
      <c r="X619" s="66"/>
      <c r="Y619" s="35"/>
      <c r="Z619" s="35"/>
      <c r="AA619" s="35"/>
      <c r="AB619" s="35"/>
      <c r="AC619" s="35"/>
      <c r="AD619" s="35"/>
      <c r="AE619" s="35"/>
      <c r="AT619" s="18" t="s">
        <v>141</v>
      </c>
      <c r="AU619" s="18" t="s">
        <v>85</v>
      </c>
    </row>
    <row r="620" spans="1:47" s="2" customFormat="1" ht="19.5">
      <c r="A620" s="35"/>
      <c r="B620" s="36"/>
      <c r="C620" s="37"/>
      <c r="D620" s="191" t="s">
        <v>153</v>
      </c>
      <c r="E620" s="37"/>
      <c r="F620" s="240" t="s">
        <v>275</v>
      </c>
      <c r="G620" s="37"/>
      <c r="H620" s="37"/>
      <c r="I620" s="193"/>
      <c r="J620" s="193"/>
      <c r="K620" s="37"/>
      <c r="L620" s="37"/>
      <c r="M620" s="40"/>
      <c r="N620" s="194"/>
      <c r="O620" s="195"/>
      <c r="P620" s="65"/>
      <c r="Q620" s="65"/>
      <c r="R620" s="65"/>
      <c r="S620" s="65"/>
      <c r="T620" s="65"/>
      <c r="U620" s="65"/>
      <c r="V620" s="65"/>
      <c r="W620" s="65"/>
      <c r="X620" s="66"/>
      <c r="Y620" s="35"/>
      <c r="Z620" s="35"/>
      <c r="AA620" s="35"/>
      <c r="AB620" s="35"/>
      <c r="AC620" s="35"/>
      <c r="AD620" s="35"/>
      <c r="AE620" s="35"/>
      <c r="AT620" s="18" t="s">
        <v>153</v>
      </c>
      <c r="AU620" s="18" t="s">
        <v>85</v>
      </c>
    </row>
    <row r="621" spans="2:51" s="13" customFormat="1" ht="12">
      <c r="B621" s="198"/>
      <c r="C621" s="199"/>
      <c r="D621" s="191" t="s">
        <v>145</v>
      </c>
      <c r="E621" s="200" t="s">
        <v>29</v>
      </c>
      <c r="F621" s="201" t="s">
        <v>146</v>
      </c>
      <c r="G621" s="199"/>
      <c r="H621" s="200" t="s">
        <v>29</v>
      </c>
      <c r="I621" s="202"/>
      <c r="J621" s="202"/>
      <c r="K621" s="199"/>
      <c r="L621" s="199"/>
      <c r="M621" s="203"/>
      <c r="N621" s="204"/>
      <c r="O621" s="205"/>
      <c r="P621" s="205"/>
      <c r="Q621" s="205"/>
      <c r="R621" s="205"/>
      <c r="S621" s="205"/>
      <c r="T621" s="205"/>
      <c r="U621" s="205"/>
      <c r="V621" s="205"/>
      <c r="W621" s="205"/>
      <c r="X621" s="206"/>
      <c r="AT621" s="207" t="s">
        <v>145</v>
      </c>
      <c r="AU621" s="207" t="s">
        <v>85</v>
      </c>
      <c r="AV621" s="13" t="s">
        <v>83</v>
      </c>
      <c r="AW621" s="13" t="s">
        <v>5</v>
      </c>
      <c r="AX621" s="13" t="s">
        <v>75</v>
      </c>
      <c r="AY621" s="207" t="s">
        <v>131</v>
      </c>
    </row>
    <row r="622" spans="2:51" s="14" customFormat="1" ht="12">
      <c r="B622" s="208"/>
      <c r="C622" s="209"/>
      <c r="D622" s="191" t="s">
        <v>145</v>
      </c>
      <c r="E622" s="210" t="s">
        <v>29</v>
      </c>
      <c r="F622" s="211" t="s">
        <v>166</v>
      </c>
      <c r="G622" s="209"/>
      <c r="H622" s="212">
        <v>6</v>
      </c>
      <c r="I622" s="213"/>
      <c r="J622" s="213"/>
      <c r="K622" s="209"/>
      <c r="L622" s="209"/>
      <c r="M622" s="214"/>
      <c r="N622" s="215"/>
      <c r="O622" s="216"/>
      <c r="P622" s="216"/>
      <c r="Q622" s="216"/>
      <c r="R622" s="216"/>
      <c r="S622" s="216"/>
      <c r="T622" s="216"/>
      <c r="U622" s="216"/>
      <c r="V622" s="216"/>
      <c r="W622" s="216"/>
      <c r="X622" s="217"/>
      <c r="AT622" s="218" t="s">
        <v>145</v>
      </c>
      <c r="AU622" s="218" t="s">
        <v>85</v>
      </c>
      <c r="AV622" s="14" t="s">
        <v>85</v>
      </c>
      <c r="AW622" s="14" t="s">
        <v>5</v>
      </c>
      <c r="AX622" s="14" t="s">
        <v>75</v>
      </c>
      <c r="AY622" s="218" t="s">
        <v>131</v>
      </c>
    </row>
    <row r="623" spans="2:51" s="15" customFormat="1" ht="12">
      <c r="B623" s="219"/>
      <c r="C623" s="220"/>
      <c r="D623" s="191" t="s">
        <v>145</v>
      </c>
      <c r="E623" s="221" t="s">
        <v>29</v>
      </c>
      <c r="F623" s="222" t="s">
        <v>147</v>
      </c>
      <c r="G623" s="220"/>
      <c r="H623" s="223">
        <v>6</v>
      </c>
      <c r="I623" s="224"/>
      <c r="J623" s="224"/>
      <c r="K623" s="220"/>
      <c r="L623" s="220"/>
      <c r="M623" s="225"/>
      <c r="N623" s="226"/>
      <c r="O623" s="227"/>
      <c r="P623" s="227"/>
      <c r="Q623" s="227"/>
      <c r="R623" s="227"/>
      <c r="S623" s="227"/>
      <c r="T623" s="227"/>
      <c r="U623" s="227"/>
      <c r="V623" s="227"/>
      <c r="W623" s="227"/>
      <c r="X623" s="228"/>
      <c r="AT623" s="229" t="s">
        <v>145</v>
      </c>
      <c r="AU623" s="229" t="s">
        <v>85</v>
      </c>
      <c r="AV623" s="15" t="s">
        <v>139</v>
      </c>
      <c r="AW623" s="15" t="s">
        <v>5</v>
      </c>
      <c r="AX623" s="15" t="s">
        <v>83</v>
      </c>
      <c r="AY623" s="229" t="s">
        <v>131</v>
      </c>
    </row>
    <row r="624" spans="1:65" s="2" customFormat="1" ht="16.5" customHeight="1">
      <c r="A624" s="35"/>
      <c r="B624" s="36"/>
      <c r="C624" s="177" t="s">
        <v>580</v>
      </c>
      <c r="D624" s="177" t="s">
        <v>134</v>
      </c>
      <c r="E624" s="178" t="s">
        <v>434</v>
      </c>
      <c r="F624" s="179" t="s">
        <v>435</v>
      </c>
      <c r="G624" s="180" t="s">
        <v>137</v>
      </c>
      <c r="H624" s="181">
        <v>1</v>
      </c>
      <c r="I624" s="182"/>
      <c r="J624" s="182"/>
      <c r="K624" s="183">
        <f>ROUND(P624*H624,2)</f>
        <v>0</v>
      </c>
      <c r="L624" s="179" t="s">
        <v>29</v>
      </c>
      <c r="M624" s="40"/>
      <c r="N624" s="184" t="s">
        <v>29</v>
      </c>
      <c r="O624" s="185" t="s">
        <v>44</v>
      </c>
      <c r="P624" s="186">
        <f>I624+J624</f>
        <v>0</v>
      </c>
      <c r="Q624" s="186">
        <f>ROUND(I624*H624,2)</f>
        <v>0</v>
      </c>
      <c r="R624" s="186">
        <f>ROUND(J624*H624,2)</f>
        <v>0</v>
      </c>
      <c r="S624" s="65"/>
      <c r="T624" s="187">
        <f>S624*H624</f>
        <v>0</v>
      </c>
      <c r="U624" s="187">
        <v>0</v>
      </c>
      <c r="V624" s="187">
        <f>U624*H624</f>
        <v>0</v>
      </c>
      <c r="W624" s="187">
        <v>0</v>
      </c>
      <c r="X624" s="188">
        <f>W624*H624</f>
        <v>0</v>
      </c>
      <c r="Y624" s="35"/>
      <c r="Z624" s="35"/>
      <c r="AA624" s="35"/>
      <c r="AB624" s="35"/>
      <c r="AC624" s="35"/>
      <c r="AD624" s="35"/>
      <c r="AE624" s="35"/>
      <c r="AR624" s="189" t="s">
        <v>139</v>
      </c>
      <c r="AT624" s="189" t="s">
        <v>134</v>
      </c>
      <c r="AU624" s="189" t="s">
        <v>85</v>
      </c>
      <c r="AY624" s="18" t="s">
        <v>131</v>
      </c>
      <c r="BE624" s="190">
        <f>IF(O624="základní",K624,0)</f>
        <v>0</v>
      </c>
      <c r="BF624" s="190">
        <f>IF(O624="snížená",K624,0)</f>
        <v>0</v>
      </c>
      <c r="BG624" s="190">
        <f>IF(O624="zákl. přenesená",K624,0)</f>
        <v>0</v>
      </c>
      <c r="BH624" s="190">
        <f>IF(O624="sníž. přenesená",K624,0)</f>
        <v>0</v>
      </c>
      <c r="BI624" s="190">
        <f>IF(O624="nulová",K624,0)</f>
        <v>0</v>
      </c>
      <c r="BJ624" s="18" t="s">
        <v>83</v>
      </c>
      <c r="BK624" s="190">
        <f>ROUND(P624*H624,2)</f>
        <v>0</v>
      </c>
      <c r="BL624" s="18" t="s">
        <v>139</v>
      </c>
      <c r="BM624" s="189" t="s">
        <v>859</v>
      </c>
    </row>
    <row r="625" spans="1:47" s="2" customFormat="1" ht="12">
      <c r="A625" s="35"/>
      <c r="B625" s="36"/>
      <c r="C625" s="37"/>
      <c r="D625" s="191" t="s">
        <v>141</v>
      </c>
      <c r="E625" s="37"/>
      <c r="F625" s="192" t="s">
        <v>435</v>
      </c>
      <c r="G625" s="37"/>
      <c r="H625" s="37"/>
      <c r="I625" s="193"/>
      <c r="J625" s="193"/>
      <c r="K625" s="37"/>
      <c r="L625" s="37"/>
      <c r="M625" s="40"/>
      <c r="N625" s="194"/>
      <c r="O625" s="195"/>
      <c r="P625" s="65"/>
      <c r="Q625" s="65"/>
      <c r="R625" s="65"/>
      <c r="S625" s="65"/>
      <c r="T625" s="65"/>
      <c r="U625" s="65"/>
      <c r="V625" s="65"/>
      <c r="W625" s="65"/>
      <c r="X625" s="66"/>
      <c r="Y625" s="35"/>
      <c r="Z625" s="35"/>
      <c r="AA625" s="35"/>
      <c r="AB625" s="35"/>
      <c r="AC625" s="35"/>
      <c r="AD625" s="35"/>
      <c r="AE625" s="35"/>
      <c r="AT625" s="18" t="s">
        <v>141</v>
      </c>
      <c r="AU625" s="18" t="s">
        <v>85</v>
      </c>
    </row>
    <row r="626" spans="1:47" s="2" customFormat="1" ht="19.5">
      <c r="A626" s="35"/>
      <c r="B626" s="36"/>
      <c r="C626" s="37"/>
      <c r="D626" s="191" t="s">
        <v>153</v>
      </c>
      <c r="E626" s="37"/>
      <c r="F626" s="240" t="s">
        <v>275</v>
      </c>
      <c r="G626" s="37"/>
      <c r="H626" s="37"/>
      <c r="I626" s="193"/>
      <c r="J626" s="193"/>
      <c r="K626" s="37"/>
      <c r="L626" s="37"/>
      <c r="M626" s="40"/>
      <c r="N626" s="194"/>
      <c r="O626" s="195"/>
      <c r="P626" s="65"/>
      <c r="Q626" s="65"/>
      <c r="R626" s="65"/>
      <c r="S626" s="65"/>
      <c r="T626" s="65"/>
      <c r="U626" s="65"/>
      <c r="V626" s="65"/>
      <c r="W626" s="65"/>
      <c r="X626" s="66"/>
      <c r="Y626" s="35"/>
      <c r="Z626" s="35"/>
      <c r="AA626" s="35"/>
      <c r="AB626" s="35"/>
      <c r="AC626" s="35"/>
      <c r="AD626" s="35"/>
      <c r="AE626" s="35"/>
      <c r="AT626" s="18" t="s">
        <v>153</v>
      </c>
      <c r="AU626" s="18" t="s">
        <v>85</v>
      </c>
    </row>
    <row r="627" spans="2:51" s="13" customFormat="1" ht="12">
      <c r="B627" s="198"/>
      <c r="C627" s="199"/>
      <c r="D627" s="191" t="s">
        <v>145</v>
      </c>
      <c r="E627" s="200" t="s">
        <v>29</v>
      </c>
      <c r="F627" s="201" t="s">
        <v>146</v>
      </c>
      <c r="G627" s="199"/>
      <c r="H627" s="200" t="s">
        <v>29</v>
      </c>
      <c r="I627" s="202"/>
      <c r="J627" s="202"/>
      <c r="K627" s="199"/>
      <c r="L627" s="199"/>
      <c r="M627" s="203"/>
      <c r="N627" s="204"/>
      <c r="O627" s="205"/>
      <c r="P627" s="205"/>
      <c r="Q627" s="205"/>
      <c r="R627" s="205"/>
      <c r="S627" s="205"/>
      <c r="T627" s="205"/>
      <c r="U627" s="205"/>
      <c r="V627" s="205"/>
      <c r="W627" s="205"/>
      <c r="X627" s="206"/>
      <c r="AT627" s="207" t="s">
        <v>145</v>
      </c>
      <c r="AU627" s="207" t="s">
        <v>85</v>
      </c>
      <c r="AV627" s="13" t="s">
        <v>83</v>
      </c>
      <c r="AW627" s="13" t="s">
        <v>5</v>
      </c>
      <c r="AX627" s="13" t="s">
        <v>75</v>
      </c>
      <c r="AY627" s="207" t="s">
        <v>131</v>
      </c>
    </row>
    <row r="628" spans="2:51" s="14" customFormat="1" ht="12">
      <c r="B628" s="208"/>
      <c r="C628" s="209"/>
      <c r="D628" s="191" t="s">
        <v>145</v>
      </c>
      <c r="E628" s="210" t="s">
        <v>29</v>
      </c>
      <c r="F628" s="211" t="s">
        <v>83</v>
      </c>
      <c r="G628" s="209"/>
      <c r="H628" s="212">
        <v>1</v>
      </c>
      <c r="I628" s="213"/>
      <c r="J628" s="213"/>
      <c r="K628" s="209"/>
      <c r="L628" s="209"/>
      <c r="M628" s="214"/>
      <c r="N628" s="215"/>
      <c r="O628" s="216"/>
      <c r="P628" s="216"/>
      <c r="Q628" s="216"/>
      <c r="R628" s="216"/>
      <c r="S628" s="216"/>
      <c r="T628" s="216"/>
      <c r="U628" s="216"/>
      <c r="V628" s="216"/>
      <c r="W628" s="216"/>
      <c r="X628" s="217"/>
      <c r="AT628" s="218" t="s">
        <v>145</v>
      </c>
      <c r="AU628" s="218" t="s">
        <v>85</v>
      </c>
      <c r="AV628" s="14" t="s">
        <v>85</v>
      </c>
      <c r="AW628" s="14" t="s">
        <v>5</v>
      </c>
      <c r="AX628" s="14" t="s">
        <v>75</v>
      </c>
      <c r="AY628" s="218" t="s">
        <v>131</v>
      </c>
    </row>
    <row r="629" spans="2:51" s="15" customFormat="1" ht="12">
      <c r="B629" s="219"/>
      <c r="C629" s="220"/>
      <c r="D629" s="191" t="s">
        <v>145</v>
      </c>
      <c r="E629" s="221" t="s">
        <v>29</v>
      </c>
      <c r="F629" s="222" t="s">
        <v>147</v>
      </c>
      <c r="G629" s="220"/>
      <c r="H629" s="223">
        <v>1</v>
      </c>
      <c r="I629" s="224"/>
      <c r="J629" s="224"/>
      <c r="K629" s="220"/>
      <c r="L629" s="220"/>
      <c r="M629" s="225"/>
      <c r="N629" s="226"/>
      <c r="O629" s="227"/>
      <c r="P629" s="227"/>
      <c r="Q629" s="227"/>
      <c r="R629" s="227"/>
      <c r="S629" s="227"/>
      <c r="T629" s="227"/>
      <c r="U629" s="227"/>
      <c r="V629" s="227"/>
      <c r="W629" s="227"/>
      <c r="X629" s="228"/>
      <c r="AT629" s="229" t="s">
        <v>145</v>
      </c>
      <c r="AU629" s="229" t="s">
        <v>85</v>
      </c>
      <c r="AV629" s="15" t="s">
        <v>139</v>
      </c>
      <c r="AW629" s="15" t="s">
        <v>5</v>
      </c>
      <c r="AX629" s="15" t="s">
        <v>83</v>
      </c>
      <c r="AY629" s="229" t="s">
        <v>131</v>
      </c>
    </row>
    <row r="630" spans="1:65" s="2" customFormat="1" ht="16.5" customHeight="1">
      <c r="A630" s="35"/>
      <c r="B630" s="36"/>
      <c r="C630" s="230" t="s">
        <v>585</v>
      </c>
      <c r="D630" s="230" t="s">
        <v>148</v>
      </c>
      <c r="E630" s="231" t="s">
        <v>438</v>
      </c>
      <c r="F630" s="232" t="s">
        <v>439</v>
      </c>
      <c r="G630" s="233" t="s">
        <v>137</v>
      </c>
      <c r="H630" s="234">
        <v>1</v>
      </c>
      <c r="I630" s="235"/>
      <c r="J630" s="236"/>
      <c r="K630" s="237">
        <f>ROUND(P630*H630,2)</f>
        <v>0</v>
      </c>
      <c r="L630" s="232" t="s">
        <v>29</v>
      </c>
      <c r="M630" s="238"/>
      <c r="N630" s="239" t="s">
        <v>29</v>
      </c>
      <c r="O630" s="185" t="s">
        <v>44</v>
      </c>
      <c r="P630" s="186">
        <f>I630+J630</f>
        <v>0</v>
      </c>
      <c r="Q630" s="186">
        <f>ROUND(I630*H630,2)</f>
        <v>0</v>
      </c>
      <c r="R630" s="186">
        <f>ROUND(J630*H630,2)</f>
        <v>0</v>
      </c>
      <c r="S630" s="65"/>
      <c r="T630" s="187">
        <f>S630*H630</f>
        <v>0</v>
      </c>
      <c r="U630" s="187">
        <v>0</v>
      </c>
      <c r="V630" s="187">
        <f>U630*H630</f>
        <v>0</v>
      </c>
      <c r="W630" s="187">
        <v>0</v>
      </c>
      <c r="X630" s="188">
        <f>W630*H630</f>
        <v>0</v>
      </c>
      <c r="Y630" s="35"/>
      <c r="Z630" s="35"/>
      <c r="AA630" s="35"/>
      <c r="AB630" s="35"/>
      <c r="AC630" s="35"/>
      <c r="AD630" s="35"/>
      <c r="AE630" s="35"/>
      <c r="AR630" s="189" t="s">
        <v>151</v>
      </c>
      <c r="AT630" s="189" t="s">
        <v>148</v>
      </c>
      <c r="AU630" s="189" t="s">
        <v>85</v>
      </c>
      <c r="AY630" s="18" t="s">
        <v>131</v>
      </c>
      <c r="BE630" s="190">
        <f>IF(O630="základní",K630,0)</f>
        <v>0</v>
      </c>
      <c r="BF630" s="190">
        <f>IF(O630="snížená",K630,0)</f>
        <v>0</v>
      </c>
      <c r="BG630" s="190">
        <f>IF(O630="zákl. přenesená",K630,0)</f>
        <v>0</v>
      </c>
      <c r="BH630" s="190">
        <f>IF(O630="sníž. přenesená",K630,0)</f>
        <v>0</v>
      </c>
      <c r="BI630" s="190">
        <f>IF(O630="nulová",K630,0)</f>
        <v>0</v>
      </c>
      <c r="BJ630" s="18" t="s">
        <v>83</v>
      </c>
      <c r="BK630" s="190">
        <f>ROUND(P630*H630,2)</f>
        <v>0</v>
      </c>
      <c r="BL630" s="18" t="s">
        <v>139</v>
      </c>
      <c r="BM630" s="189" t="s">
        <v>440</v>
      </c>
    </row>
    <row r="631" spans="1:47" s="2" customFormat="1" ht="12">
      <c r="A631" s="35"/>
      <c r="B631" s="36"/>
      <c r="C631" s="37"/>
      <c r="D631" s="191" t="s">
        <v>141</v>
      </c>
      <c r="E631" s="37"/>
      <c r="F631" s="192" t="s">
        <v>439</v>
      </c>
      <c r="G631" s="37"/>
      <c r="H631" s="37"/>
      <c r="I631" s="193"/>
      <c r="J631" s="193"/>
      <c r="K631" s="37"/>
      <c r="L631" s="37"/>
      <c r="M631" s="40"/>
      <c r="N631" s="194"/>
      <c r="O631" s="195"/>
      <c r="P631" s="65"/>
      <c r="Q631" s="65"/>
      <c r="R631" s="65"/>
      <c r="S631" s="65"/>
      <c r="T631" s="65"/>
      <c r="U631" s="65"/>
      <c r="V631" s="65"/>
      <c r="W631" s="65"/>
      <c r="X631" s="66"/>
      <c r="Y631" s="35"/>
      <c r="Z631" s="35"/>
      <c r="AA631" s="35"/>
      <c r="AB631" s="35"/>
      <c r="AC631" s="35"/>
      <c r="AD631" s="35"/>
      <c r="AE631" s="35"/>
      <c r="AT631" s="18" t="s">
        <v>141</v>
      </c>
      <c r="AU631" s="18" t="s">
        <v>85</v>
      </c>
    </row>
    <row r="632" spans="1:47" s="2" customFormat="1" ht="19.5">
      <c r="A632" s="35"/>
      <c r="B632" s="36"/>
      <c r="C632" s="37"/>
      <c r="D632" s="191" t="s">
        <v>153</v>
      </c>
      <c r="E632" s="37"/>
      <c r="F632" s="240" t="s">
        <v>275</v>
      </c>
      <c r="G632" s="37"/>
      <c r="H632" s="37"/>
      <c r="I632" s="193"/>
      <c r="J632" s="193"/>
      <c r="K632" s="37"/>
      <c r="L632" s="37"/>
      <c r="M632" s="40"/>
      <c r="N632" s="194"/>
      <c r="O632" s="195"/>
      <c r="P632" s="65"/>
      <c r="Q632" s="65"/>
      <c r="R632" s="65"/>
      <c r="S632" s="65"/>
      <c r="T632" s="65"/>
      <c r="U632" s="65"/>
      <c r="V632" s="65"/>
      <c r="W632" s="65"/>
      <c r="X632" s="66"/>
      <c r="Y632" s="35"/>
      <c r="Z632" s="35"/>
      <c r="AA632" s="35"/>
      <c r="AB632" s="35"/>
      <c r="AC632" s="35"/>
      <c r="AD632" s="35"/>
      <c r="AE632" s="35"/>
      <c r="AT632" s="18" t="s">
        <v>153</v>
      </c>
      <c r="AU632" s="18" t="s">
        <v>85</v>
      </c>
    </row>
    <row r="633" spans="2:51" s="13" customFormat="1" ht="12">
      <c r="B633" s="198"/>
      <c r="C633" s="199"/>
      <c r="D633" s="191" t="s">
        <v>145</v>
      </c>
      <c r="E633" s="200" t="s">
        <v>29</v>
      </c>
      <c r="F633" s="201" t="s">
        <v>146</v>
      </c>
      <c r="G633" s="199"/>
      <c r="H633" s="200" t="s">
        <v>29</v>
      </c>
      <c r="I633" s="202"/>
      <c r="J633" s="202"/>
      <c r="K633" s="199"/>
      <c r="L633" s="199"/>
      <c r="M633" s="203"/>
      <c r="N633" s="204"/>
      <c r="O633" s="205"/>
      <c r="P633" s="205"/>
      <c r="Q633" s="205"/>
      <c r="R633" s="205"/>
      <c r="S633" s="205"/>
      <c r="T633" s="205"/>
      <c r="U633" s="205"/>
      <c r="V633" s="205"/>
      <c r="W633" s="205"/>
      <c r="X633" s="206"/>
      <c r="AT633" s="207" t="s">
        <v>145</v>
      </c>
      <c r="AU633" s="207" t="s">
        <v>85</v>
      </c>
      <c r="AV633" s="13" t="s">
        <v>83</v>
      </c>
      <c r="AW633" s="13" t="s">
        <v>5</v>
      </c>
      <c r="AX633" s="13" t="s">
        <v>75</v>
      </c>
      <c r="AY633" s="207" t="s">
        <v>131</v>
      </c>
    </row>
    <row r="634" spans="2:51" s="14" customFormat="1" ht="12">
      <c r="B634" s="208"/>
      <c r="C634" s="209"/>
      <c r="D634" s="191" t="s">
        <v>145</v>
      </c>
      <c r="E634" s="210" t="s">
        <v>29</v>
      </c>
      <c r="F634" s="211" t="s">
        <v>83</v>
      </c>
      <c r="G634" s="209"/>
      <c r="H634" s="212">
        <v>1</v>
      </c>
      <c r="I634" s="213"/>
      <c r="J634" s="213"/>
      <c r="K634" s="209"/>
      <c r="L634" s="209"/>
      <c r="M634" s="214"/>
      <c r="N634" s="215"/>
      <c r="O634" s="216"/>
      <c r="P634" s="216"/>
      <c r="Q634" s="216"/>
      <c r="R634" s="216"/>
      <c r="S634" s="216"/>
      <c r="T634" s="216"/>
      <c r="U634" s="216"/>
      <c r="V634" s="216"/>
      <c r="W634" s="216"/>
      <c r="X634" s="217"/>
      <c r="AT634" s="218" t="s">
        <v>145</v>
      </c>
      <c r="AU634" s="218" t="s">
        <v>85</v>
      </c>
      <c r="AV634" s="14" t="s">
        <v>85</v>
      </c>
      <c r="AW634" s="14" t="s">
        <v>5</v>
      </c>
      <c r="AX634" s="14" t="s">
        <v>75</v>
      </c>
      <c r="AY634" s="218" t="s">
        <v>131</v>
      </c>
    </row>
    <row r="635" spans="2:51" s="15" customFormat="1" ht="12">
      <c r="B635" s="219"/>
      <c r="C635" s="220"/>
      <c r="D635" s="191" t="s">
        <v>145</v>
      </c>
      <c r="E635" s="221" t="s">
        <v>29</v>
      </c>
      <c r="F635" s="222" t="s">
        <v>147</v>
      </c>
      <c r="G635" s="220"/>
      <c r="H635" s="223">
        <v>1</v>
      </c>
      <c r="I635" s="224"/>
      <c r="J635" s="224"/>
      <c r="K635" s="220"/>
      <c r="L635" s="220"/>
      <c r="M635" s="225"/>
      <c r="N635" s="226"/>
      <c r="O635" s="227"/>
      <c r="P635" s="227"/>
      <c r="Q635" s="227"/>
      <c r="R635" s="227"/>
      <c r="S635" s="227"/>
      <c r="T635" s="227"/>
      <c r="U635" s="227"/>
      <c r="V635" s="227"/>
      <c r="W635" s="227"/>
      <c r="X635" s="228"/>
      <c r="AT635" s="229" t="s">
        <v>145</v>
      </c>
      <c r="AU635" s="229" t="s">
        <v>85</v>
      </c>
      <c r="AV635" s="15" t="s">
        <v>139</v>
      </c>
      <c r="AW635" s="15" t="s">
        <v>5</v>
      </c>
      <c r="AX635" s="15" t="s">
        <v>83</v>
      </c>
      <c r="AY635" s="229" t="s">
        <v>131</v>
      </c>
    </row>
    <row r="636" spans="1:65" s="2" customFormat="1" ht="24.2" customHeight="1">
      <c r="A636" s="35"/>
      <c r="B636" s="36"/>
      <c r="C636" s="177" t="s">
        <v>591</v>
      </c>
      <c r="D636" s="177" t="s">
        <v>134</v>
      </c>
      <c r="E636" s="178" t="s">
        <v>488</v>
      </c>
      <c r="F636" s="179" t="s">
        <v>489</v>
      </c>
      <c r="G636" s="180" t="s">
        <v>158</v>
      </c>
      <c r="H636" s="181">
        <v>14</v>
      </c>
      <c r="I636" s="182"/>
      <c r="J636" s="182"/>
      <c r="K636" s="183">
        <f>ROUND(P636*H636,2)</f>
        <v>0</v>
      </c>
      <c r="L636" s="179" t="s">
        <v>138</v>
      </c>
      <c r="M636" s="40"/>
      <c r="N636" s="184" t="s">
        <v>29</v>
      </c>
      <c r="O636" s="185" t="s">
        <v>44</v>
      </c>
      <c r="P636" s="186">
        <f>I636+J636</f>
        <v>0</v>
      </c>
      <c r="Q636" s="186">
        <f>ROUND(I636*H636,2)</f>
        <v>0</v>
      </c>
      <c r="R636" s="186">
        <f>ROUND(J636*H636,2)</f>
        <v>0</v>
      </c>
      <c r="S636" s="65"/>
      <c r="T636" s="187">
        <f>S636*H636</f>
        <v>0</v>
      </c>
      <c r="U636" s="187">
        <v>0</v>
      </c>
      <c r="V636" s="187">
        <f>U636*H636</f>
        <v>0</v>
      </c>
      <c r="W636" s="187">
        <v>0</v>
      </c>
      <c r="X636" s="188">
        <f>W636*H636</f>
        <v>0</v>
      </c>
      <c r="Y636" s="35"/>
      <c r="Z636" s="35"/>
      <c r="AA636" s="35"/>
      <c r="AB636" s="35"/>
      <c r="AC636" s="35"/>
      <c r="AD636" s="35"/>
      <c r="AE636" s="35"/>
      <c r="AR636" s="189" t="s">
        <v>139</v>
      </c>
      <c r="AT636" s="189" t="s">
        <v>134</v>
      </c>
      <c r="AU636" s="189" t="s">
        <v>85</v>
      </c>
      <c r="AY636" s="18" t="s">
        <v>131</v>
      </c>
      <c r="BE636" s="190">
        <f>IF(O636="základní",K636,0)</f>
        <v>0</v>
      </c>
      <c r="BF636" s="190">
        <f>IF(O636="snížená",K636,0)</f>
        <v>0</v>
      </c>
      <c r="BG636" s="190">
        <f>IF(O636="zákl. přenesená",K636,0)</f>
        <v>0</v>
      </c>
      <c r="BH636" s="190">
        <f>IF(O636="sníž. přenesená",K636,0)</f>
        <v>0</v>
      </c>
      <c r="BI636" s="190">
        <f>IF(O636="nulová",K636,0)</f>
        <v>0</v>
      </c>
      <c r="BJ636" s="18" t="s">
        <v>83</v>
      </c>
      <c r="BK636" s="190">
        <f>ROUND(P636*H636,2)</f>
        <v>0</v>
      </c>
      <c r="BL636" s="18" t="s">
        <v>139</v>
      </c>
      <c r="BM636" s="189" t="s">
        <v>860</v>
      </c>
    </row>
    <row r="637" spans="1:47" s="2" customFormat="1" ht="12">
      <c r="A637" s="35"/>
      <c r="B637" s="36"/>
      <c r="C637" s="37"/>
      <c r="D637" s="191" t="s">
        <v>141</v>
      </c>
      <c r="E637" s="37"/>
      <c r="F637" s="192" t="s">
        <v>491</v>
      </c>
      <c r="G637" s="37"/>
      <c r="H637" s="37"/>
      <c r="I637" s="193"/>
      <c r="J637" s="193"/>
      <c r="K637" s="37"/>
      <c r="L637" s="37"/>
      <c r="M637" s="40"/>
      <c r="N637" s="194"/>
      <c r="O637" s="195"/>
      <c r="P637" s="65"/>
      <c r="Q637" s="65"/>
      <c r="R637" s="65"/>
      <c r="S637" s="65"/>
      <c r="T637" s="65"/>
      <c r="U637" s="65"/>
      <c r="V637" s="65"/>
      <c r="W637" s="65"/>
      <c r="X637" s="66"/>
      <c r="Y637" s="35"/>
      <c r="Z637" s="35"/>
      <c r="AA637" s="35"/>
      <c r="AB637" s="35"/>
      <c r="AC637" s="35"/>
      <c r="AD637" s="35"/>
      <c r="AE637" s="35"/>
      <c r="AT637" s="18" t="s">
        <v>141</v>
      </c>
      <c r="AU637" s="18" t="s">
        <v>85</v>
      </c>
    </row>
    <row r="638" spans="1:47" s="2" customFormat="1" ht="12">
      <c r="A638" s="35"/>
      <c r="B638" s="36"/>
      <c r="C638" s="37"/>
      <c r="D638" s="196" t="s">
        <v>143</v>
      </c>
      <c r="E638" s="37"/>
      <c r="F638" s="197" t="s">
        <v>492</v>
      </c>
      <c r="G638" s="37"/>
      <c r="H638" s="37"/>
      <c r="I638" s="193"/>
      <c r="J638" s="193"/>
      <c r="K638" s="37"/>
      <c r="L638" s="37"/>
      <c r="M638" s="40"/>
      <c r="N638" s="194"/>
      <c r="O638" s="195"/>
      <c r="P638" s="65"/>
      <c r="Q638" s="65"/>
      <c r="R638" s="65"/>
      <c r="S638" s="65"/>
      <c r="T638" s="65"/>
      <c r="U638" s="65"/>
      <c r="V638" s="65"/>
      <c r="W638" s="65"/>
      <c r="X638" s="66"/>
      <c r="Y638" s="35"/>
      <c r="Z638" s="35"/>
      <c r="AA638" s="35"/>
      <c r="AB638" s="35"/>
      <c r="AC638" s="35"/>
      <c r="AD638" s="35"/>
      <c r="AE638" s="35"/>
      <c r="AT638" s="18" t="s">
        <v>143</v>
      </c>
      <c r="AU638" s="18" t="s">
        <v>85</v>
      </c>
    </row>
    <row r="639" spans="2:51" s="13" customFormat="1" ht="12">
      <c r="B639" s="198"/>
      <c r="C639" s="199"/>
      <c r="D639" s="191" t="s">
        <v>145</v>
      </c>
      <c r="E639" s="200" t="s">
        <v>29</v>
      </c>
      <c r="F639" s="201" t="s">
        <v>146</v>
      </c>
      <c r="G639" s="199"/>
      <c r="H639" s="200" t="s">
        <v>29</v>
      </c>
      <c r="I639" s="202"/>
      <c r="J639" s="202"/>
      <c r="K639" s="199"/>
      <c r="L639" s="199"/>
      <c r="M639" s="203"/>
      <c r="N639" s="204"/>
      <c r="O639" s="205"/>
      <c r="P639" s="205"/>
      <c r="Q639" s="205"/>
      <c r="R639" s="205"/>
      <c r="S639" s="205"/>
      <c r="T639" s="205"/>
      <c r="U639" s="205"/>
      <c r="V639" s="205"/>
      <c r="W639" s="205"/>
      <c r="X639" s="206"/>
      <c r="AT639" s="207" t="s">
        <v>145</v>
      </c>
      <c r="AU639" s="207" t="s">
        <v>85</v>
      </c>
      <c r="AV639" s="13" t="s">
        <v>83</v>
      </c>
      <c r="AW639" s="13" t="s">
        <v>5</v>
      </c>
      <c r="AX639" s="13" t="s">
        <v>75</v>
      </c>
      <c r="AY639" s="207" t="s">
        <v>131</v>
      </c>
    </row>
    <row r="640" spans="2:51" s="14" customFormat="1" ht="12">
      <c r="B640" s="208"/>
      <c r="C640" s="209"/>
      <c r="D640" s="191" t="s">
        <v>145</v>
      </c>
      <c r="E640" s="210" t="s">
        <v>29</v>
      </c>
      <c r="F640" s="211" t="s">
        <v>861</v>
      </c>
      <c r="G640" s="209"/>
      <c r="H640" s="212">
        <v>14</v>
      </c>
      <c r="I640" s="213"/>
      <c r="J640" s="213"/>
      <c r="K640" s="209"/>
      <c r="L640" s="209"/>
      <c r="M640" s="214"/>
      <c r="N640" s="215"/>
      <c r="O640" s="216"/>
      <c r="P640" s="216"/>
      <c r="Q640" s="216"/>
      <c r="R640" s="216"/>
      <c r="S640" s="216"/>
      <c r="T640" s="216"/>
      <c r="U640" s="216"/>
      <c r="V640" s="216"/>
      <c r="W640" s="216"/>
      <c r="X640" s="217"/>
      <c r="AT640" s="218" t="s">
        <v>145</v>
      </c>
      <c r="AU640" s="218" t="s">
        <v>85</v>
      </c>
      <c r="AV640" s="14" t="s">
        <v>85</v>
      </c>
      <c r="AW640" s="14" t="s">
        <v>5</v>
      </c>
      <c r="AX640" s="14" t="s">
        <v>75</v>
      </c>
      <c r="AY640" s="218" t="s">
        <v>131</v>
      </c>
    </row>
    <row r="641" spans="2:51" s="15" customFormat="1" ht="12">
      <c r="B641" s="219"/>
      <c r="C641" s="220"/>
      <c r="D641" s="191" t="s">
        <v>145</v>
      </c>
      <c r="E641" s="221" t="s">
        <v>29</v>
      </c>
      <c r="F641" s="222" t="s">
        <v>147</v>
      </c>
      <c r="G641" s="220"/>
      <c r="H641" s="223">
        <v>14</v>
      </c>
      <c r="I641" s="224"/>
      <c r="J641" s="224"/>
      <c r="K641" s="220"/>
      <c r="L641" s="220"/>
      <c r="M641" s="225"/>
      <c r="N641" s="226"/>
      <c r="O641" s="227"/>
      <c r="P641" s="227"/>
      <c r="Q641" s="227"/>
      <c r="R641" s="227"/>
      <c r="S641" s="227"/>
      <c r="T641" s="227"/>
      <c r="U641" s="227"/>
      <c r="V641" s="227"/>
      <c r="W641" s="227"/>
      <c r="X641" s="228"/>
      <c r="AT641" s="229" t="s">
        <v>145</v>
      </c>
      <c r="AU641" s="229" t="s">
        <v>85</v>
      </c>
      <c r="AV641" s="15" t="s">
        <v>139</v>
      </c>
      <c r="AW641" s="15" t="s">
        <v>5</v>
      </c>
      <c r="AX641" s="15" t="s">
        <v>83</v>
      </c>
      <c r="AY641" s="229" t="s">
        <v>131</v>
      </c>
    </row>
    <row r="642" spans="1:65" s="2" customFormat="1" ht="24.2" customHeight="1">
      <c r="A642" s="35"/>
      <c r="B642" s="36"/>
      <c r="C642" s="230" t="s">
        <v>597</v>
      </c>
      <c r="D642" s="230" t="s">
        <v>148</v>
      </c>
      <c r="E642" s="231" t="s">
        <v>494</v>
      </c>
      <c r="F642" s="232" t="s">
        <v>495</v>
      </c>
      <c r="G642" s="233" t="s">
        <v>158</v>
      </c>
      <c r="H642" s="234">
        <v>14</v>
      </c>
      <c r="I642" s="235"/>
      <c r="J642" s="236"/>
      <c r="K642" s="237">
        <f>ROUND(P642*H642,2)</f>
        <v>0</v>
      </c>
      <c r="L642" s="232" t="s">
        <v>29</v>
      </c>
      <c r="M642" s="238"/>
      <c r="N642" s="239" t="s">
        <v>29</v>
      </c>
      <c r="O642" s="185" t="s">
        <v>44</v>
      </c>
      <c r="P642" s="186">
        <f>I642+J642</f>
        <v>0</v>
      </c>
      <c r="Q642" s="186">
        <f>ROUND(I642*H642,2)</f>
        <v>0</v>
      </c>
      <c r="R642" s="186">
        <f>ROUND(J642*H642,2)</f>
        <v>0</v>
      </c>
      <c r="S642" s="65"/>
      <c r="T642" s="187">
        <f>S642*H642</f>
        <v>0</v>
      </c>
      <c r="U642" s="187">
        <v>0</v>
      </c>
      <c r="V642" s="187">
        <f>U642*H642</f>
        <v>0</v>
      </c>
      <c r="W642" s="187">
        <v>0</v>
      </c>
      <c r="X642" s="188">
        <f>W642*H642</f>
        <v>0</v>
      </c>
      <c r="Y642" s="35"/>
      <c r="Z642" s="35"/>
      <c r="AA642" s="35"/>
      <c r="AB642" s="35"/>
      <c r="AC642" s="35"/>
      <c r="AD642" s="35"/>
      <c r="AE642" s="35"/>
      <c r="AR642" s="189" t="s">
        <v>151</v>
      </c>
      <c r="AT642" s="189" t="s">
        <v>148</v>
      </c>
      <c r="AU642" s="189" t="s">
        <v>85</v>
      </c>
      <c r="AY642" s="18" t="s">
        <v>131</v>
      </c>
      <c r="BE642" s="190">
        <f>IF(O642="základní",K642,0)</f>
        <v>0</v>
      </c>
      <c r="BF642" s="190">
        <f>IF(O642="snížená",K642,0)</f>
        <v>0</v>
      </c>
      <c r="BG642" s="190">
        <f>IF(O642="zákl. přenesená",K642,0)</f>
        <v>0</v>
      </c>
      <c r="BH642" s="190">
        <f>IF(O642="sníž. přenesená",K642,0)</f>
        <v>0</v>
      </c>
      <c r="BI642" s="190">
        <f>IF(O642="nulová",K642,0)</f>
        <v>0</v>
      </c>
      <c r="BJ642" s="18" t="s">
        <v>83</v>
      </c>
      <c r="BK642" s="190">
        <f>ROUND(P642*H642,2)</f>
        <v>0</v>
      </c>
      <c r="BL642" s="18" t="s">
        <v>139</v>
      </c>
      <c r="BM642" s="189" t="s">
        <v>496</v>
      </c>
    </row>
    <row r="643" spans="1:47" s="2" customFormat="1" ht="12">
      <c r="A643" s="35"/>
      <c r="B643" s="36"/>
      <c r="C643" s="37"/>
      <c r="D643" s="191" t="s">
        <v>141</v>
      </c>
      <c r="E643" s="37"/>
      <c r="F643" s="192" t="s">
        <v>495</v>
      </c>
      <c r="G643" s="37"/>
      <c r="H643" s="37"/>
      <c r="I643" s="193"/>
      <c r="J643" s="193"/>
      <c r="K643" s="37"/>
      <c r="L643" s="37"/>
      <c r="M643" s="40"/>
      <c r="N643" s="194"/>
      <c r="O643" s="195"/>
      <c r="P643" s="65"/>
      <c r="Q643" s="65"/>
      <c r="R643" s="65"/>
      <c r="S643" s="65"/>
      <c r="T643" s="65"/>
      <c r="U643" s="65"/>
      <c r="V643" s="65"/>
      <c r="W643" s="65"/>
      <c r="X643" s="66"/>
      <c r="Y643" s="35"/>
      <c r="Z643" s="35"/>
      <c r="AA643" s="35"/>
      <c r="AB643" s="35"/>
      <c r="AC643" s="35"/>
      <c r="AD643" s="35"/>
      <c r="AE643" s="35"/>
      <c r="AT643" s="18" t="s">
        <v>141</v>
      </c>
      <c r="AU643" s="18" t="s">
        <v>85</v>
      </c>
    </row>
    <row r="644" spans="1:47" s="2" customFormat="1" ht="19.5">
      <c r="A644" s="35"/>
      <c r="B644" s="36"/>
      <c r="C644" s="37"/>
      <c r="D644" s="191" t="s">
        <v>153</v>
      </c>
      <c r="E644" s="37"/>
      <c r="F644" s="240" t="s">
        <v>275</v>
      </c>
      <c r="G644" s="37"/>
      <c r="H644" s="37"/>
      <c r="I644" s="193"/>
      <c r="J644" s="193"/>
      <c r="K644" s="37"/>
      <c r="L644" s="37"/>
      <c r="M644" s="40"/>
      <c r="N644" s="194"/>
      <c r="O644" s="195"/>
      <c r="P644" s="65"/>
      <c r="Q644" s="65"/>
      <c r="R644" s="65"/>
      <c r="S644" s="65"/>
      <c r="T644" s="65"/>
      <c r="U644" s="65"/>
      <c r="V644" s="65"/>
      <c r="W644" s="65"/>
      <c r="X644" s="66"/>
      <c r="Y644" s="35"/>
      <c r="Z644" s="35"/>
      <c r="AA644" s="35"/>
      <c r="AB644" s="35"/>
      <c r="AC644" s="35"/>
      <c r="AD644" s="35"/>
      <c r="AE644" s="35"/>
      <c r="AT644" s="18" t="s">
        <v>153</v>
      </c>
      <c r="AU644" s="18" t="s">
        <v>85</v>
      </c>
    </row>
    <row r="645" spans="2:51" s="13" customFormat="1" ht="12">
      <c r="B645" s="198"/>
      <c r="C645" s="199"/>
      <c r="D645" s="191" t="s">
        <v>145</v>
      </c>
      <c r="E645" s="200" t="s">
        <v>29</v>
      </c>
      <c r="F645" s="201" t="s">
        <v>146</v>
      </c>
      <c r="G645" s="199"/>
      <c r="H645" s="200" t="s">
        <v>29</v>
      </c>
      <c r="I645" s="202"/>
      <c r="J645" s="202"/>
      <c r="K645" s="199"/>
      <c r="L645" s="199"/>
      <c r="M645" s="203"/>
      <c r="N645" s="204"/>
      <c r="O645" s="205"/>
      <c r="P645" s="205"/>
      <c r="Q645" s="205"/>
      <c r="R645" s="205"/>
      <c r="S645" s="205"/>
      <c r="T645" s="205"/>
      <c r="U645" s="205"/>
      <c r="V645" s="205"/>
      <c r="W645" s="205"/>
      <c r="X645" s="206"/>
      <c r="AT645" s="207" t="s">
        <v>145</v>
      </c>
      <c r="AU645" s="207" t="s">
        <v>85</v>
      </c>
      <c r="AV645" s="13" t="s">
        <v>83</v>
      </c>
      <c r="AW645" s="13" t="s">
        <v>5</v>
      </c>
      <c r="AX645" s="13" t="s">
        <v>75</v>
      </c>
      <c r="AY645" s="207" t="s">
        <v>131</v>
      </c>
    </row>
    <row r="646" spans="2:51" s="14" customFormat="1" ht="12">
      <c r="B646" s="208"/>
      <c r="C646" s="209"/>
      <c r="D646" s="191" t="s">
        <v>145</v>
      </c>
      <c r="E646" s="210" t="s">
        <v>29</v>
      </c>
      <c r="F646" s="211" t="s">
        <v>861</v>
      </c>
      <c r="G646" s="209"/>
      <c r="H646" s="212">
        <v>14</v>
      </c>
      <c r="I646" s="213"/>
      <c r="J646" s="213"/>
      <c r="K646" s="209"/>
      <c r="L646" s="209"/>
      <c r="M646" s="214"/>
      <c r="N646" s="215"/>
      <c r="O646" s="216"/>
      <c r="P646" s="216"/>
      <c r="Q646" s="216"/>
      <c r="R646" s="216"/>
      <c r="S646" s="216"/>
      <c r="T646" s="216"/>
      <c r="U646" s="216"/>
      <c r="V646" s="216"/>
      <c r="W646" s="216"/>
      <c r="X646" s="217"/>
      <c r="AT646" s="218" t="s">
        <v>145</v>
      </c>
      <c r="AU646" s="218" t="s">
        <v>85</v>
      </c>
      <c r="AV646" s="14" t="s">
        <v>85</v>
      </c>
      <c r="AW646" s="14" t="s">
        <v>5</v>
      </c>
      <c r="AX646" s="14" t="s">
        <v>75</v>
      </c>
      <c r="AY646" s="218" t="s">
        <v>131</v>
      </c>
    </row>
    <row r="647" spans="2:51" s="15" customFormat="1" ht="12">
      <c r="B647" s="219"/>
      <c r="C647" s="220"/>
      <c r="D647" s="191" t="s">
        <v>145</v>
      </c>
      <c r="E647" s="221" t="s">
        <v>29</v>
      </c>
      <c r="F647" s="222" t="s">
        <v>147</v>
      </c>
      <c r="G647" s="220"/>
      <c r="H647" s="223">
        <v>14</v>
      </c>
      <c r="I647" s="224"/>
      <c r="J647" s="224"/>
      <c r="K647" s="220"/>
      <c r="L647" s="220"/>
      <c r="M647" s="225"/>
      <c r="N647" s="226"/>
      <c r="O647" s="227"/>
      <c r="P647" s="227"/>
      <c r="Q647" s="227"/>
      <c r="R647" s="227"/>
      <c r="S647" s="227"/>
      <c r="T647" s="227"/>
      <c r="U647" s="227"/>
      <c r="V647" s="227"/>
      <c r="W647" s="227"/>
      <c r="X647" s="228"/>
      <c r="AT647" s="229" t="s">
        <v>145</v>
      </c>
      <c r="AU647" s="229" t="s">
        <v>85</v>
      </c>
      <c r="AV647" s="15" t="s">
        <v>139</v>
      </c>
      <c r="AW647" s="15" t="s">
        <v>5</v>
      </c>
      <c r="AX647" s="15" t="s">
        <v>83</v>
      </c>
      <c r="AY647" s="229" t="s">
        <v>131</v>
      </c>
    </row>
    <row r="648" spans="1:65" s="2" customFormat="1" ht="24.2" customHeight="1">
      <c r="A648" s="35"/>
      <c r="B648" s="36"/>
      <c r="C648" s="230" t="s">
        <v>602</v>
      </c>
      <c r="D648" s="230" t="s">
        <v>148</v>
      </c>
      <c r="E648" s="231" t="s">
        <v>501</v>
      </c>
      <c r="F648" s="232" t="s">
        <v>502</v>
      </c>
      <c r="G648" s="233" t="s">
        <v>137</v>
      </c>
      <c r="H648" s="234">
        <v>10</v>
      </c>
      <c r="I648" s="235"/>
      <c r="J648" s="236"/>
      <c r="K648" s="237">
        <f>ROUND(P648*H648,2)</f>
        <v>0</v>
      </c>
      <c r="L648" s="232" t="s">
        <v>29</v>
      </c>
      <c r="M648" s="238"/>
      <c r="N648" s="239" t="s">
        <v>29</v>
      </c>
      <c r="O648" s="185" t="s">
        <v>44</v>
      </c>
      <c r="P648" s="186">
        <f>I648+J648</f>
        <v>0</v>
      </c>
      <c r="Q648" s="186">
        <f>ROUND(I648*H648,2)</f>
        <v>0</v>
      </c>
      <c r="R648" s="186">
        <f>ROUND(J648*H648,2)</f>
        <v>0</v>
      </c>
      <c r="S648" s="65"/>
      <c r="T648" s="187">
        <f>S648*H648</f>
        <v>0</v>
      </c>
      <c r="U648" s="187">
        <v>0</v>
      </c>
      <c r="V648" s="187">
        <f>U648*H648</f>
        <v>0</v>
      </c>
      <c r="W648" s="187">
        <v>0</v>
      </c>
      <c r="X648" s="188">
        <f>W648*H648</f>
        <v>0</v>
      </c>
      <c r="Y648" s="35"/>
      <c r="Z648" s="35"/>
      <c r="AA648" s="35"/>
      <c r="AB648" s="35"/>
      <c r="AC648" s="35"/>
      <c r="AD648" s="35"/>
      <c r="AE648" s="35"/>
      <c r="AR648" s="189" t="s">
        <v>151</v>
      </c>
      <c r="AT648" s="189" t="s">
        <v>148</v>
      </c>
      <c r="AU648" s="189" t="s">
        <v>85</v>
      </c>
      <c r="AY648" s="18" t="s">
        <v>131</v>
      </c>
      <c r="BE648" s="190">
        <f>IF(O648="základní",K648,0)</f>
        <v>0</v>
      </c>
      <c r="BF648" s="190">
        <f>IF(O648="snížená",K648,0)</f>
        <v>0</v>
      </c>
      <c r="BG648" s="190">
        <f>IF(O648="zákl. přenesená",K648,0)</f>
        <v>0</v>
      </c>
      <c r="BH648" s="190">
        <f>IF(O648="sníž. přenesená",K648,0)</f>
        <v>0</v>
      </c>
      <c r="BI648" s="190">
        <f>IF(O648="nulová",K648,0)</f>
        <v>0</v>
      </c>
      <c r="BJ648" s="18" t="s">
        <v>83</v>
      </c>
      <c r="BK648" s="190">
        <f>ROUND(P648*H648,2)</f>
        <v>0</v>
      </c>
      <c r="BL648" s="18" t="s">
        <v>139</v>
      </c>
      <c r="BM648" s="189" t="s">
        <v>503</v>
      </c>
    </row>
    <row r="649" spans="1:47" s="2" customFormat="1" ht="12">
      <c r="A649" s="35"/>
      <c r="B649" s="36"/>
      <c r="C649" s="37"/>
      <c r="D649" s="191" t="s">
        <v>141</v>
      </c>
      <c r="E649" s="37"/>
      <c r="F649" s="192" t="s">
        <v>502</v>
      </c>
      <c r="G649" s="37"/>
      <c r="H649" s="37"/>
      <c r="I649" s="193"/>
      <c r="J649" s="193"/>
      <c r="K649" s="37"/>
      <c r="L649" s="37"/>
      <c r="M649" s="40"/>
      <c r="N649" s="194"/>
      <c r="O649" s="195"/>
      <c r="P649" s="65"/>
      <c r="Q649" s="65"/>
      <c r="R649" s="65"/>
      <c r="S649" s="65"/>
      <c r="T649" s="65"/>
      <c r="U649" s="65"/>
      <c r="V649" s="65"/>
      <c r="W649" s="65"/>
      <c r="X649" s="66"/>
      <c r="Y649" s="35"/>
      <c r="Z649" s="35"/>
      <c r="AA649" s="35"/>
      <c r="AB649" s="35"/>
      <c r="AC649" s="35"/>
      <c r="AD649" s="35"/>
      <c r="AE649" s="35"/>
      <c r="AT649" s="18" t="s">
        <v>141</v>
      </c>
      <c r="AU649" s="18" t="s">
        <v>85</v>
      </c>
    </row>
    <row r="650" spans="1:47" s="2" customFormat="1" ht="19.5">
      <c r="A650" s="35"/>
      <c r="B650" s="36"/>
      <c r="C650" s="37"/>
      <c r="D650" s="191" t="s">
        <v>153</v>
      </c>
      <c r="E650" s="37"/>
      <c r="F650" s="240" t="s">
        <v>275</v>
      </c>
      <c r="G650" s="37"/>
      <c r="H650" s="37"/>
      <c r="I650" s="193"/>
      <c r="J650" s="193"/>
      <c r="K650" s="37"/>
      <c r="L650" s="37"/>
      <c r="M650" s="40"/>
      <c r="N650" s="194"/>
      <c r="O650" s="195"/>
      <c r="P650" s="65"/>
      <c r="Q650" s="65"/>
      <c r="R650" s="65"/>
      <c r="S650" s="65"/>
      <c r="T650" s="65"/>
      <c r="U650" s="65"/>
      <c r="V650" s="65"/>
      <c r="W650" s="65"/>
      <c r="X650" s="66"/>
      <c r="Y650" s="35"/>
      <c r="Z650" s="35"/>
      <c r="AA650" s="35"/>
      <c r="AB650" s="35"/>
      <c r="AC650" s="35"/>
      <c r="AD650" s="35"/>
      <c r="AE650" s="35"/>
      <c r="AT650" s="18" t="s">
        <v>153</v>
      </c>
      <c r="AU650" s="18" t="s">
        <v>85</v>
      </c>
    </row>
    <row r="651" spans="2:51" s="13" customFormat="1" ht="12">
      <c r="B651" s="198"/>
      <c r="C651" s="199"/>
      <c r="D651" s="191" t="s">
        <v>145</v>
      </c>
      <c r="E651" s="200" t="s">
        <v>29</v>
      </c>
      <c r="F651" s="201" t="s">
        <v>146</v>
      </c>
      <c r="G651" s="199"/>
      <c r="H651" s="200" t="s">
        <v>29</v>
      </c>
      <c r="I651" s="202"/>
      <c r="J651" s="202"/>
      <c r="K651" s="199"/>
      <c r="L651" s="199"/>
      <c r="M651" s="203"/>
      <c r="N651" s="204"/>
      <c r="O651" s="205"/>
      <c r="P651" s="205"/>
      <c r="Q651" s="205"/>
      <c r="R651" s="205"/>
      <c r="S651" s="205"/>
      <c r="T651" s="205"/>
      <c r="U651" s="205"/>
      <c r="V651" s="205"/>
      <c r="W651" s="205"/>
      <c r="X651" s="206"/>
      <c r="AT651" s="207" t="s">
        <v>145</v>
      </c>
      <c r="AU651" s="207" t="s">
        <v>85</v>
      </c>
      <c r="AV651" s="13" t="s">
        <v>83</v>
      </c>
      <c r="AW651" s="13" t="s">
        <v>5</v>
      </c>
      <c r="AX651" s="13" t="s">
        <v>75</v>
      </c>
      <c r="AY651" s="207" t="s">
        <v>131</v>
      </c>
    </row>
    <row r="652" spans="2:51" s="14" customFormat="1" ht="12">
      <c r="B652" s="208"/>
      <c r="C652" s="209"/>
      <c r="D652" s="191" t="s">
        <v>145</v>
      </c>
      <c r="E652" s="210" t="s">
        <v>29</v>
      </c>
      <c r="F652" s="211" t="s">
        <v>862</v>
      </c>
      <c r="G652" s="209"/>
      <c r="H652" s="212">
        <v>10</v>
      </c>
      <c r="I652" s="213"/>
      <c r="J652" s="213"/>
      <c r="K652" s="209"/>
      <c r="L652" s="209"/>
      <c r="M652" s="214"/>
      <c r="N652" s="215"/>
      <c r="O652" s="216"/>
      <c r="P652" s="216"/>
      <c r="Q652" s="216"/>
      <c r="R652" s="216"/>
      <c r="S652" s="216"/>
      <c r="T652" s="216"/>
      <c r="U652" s="216"/>
      <c r="V652" s="216"/>
      <c r="W652" s="216"/>
      <c r="X652" s="217"/>
      <c r="AT652" s="218" t="s">
        <v>145</v>
      </c>
      <c r="AU652" s="218" t="s">
        <v>85</v>
      </c>
      <c r="AV652" s="14" t="s">
        <v>85</v>
      </c>
      <c r="AW652" s="14" t="s">
        <v>5</v>
      </c>
      <c r="AX652" s="14" t="s">
        <v>75</v>
      </c>
      <c r="AY652" s="218" t="s">
        <v>131</v>
      </c>
    </row>
    <row r="653" spans="2:51" s="15" customFormat="1" ht="12">
      <c r="B653" s="219"/>
      <c r="C653" s="220"/>
      <c r="D653" s="191" t="s">
        <v>145</v>
      </c>
      <c r="E653" s="221" t="s">
        <v>29</v>
      </c>
      <c r="F653" s="222" t="s">
        <v>147</v>
      </c>
      <c r="G653" s="220"/>
      <c r="H653" s="223">
        <v>10</v>
      </c>
      <c r="I653" s="224"/>
      <c r="J653" s="224"/>
      <c r="K653" s="220"/>
      <c r="L653" s="220"/>
      <c r="M653" s="225"/>
      <c r="N653" s="226"/>
      <c r="O653" s="227"/>
      <c r="P653" s="227"/>
      <c r="Q653" s="227"/>
      <c r="R653" s="227"/>
      <c r="S653" s="227"/>
      <c r="T653" s="227"/>
      <c r="U653" s="227"/>
      <c r="V653" s="227"/>
      <c r="W653" s="227"/>
      <c r="X653" s="228"/>
      <c r="AT653" s="229" t="s">
        <v>145</v>
      </c>
      <c r="AU653" s="229" t="s">
        <v>85</v>
      </c>
      <c r="AV653" s="15" t="s">
        <v>139</v>
      </c>
      <c r="AW653" s="15" t="s">
        <v>5</v>
      </c>
      <c r="AX653" s="15" t="s">
        <v>83</v>
      </c>
      <c r="AY653" s="229" t="s">
        <v>131</v>
      </c>
    </row>
    <row r="654" spans="1:65" s="2" customFormat="1" ht="24.2" customHeight="1">
      <c r="A654" s="35"/>
      <c r="B654" s="36"/>
      <c r="C654" s="230" t="s">
        <v>606</v>
      </c>
      <c r="D654" s="230" t="s">
        <v>148</v>
      </c>
      <c r="E654" s="231" t="s">
        <v>863</v>
      </c>
      <c r="F654" s="232" t="s">
        <v>864</v>
      </c>
      <c r="G654" s="233" t="s">
        <v>137</v>
      </c>
      <c r="H654" s="234">
        <v>2</v>
      </c>
      <c r="I654" s="235"/>
      <c r="J654" s="236"/>
      <c r="K654" s="237">
        <f>ROUND(P654*H654,2)</f>
        <v>0</v>
      </c>
      <c r="L654" s="232" t="s">
        <v>29</v>
      </c>
      <c r="M654" s="238"/>
      <c r="N654" s="239" t="s">
        <v>29</v>
      </c>
      <c r="O654" s="185" t="s">
        <v>44</v>
      </c>
      <c r="P654" s="186">
        <f>I654+J654</f>
        <v>0</v>
      </c>
      <c r="Q654" s="186">
        <f>ROUND(I654*H654,2)</f>
        <v>0</v>
      </c>
      <c r="R654" s="186">
        <f>ROUND(J654*H654,2)</f>
        <v>0</v>
      </c>
      <c r="S654" s="65"/>
      <c r="T654" s="187">
        <f>S654*H654</f>
        <v>0</v>
      </c>
      <c r="U654" s="187">
        <v>0</v>
      </c>
      <c r="V654" s="187">
        <f>U654*H654</f>
        <v>0</v>
      </c>
      <c r="W654" s="187">
        <v>0</v>
      </c>
      <c r="X654" s="188">
        <f>W654*H654</f>
        <v>0</v>
      </c>
      <c r="Y654" s="35"/>
      <c r="Z654" s="35"/>
      <c r="AA654" s="35"/>
      <c r="AB654" s="35"/>
      <c r="AC654" s="35"/>
      <c r="AD654" s="35"/>
      <c r="AE654" s="35"/>
      <c r="AR654" s="189" t="s">
        <v>151</v>
      </c>
      <c r="AT654" s="189" t="s">
        <v>148</v>
      </c>
      <c r="AU654" s="189" t="s">
        <v>85</v>
      </c>
      <c r="AY654" s="18" t="s">
        <v>131</v>
      </c>
      <c r="BE654" s="190">
        <f>IF(O654="základní",K654,0)</f>
        <v>0</v>
      </c>
      <c r="BF654" s="190">
        <f>IF(O654="snížená",K654,0)</f>
        <v>0</v>
      </c>
      <c r="BG654" s="190">
        <f>IF(O654="zákl. přenesená",K654,0)</f>
        <v>0</v>
      </c>
      <c r="BH654" s="190">
        <f>IF(O654="sníž. přenesená",K654,0)</f>
        <v>0</v>
      </c>
      <c r="BI654" s="190">
        <f>IF(O654="nulová",K654,0)</f>
        <v>0</v>
      </c>
      <c r="BJ654" s="18" t="s">
        <v>83</v>
      </c>
      <c r="BK654" s="190">
        <f>ROUND(P654*H654,2)</f>
        <v>0</v>
      </c>
      <c r="BL654" s="18" t="s">
        <v>139</v>
      </c>
      <c r="BM654" s="189" t="s">
        <v>865</v>
      </c>
    </row>
    <row r="655" spans="1:47" s="2" customFormat="1" ht="12">
      <c r="A655" s="35"/>
      <c r="B655" s="36"/>
      <c r="C655" s="37"/>
      <c r="D655" s="191" t="s">
        <v>141</v>
      </c>
      <c r="E655" s="37"/>
      <c r="F655" s="192" t="s">
        <v>864</v>
      </c>
      <c r="G655" s="37"/>
      <c r="H655" s="37"/>
      <c r="I655" s="193"/>
      <c r="J655" s="193"/>
      <c r="K655" s="37"/>
      <c r="L655" s="37"/>
      <c r="M655" s="40"/>
      <c r="N655" s="194"/>
      <c r="O655" s="195"/>
      <c r="P655" s="65"/>
      <c r="Q655" s="65"/>
      <c r="R655" s="65"/>
      <c r="S655" s="65"/>
      <c r="T655" s="65"/>
      <c r="U655" s="65"/>
      <c r="V655" s="65"/>
      <c r="W655" s="65"/>
      <c r="X655" s="66"/>
      <c r="Y655" s="35"/>
      <c r="Z655" s="35"/>
      <c r="AA655" s="35"/>
      <c r="AB655" s="35"/>
      <c r="AC655" s="35"/>
      <c r="AD655" s="35"/>
      <c r="AE655" s="35"/>
      <c r="AT655" s="18" t="s">
        <v>141</v>
      </c>
      <c r="AU655" s="18" t="s">
        <v>85</v>
      </c>
    </row>
    <row r="656" spans="1:47" s="2" customFormat="1" ht="19.5">
      <c r="A656" s="35"/>
      <c r="B656" s="36"/>
      <c r="C656" s="37"/>
      <c r="D656" s="191" t="s">
        <v>153</v>
      </c>
      <c r="E656" s="37"/>
      <c r="F656" s="240" t="s">
        <v>275</v>
      </c>
      <c r="G656" s="37"/>
      <c r="H656" s="37"/>
      <c r="I656" s="193"/>
      <c r="J656" s="193"/>
      <c r="K656" s="37"/>
      <c r="L656" s="37"/>
      <c r="M656" s="40"/>
      <c r="N656" s="194"/>
      <c r="O656" s="195"/>
      <c r="P656" s="65"/>
      <c r="Q656" s="65"/>
      <c r="R656" s="65"/>
      <c r="S656" s="65"/>
      <c r="T656" s="65"/>
      <c r="U656" s="65"/>
      <c r="V656" s="65"/>
      <c r="W656" s="65"/>
      <c r="X656" s="66"/>
      <c r="Y656" s="35"/>
      <c r="Z656" s="35"/>
      <c r="AA656" s="35"/>
      <c r="AB656" s="35"/>
      <c r="AC656" s="35"/>
      <c r="AD656" s="35"/>
      <c r="AE656" s="35"/>
      <c r="AT656" s="18" t="s">
        <v>153</v>
      </c>
      <c r="AU656" s="18" t="s">
        <v>85</v>
      </c>
    </row>
    <row r="657" spans="2:51" s="13" customFormat="1" ht="12">
      <c r="B657" s="198"/>
      <c r="C657" s="199"/>
      <c r="D657" s="191" t="s">
        <v>145</v>
      </c>
      <c r="E657" s="200" t="s">
        <v>29</v>
      </c>
      <c r="F657" s="201" t="s">
        <v>146</v>
      </c>
      <c r="G657" s="199"/>
      <c r="H657" s="200" t="s">
        <v>29</v>
      </c>
      <c r="I657" s="202"/>
      <c r="J657" s="202"/>
      <c r="K657" s="199"/>
      <c r="L657" s="199"/>
      <c r="M657" s="203"/>
      <c r="N657" s="204"/>
      <c r="O657" s="205"/>
      <c r="P657" s="205"/>
      <c r="Q657" s="205"/>
      <c r="R657" s="205"/>
      <c r="S657" s="205"/>
      <c r="T657" s="205"/>
      <c r="U657" s="205"/>
      <c r="V657" s="205"/>
      <c r="W657" s="205"/>
      <c r="X657" s="206"/>
      <c r="AT657" s="207" t="s">
        <v>145</v>
      </c>
      <c r="AU657" s="207" t="s">
        <v>85</v>
      </c>
      <c r="AV657" s="13" t="s">
        <v>83</v>
      </c>
      <c r="AW657" s="13" t="s">
        <v>5</v>
      </c>
      <c r="AX657" s="13" t="s">
        <v>75</v>
      </c>
      <c r="AY657" s="207" t="s">
        <v>131</v>
      </c>
    </row>
    <row r="658" spans="2:51" s="14" customFormat="1" ht="12">
      <c r="B658" s="208"/>
      <c r="C658" s="209"/>
      <c r="D658" s="191" t="s">
        <v>145</v>
      </c>
      <c r="E658" s="210" t="s">
        <v>29</v>
      </c>
      <c r="F658" s="211" t="s">
        <v>385</v>
      </c>
      <c r="G658" s="209"/>
      <c r="H658" s="212">
        <v>2</v>
      </c>
      <c r="I658" s="213"/>
      <c r="J658" s="213"/>
      <c r="K658" s="209"/>
      <c r="L658" s="209"/>
      <c r="M658" s="214"/>
      <c r="N658" s="215"/>
      <c r="O658" s="216"/>
      <c r="P658" s="216"/>
      <c r="Q658" s="216"/>
      <c r="R658" s="216"/>
      <c r="S658" s="216"/>
      <c r="T658" s="216"/>
      <c r="U658" s="216"/>
      <c r="V658" s="216"/>
      <c r="W658" s="216"/>
      <c r="X658" s="217"/>
      <c r="AT658" s="218" t="s">
        <v>145</v>
      </c>
      <c r="AU658" s="218" t="s">
        <v>85</v>
      </c>
      <c r="AV658" s="14" t="s">
        <v>85</v>
      </c>
      <c r="AW658" s="14" t="s">
        <v>5</v>
      </c>
      <c r="AX658" s="14" t="s">
        <v>75</v>
      </c>
      <c r="AY658" s="218" t="s">
        <v>131</v>
      </c>
    </row>
    <row r="659" spans="2:51" s="15" customFormat="1" ht="12">
      <c r="B659" s="219"/>
      <c r="C659" s="220"/>
      <c r="D659" s="191" t="s">
        <v>145</v>
      </c>
      <c r="E659" s="221" t="s">
        <v>29</v>
      </c>
      <c r="F659" s="222" t="s">
        <v>147</v>
      </c>
      <c r="G659" s="220"/>
      <c r="H659" s="223">
        <v>2</v>
      </c>
      <c r="I659" s="224"/>
      <c r="J659" s="224"/>
      <c r="K659" s="220"/>
      <c r="L659" s="220"/>
      <c r="M659" s="225"/>
      <c r="N659" s="226"/>
      <c r="O659" s="227"/>
      <c r="P659" s="227"/>
      <c r="Q659" s="227"/>
      <c r="R659" s="227"/>
      <c r="S659" s="227"/>
      <c r="T659" s="227"/>
      <c r="U659" s="227"/>
      <c r="V659" s="227"/>
      <c r="W659" s="227"/>
      <c r="X659" s="228"/>
      <c r="AT659" s="229" t="s">
        <v>145</v>
      </c>
      <c r="AU659" s="229" t="s">
        <v>85</v>
      </c>
      <c r="AV659" s="15" t="s">
        <v>139</v>
      </c>
      <c r="AW659" s="15" t="s">
        <v>5</v>
      </c>
      <c r="AX659" s="15" t="s">
        <v>83</v>
      </c>
      <c r="AY659" s="229" t="s">
        <v>131</v>
      </c>
    </row>
    <row r="660" spans="1:65" s="2" customFormat="1" ht="24.2" customHeight="1">
      <c r="A660" s="35"/>
      <c r="B660" s="36"/>
      <c r="C660" s="230" t="s">
        <v>610</v>
      </c>
      <c r="D660" s="230" t="s">
        <v>148</v>
      </c>
      <c r="E660" s="231" t="s">
        <v>866</v>
      </c>
      <c r="F660" s="232" t="s">
        <v>867</v>
      </c>
      <c r="G660" s="233" t="s">
        <v>137</v>
      </c>
      <c r="H660" s="234">
        <v>2</v>
      </c>
      <c r="I660" s="235"/>
      <c r="J660" s="236"/>
      <c r="K660" s="237">
        <f>ROUND(P660*H660,2)</f>
        <v>0</v>
      </c>
      <c r="L660" s="232" t="s">
        <v>29</v>
      </c>
      <c r="M660" s="238"/>
      <c r="N660" s="239" t="s">
        <v>29</v>
      </c>
      <c r="O660" s="185" t="s">
        <v>44</v>
      </c>
      <c r="P660" s="186">
        <f>I660+J660</f>
        <v>0</v>
      </c>
      <c r="Q660" s="186">
        <f>ROUND(I660*H660,2)</f>
        <v>0</v>
      </c>
      <c r="R660" s="186">
        <f>ROUND(J660*H660,2)</f>
        <v>0</v>
      </c>
      <c r="S660" s="65"/>
      <c r="T660" s="187">
        <f>S660*H660</f>
        <v>0</v>
      </c>
      <c r="U660" s="187">
        <v>0</v>
      </c>
      <c r="V660" s="187">
        <f>U660*H660</f>
        <v>0</v>
      </c>
      <c r="W660" s="187">
        <v>0</v>
      </c>
      <c r="X660" s="188">
        <f>W660*H660</f>
        <v>0</v>
      </c>
      <c r="Y660" s="35"/>
      <c r="Z660" s="35"/>
      <c r="AA660" s="35"/>
      <c r="AB660" s="35"/>
      <c r="AC660" s="35"/>
      <c r="AD660" s="35"/>
      <c r="AE660" s="35"/>
      <c r="AR660" s="189" t="s">
        <v>151</v>
      </c>
      <c r="AT660" s="189" t="s">
        <v>148</v>
      </c>
      <c r="AU660" s="189" t="s">
        <v>85</v>
      </c>
      <c r="AY660" s="18" t="s">
        <v>131</v>
      </c>
      <c r="BE660" s="190">
        <f>IF(O660="základní",K660,0)</f>
        <v>0</v>
      </c>
      <c r="BF660" s="190">
        <f>IF(O660="snížená",K660,0)</f>
        <v>0</v>
      </c>
      <c r="BG660" s="190">
        <f>IF(O660="zákl. přenesená",K660,0)</f>
        <v>0</v>
      </c>
      <c r="BH660" s="190">
        <f>IF(O660="sníž. přenesená",K660,0)</f>
        <v>0</v>
      </c>
      <c r="BI660" s="190">
        <f>IF(O660="nulová",K660,0)</f>
        <v>0</v>
      </c>
      <c r="BJ660" s="18" t="s">
        <v>83</v>
      </c>
      <c r="BK660" s="190">
        <f>ROUND(P660*H660,2)</f>
        <v>0</v>
      </c>
      <c r="BL660" s="18" t="s">
        <v>139</v>
      </c>
      <c r="BM660" s="189" t="s">
        <v>868</v>
      </c>
    </row>
    <row r="661" spans="1:47" s="2" customFormat="1" ht="12">
      <c r="A661" s="35"/>
      <c r="B661" s="36"/>
      <c r="C661" s="37"/>
      <c r="D661" s="191" t="s">
        <v>141</v>
      </c>
      <c r="E661" s="37"/>
      <c r="F661" s="192" t="s">
        <v>867</v>
      </c>
      <c r="G661" s="37"/>
      <c r="H661" s="37"/>
      <c r="I661" s="193"/>
      <c r="J661" s="193"/>
      <c r="K661" s="37"/>
      <c r="L661" s="37"/>
      <c r="M661" s="40"/>
      <c r="N661" s="194"/>
      <c r="O661" s="195"/>
      <c r="P661" s="65"/>
      <c r="Q661" s="65"/>
      <c r="R661" s="65"/>
      <c r="S661" s="65"/>
      <c r="T661" s="65"/>
      <c r="U661" s="65"/>
      <c r="V661" s="65"/>
      <c r="W661" s="65"/>
      <c r="X661" s="66"/>
      <c r="Y661" s="35"/>
      <c r="Z661" s="35"/>
      <c r="AA661" s="35"/>
      <c r="AB661" s="35"/>
      <c r="AC661" s="35"/>
      <c r="AD661" s="35"/>
      <c r="AE661" s="35"/>
      <c r="AT661" s="18" t="s">
        <v>141</v>
      </c>
      <c r="AU661" s="18" t="s">
        <v>85</v>
      </c>
    </row>
    <row r="662" spans="1:47" s="2" customFormat="1" ht="19.5">
      <c r="A662" s="35"/>
      <c r="B662" s="36"/>
      <c r="C662" s="37"/>
      <c r="D662" s="191" t="s">
        <v>153</v>
      </c>
      <c r="E662" s="37"/>
      <c r="F662" s="240" t="s">
        <v>275</v>
      </c>
      <c r="G662" s="37"/>
      <c r="H662" s="37"/>
      <c r="I662" s="193"/>
      <c r="J662" s="193"/>
      <c r="K662" s="37"/>
      <c r="L662" s="37"/>
      <c r="M662" s="40"/>
      <c r="N662" s="194"/>
      <c r="O662" s="195"/>
      <c r="P662" s="65"/>
      <c r="Q662" s="65"/>
      <c r="R662" s="65"/>
      <c r="S662" s="65"/>
      <c r="T662" s="65"/>
      <c r="U662" s="65"/>
      <c r="V662" s="65"/>
      <c r="W662" s="65"/>
      <c r="X662" s="66"/>
      <c r="Y662" s="35"/>
      <c r="Z662" s="35"/>
      <c r="AA662" s="35"/>
      <c r="AB662" s="35"/>
      <c r="AC662" s="35"/>
      <c r="AD662" s="35"/>
      <c r="AE662" s="35"/>
      <c r="AT662" s="18" t="s">
        <v>153</v>
      </c>
      <c r="AU662" s="18" t="s">
        <v>85</v>
      </c>
    </row>
    <row r="663" spans="2:51" s="13" customFormat="1" ht="12">
      <c r="B663" s="198"/>
      <c r="C663" s="199"/>
      <c r="D663" s="191" t="s">
        <v>145</v>
      </c>
      <c r="E663" s="200" t="s">
        <v>29</v>
      </c>
      <c r="F663" s="201" t="s">
        <v>146</v>
      </c>
      <c r="G663" s="199"/>
      <c r="H663" s="200" t="s">
        <v>29</v>
      </c>
      <c r="I663" s="202"/>
      <c r="J663" s="202"/>
      <c r="K663" s="199"/>
      <c r="L663" s="199"/>
      <c r="M663" s="203"/>
      <c r="N663" s="204"/>
      <c r="O663" s="205"/>
      <c r="P663" s="205"/>
      <c r="Q663" s="205"/>
      <c r="R663" s="205"/>
      <c r="S663" s="205"/>
      <c r="T663" s="205"/>
      <c r="U663" s="205"/>
      <c r="V663" s="205"/>
      <c r="W663" s="205"/>
      <c r="X663" s="206"/>
      <c r="AT663" s="207" t="s">
        <v>145</v>
      </c>
      <c r="AU663" s="207" t="s">
        <v>85</v>
      </c>
      <c r="AV663" s="13" t="s">
        <v>83</v>
      </c>
      <c r="AW663" s="13" t="s">
        <v>5</v>
      </c>
      <c r="AX663" s="13" t="s">
        <v>75</v>
      </c>
      <c r="AY663" s="207" t="s">
        <v>131</v>
      </c>
    </row>
    <row r="664" spans="2:51" s="14" customFormat="1" ht="12">
      <c r="B664" s="208"/>
      <c r="C664" s="209"/>
      <c r="D664" s="191" t="s">
        <v>145</v>
      </c>
      <c r="E664" s="210" t="s">
        <v>29</v>
      </c>
      <c r="F664" s="211" t="s">
        <v>385</v>
      </c>
      <c r="G664" s="209"/>
      <c r="H664" s="212">
        <v>2</v>
      </c>
      <c r="I664" s="213"/>
      <c r="J664" s="213"/>
      <c r="K664" s="209"/>
      <c r="L664" s="209"/>
      <c r="M664" s="214"/>
      <c r="N664" s="215"/>
      <c r="O664" s="216"/>
      <c r="P664" s="216"/>
      <c r="Q664" s="216"/>
      <c r="R664" s="216"/>
      <c r="S664" s="216"/>
      <c r="T664" s="216"/>
      <c r="U664" s="216"/>
      <c r="V664" s="216"/>
      <c r="W664" s="216"/>
      <c r="X664" s="217"/>
      <c r="AT664" s="218" t="s">
        <v>145</v>
      </c>
      <c r="AU664" s="218" t="s">
        <v>85</v>
      </c>
      <c r="AV664" s="14" t="s">
        <v>85</v>
      </c>
      <c r="AW664" s="14" t="s">
        <v>5</v>
      </c>
      <c r="AX664" s="14" t="s">
        <v>75</v>
      </c>
      <c r="AY664" s="218" t="s">
        <v>131</v>
      </c>
    </row>
    <row r="665" spans="2:51" s="15" customFormat="1" ht="12">
      <c r="B665" s="219"/>
      <c r="C665" s="220"/>
      <c r="D665" s="191" t="s">
        <v>145</v>
      </c>
      <c r="E665" s="221" t="s">
        <v>29</v>
      </c>
      <c r="F665" s="222" t="s">
        <v>147</v>
      </c>
      <c r="G665" s="220"/>
      <c r="H665" s="223">
        <v>2</v>
      </c>
      <c r="I665" s="224"/>
      <c r="J665" s="224"/>
      <c r="K665" s="220"/>
      <c r="L665" s="220"/>
      <c r="M665" s="225"/>
      <c r="N665" s="226"/>
      <c r="O665" s="227"/>
      <c r="P665" s="227"/>
      <c r="Q665" s="227"/>
      <c r="R665" s="227"/>
      <c r="S665" s="227"/>
      <c r="T665" s="227"/>
      <c r="U665" s="227"/>
      <c r="V665" s="227"/>
      <c r="W665" s="227"/>
      <c r="X665" s="228"/>
      <c r="AT665" s="229" t="s">
        <v>145</v>
      </c>
      <c r="AU665" s="229" t="s">
        <v>85</v>
      </c>
      <c r="AV665" s="15" t="s">
        <v>139</v>
      </c>
      <c r="AW665" s="15" t="s">
        <v>5</v>
      </c>
      <c r="AX665" s="15" t="s">
        <v>83</v>
      </c>
      <c r="AY665" s="229" t="s">
        <v>131</v>
      </c>
    </row>
    <row r="666" spans="1:65" s="2" customFormat="1" ht="24.2" customHeight="1">
      <c r="A666" s="35"/>
      <c r="B666" s="36"/>
      <c r="C666" s="177" t="s">
        <v>615</v>
      </c>
      <c r="D666" s="177" t="s">
        <v>134</v>
      </c>
      <c r="E666" s="178" t="s">
        <v>869</v>
      </c>
      <c r="F666" s="179" t="s">
        <v>870</v>
      </c>
      <c r="G666" s="180" t="s">
        <v>158</v>
      </c>
      <c r="H666" s="181">
        <v>6</v>
      </c>
      <c r="I666" s="182"/>
      <c r="J666" s="182"/>
      <c r="K666" s="183">
        <f>ROUND(P666*H666,2)</f>
        <v>0</v>
      </c>
      <c r="L666" s="179" t="s">
        <v>138</v>
      </c>
      <c r="M666" s="40"/>
      <c r="N666" s="184" t="s">
        <v>29</v>
      </c>
      <c r="O666" s="185" t="s">
        <v>44</v>
      </c>
      <c r="P666" s="186">
        <f>I666+J666</f>
        <v>0</v>
      </c>
      <c r="Q666" s="186">
        <f>ROUND(I666*H666,2)</f>
        <v>0</v>
      </c>
      <c r="R666" s="186">
        <f>ROUND(J666*H666,2)</f>
        <v>0</v>
      </c>
      <c r="S666" s="65"/>
      <c r="T666" s="187">
        <f>S666*H666</f>
        <v>0</v>
      </c>
      <c r="U666" s="187">
        <v>0</v>
      </c>
      <c r="V666" s="187">
        <f>U666*H666</f>
        <v>0</v>
      </c>
      <c r="W666" s="187">
        <v>0</v>
      </c>
      <c r="X666" s="188">
        <f>W666*H666</f>
        <v>0</v>
      </c>
      <c r="Y666" s="35"/>
      <c r="Z666" s="35"/>
      <c r="AA666" s="35"/>
      <c r="AB666" s="35"/>
      <c r="AC666" s="35"/>
      <c r="AD666" s="35"/>
      <c r="AE666" s="35"/>
      <c r="AR666" s="189" t="s">
        <v>139</v>
      </c>
      <c r="AT666" s="189" t="s">
        <v>134</v>
      </c>
      <c r="AU666" s="189" t="s">
        <v>85</v>
      </c>
      <c r="AY666" s="18" t="s">
        <v>131</v>
      </c>
      <c r="BE666" s="190">
        <f>IF(O666="základní",K666,0)</f>
        <v>0</v>
      </c>
      <c r="BF666" s="190">
        <f>IF(O666="snížená",K666,0)</f>
        <v>0</v>
      </c>
      <c r="BG666" s="190">
        <f>IF(O666="zákl. přenesená",K666,0)</f>
        <v>0</v>
      </c>
      <c r="BH666" s="190">
        <f>IF(O666="sníž. přenesená",K666,0)</f>
        <v>0</v>
      </c>
      <c r="BI666" s="190">
        <f>IF(O666="nulová",K666,0)</f>
        <v>0</v>
      </c>
      <c r="BJ666" s="18" t="s">
        <v>83</v>
      </c>
      <c r="BK666" s="190">
        <f>ROUND(P666*H666,2)</f>
        <v>0</v>
      </c>
      <c r="BL666" s="18" t="s">
        <v>139</v>
      </c>
      <c r="BM666" s="189" t="s">
        <v>871</v>
      </c>
    </row>
    <row r="667" spans="1:47" s="2" customFormat="1" ht="12">
      <c r="A667" s="35"/>
      <c r="B667" s="36"/>
      <c r="C667" s="37"/>
      <c r="D667" s="191" t="s">
        <v>141</v>
      </c>
      <c r="E667" s="37"/>
      <c r="F667" s="192" t="s">
        <v>872</v>
      </c>
      <c r="G667" s="37"/>
      <c r="H667" s="37"/>
      <c r="I667" s="193"/>
      <c r="J667" s="193"/>
      <c r="K667" s="37"/>
      <c r="L667" s="37"/>
      <c r="M667" s="40"/>
      <c r="N667" s="194"/>
      <c r="O667" s="195"/>
      <c r="P667" s="65"/>
      <c r="Q667" s="65"/>
      <c r="R667" s="65"/>
      <c r="S667" s="65"/>
      <c r="T667" s="65"/>
      <c r="U667" s="65"/>
      <c r="V667" s="65"/>
      <c r="W667" s="65"/>
      <c r="X667" s="66"/>
      <c r="Y667" s="35"/>
      <c r="Z667" s="35"/>
      <c r="AA667" s="35"/>
      <c r="AB667" s="35"/>
      <c r="AC667" s="35"/>
      <c r="AD667" s="35"/>
      <c r="AE667" s="35"/>
      <c r="AT667" s="18" t="s">
        <v>141</v>
      </c>
      <c r="AU667" s="18" t="s">
        <v>85</v>
      </c>
    </row>
    <row r="668" spans="1:47" s="2" customFormat="1" ht="12">
      <c r="A668" s="35"/>
      <c r="B668" s="36"/>
      <c r="C668" s="37"/>
      <c r="D668" s="196" t="s">
        <v>143</v>
      </c>
      <c r="E668" s="37"/>
      <c r="F668" s="197" t="s">
        <v>873</v>
      </c>
      <c r="G668" s="37"/>
      <c r="H668" s="37"/>
      <c r="I668" s="193"/>
      <c r="J668" s="193"/>
      <c r="K668" s="37"/>
      <c r="L668" s="37"/>
      <c r="M668" s="40"/>
      <c r="N668" s="194"/>
      <c r="O668" s="195"/>
      <c r="P668" s="65"/>
      <c r="Q668" s="65"/>
      <c r="R668" s="65"/>
      <c r="S668" s="65"/>
      <c r="T668" s="65"/>
      <c r="U668" s="65"/>
      <c r="V668" s="65"/>
      <c r="W668" s="65"/>
      <c r="X668" s="66"/>
      <c r="Y668" s="35"/>
      <c r="Z668" s="35"/>
      <c r="AA668" s="35"/>
      <c r="AB668" s="35"/>
      <c r="AC668" s="35"/>
      <c r="AD668" s="35"/>
      <c r="AE668" s="35"/>
      <c r="AT668" s="18" t="s">
        <v>143</v>
      </c>
      <c r="AU668" s="18" t="s">
        <v>85</v>
      </c>
    </row>
    <row r="669" spans="2:51" s="13" customFormat="1" ht="12">
      <c r="B669" s="198"/>
      <c r="C669" s="199"/>
      <c r="D669" s="191" t="s">
        <v>145</v>
      </c>
      <c r="E669" s="200" t="s">
        <v>29</v>
      </c>
      <c r="F669" s="201" t="s">
        <v>146</v>
      </c>
      <c r="G669" s="199"/>
      <c r="H669" s="200" t="s">
        <v>29</v>
      </c>
      <c r="I669" s="202"/>
      <c r="J669" s="202"/>
      <c r="K669" s="199"/>
      <c r="L669" s="199"/>
      <c r="M669" s="203"/>
      <c r="N669" s="204"/>
      <c r="O669" s="205"/>
      <c r="P669" s="205"/>
      <c r="Q669" s="205"/>
      <c r="R669" s="205"/>
      <c r="S669" s="205"/>
      <c r="T669" s="205"/>
      <c r="U669" s="205"/>
      <c r="V669" s="205"/>
      <c r="W669" s="205"/>
      <c r="X669" s="206"/>
      <c r="AT669" s="207" t="s">
        <v>145</v>
      </c>
      <c r="AU669" s="207" t="s">
        <v>85</v>
      </c>
      <c r="AV669" s="13" t="s">
        <v>83</v>
      </c>
      <c r="AW669" s="13" t="s">
        <v>5</v>
      </c>
      <c r="AX669" s="13" t="s">
        <v>75</v>
      </c>
      <c r="AY669" s="207" t="s">
        <v>131</v>
      </c>
    </row>
    <row r="670" spans="2:51" s="14" customFormat="1" ht="12">
      <c r="B670" s="208"/>
      <c r="C670" s="209"/>
      <c r="D670" s="191" t="s">
        <v>145</v>
      </c>
      <c r="E670" s="210" t="s">
        <v>29</v>
      </c>
      <c r="F670" s="211" t="s">
        <v>166</v>
      </c>
      <c r="G670" s="209"/>
      <c r="H670" s="212">
        <v>6</v>
      </c>
      <c r="I670" s="213"/>
      <c r="J670" s="213"/>
      <c r="K670" s="209"/>
      <c r="L670" s="209"/>
      <c r="M670" s="214"/>
      <c r="N670" s="215"/>
      <c r="O670" s="216"/>
      <c r="P670" s="216"/>
      <c r="Q670" s="216"/>
      <c r="R670" s="216"/>
      <c r="S670" s="216"/>
      <c r="T670" s="216"/>
      <c r="U670" s="216"/>
      <c r="V670" s="216"/>
      <c r="W670" s="216"/>
      <c r="X670" s="217"/>
      <c r="AT670" s="218" t="s">
        <v>145</v>
      </c>
      <c r="AU670" s="218" t="s">
        <v>85</v>
      </c>
      <c r="AV670" s="14" t="s">
        <v>85</v>
      </c>
      <c r="AW670" s="14" t="s">
        <v>5</v>
      </c>
      <c r="AX670" s="14" t="s">
        <v>75</v>
      </c>
      <c r="AY670" s="218" t="s">
        <v>131</v>
      </c>
    </row>
    <row r="671" spans="2:51" s="15" customFormat="1" ht="12">
      <c r="B671" s="219"/>
      <c r="C671" s="220"/>
      <c r="D671" s="191" t="s">
        <v>145</v>
      </c>
      <c r="E671" s="221" t="s">
        <v>29</v>
      </c>
      <c r="F671" s="222" t="s">
        <v>147</v>
      </c>
      <c r="G671" s="220"/>
      <c r="H671" s="223">
        <v>6</v>
      </c>
      <c r="I671" s="224"/>
      <c r="J671" s="224"/>
      <c r="K671" s="220"/>
      <c r="L671" s="220"/>
      <c r="M671" s="225"/>
      <c r="N671" s="226"/>
      <c r="O671" s="227"/>
      <c r="P671" s="227"/>
      <c r="Q671" s="227"/>
      <c r="R671" s="227"/>
      <c r="S671" s="227"/>
      <c r="T671" s="227"/>
      <c r="U671" s="227"/>
      <c r="V671" s="227"/>
      <c r="W671" s="227"/>
      <c r="X671" s="228"/>
      <c r="AT671" s="229" t="s">
        <v>145</v>
      </c>
      <c r="AU671" s="229" t="s">
        <v>85</v>
      </c>
      <c r="AV671" s="15" t="s">
        <v>139</v>
      </c>
      <c r="AW671" s="15" t="s">
        <v>5</v>
      </c>
      <c r="AX671" s="15" t="s">
        <v>83</v>
      </c>
      <c r="AY671" s="229" t="s">
        <v>131</v>
      </c>
    </row>
    <row r="672" spans="1:65" s="2" customFormat="1" ht="21.75" customHeight="1">
      <c r="A672" s="35"/>
      <c r="B672" s="36"/>
      <c r="C672" s="230" t="s">
        <v>619</v>
      </c>
      <c r="D672" s="230" t="s">
        <v>148</v>
      </c>
      <c r="E672" s="231" t="s">
        <v>874</v>
      </c>
      <c r="F672" s="232" t="s">
        <v>875</v>
      </c>
      <c r="G672" s="233" t="s">
        <v>158</v>
      </c>
      <c r="H672" s="234">
        <v>6</v>
      </c>
      <c r="I672" s="235"/>
      <c r="J672" s="236"/>
      <c r="K672" s="237">
        <f>ROUND(P672*H672,2)</f>
        <v>0</v>
      </c>
      <c r="L672" s="232" t="s">
        <v>29</v>
      </c>
      <c r="M672" s="238"/>
      <c r="N672" s="239" t="s">
        <v>29</v>
      </c>
      <c r="O672" s="185" t="s">
        <v>44</v>
      </c>
      <c r="P672" s="186">
        <f>I672+J672</f>
        <v>0</v>
      </c>
      <c r="Q672" s="186">
        <f>ROUND(I672*H672,2)</f>
        <v>0</v>
      </c>
      <c r="R672" s="186">
        <f>ROUND(J672*H672,2)</f>
        <v>0</v>
      </c>
      <c r="S672" s="65"/>
      <c r="T672" s="187">
        <f>S672*H672</f>
        <v>0</v>
      </c>
      <c r="U672" s="187">
        <v>0</v>
      </c>
      <c r="V672" s="187">
        <f>U672*H672</f>
        <v>0</v>
      </c>
      <c r="W672" s="187">
        <v>0</v>
      </c>
      <c r="X672" s="188">
        <f>W672*H672</f>
        <v>0</v>
      </c>
      <c r="Y672" s="35"/>
      <c r="Z672" s="35"/>
      <c r="AA672" s="35"/>
      <c r="AB672" s="35"/>
      <c r="AC672" s="35"/>
      <c r="AD672" s="35"/>
      <c r="AE672" s="35"/>
      <c r="AR672" s="189" t="s">
        <v>151</v>
      </c>
      <c r="AT672" s="189" t="s">
        <v>148</v>
      </c>
      <c r="AU672" s="189" t="s">
        <v>85</v>
      </c>
      <c r="AY672" s="18" t="s">
        <v>131</v>
      </c>
      <c r="BE672" s="190">
        <f>IF(O672="základní",K672,0)</f>
        <v>0</v>
      </c>
      <c r="BF672" s="190">
        <f>IF(O672="snížená",K672,0)</f>
        <v>0</v>
      </c>
      <c r="BG672" s="190">
        <f>IF(O672="zákl. přenesená",K672,0)</f>
        <v>0</v>
      </c>
      <c r="BH672" s="190">
        <f>IF(O672="sníž. přenesená",K672,0)</f>
        <v>0</v>
      </c>
      <c r="BI672" s="190">
        <f>IF(O672="nulová",K672,0)</f>
        <v>0</v>
      </c>
      <c r="BJ672" s="18" t="s">
        <v>83</v>
      </c>
      <c r="BK672" s="190">
        <f>ROUND(P672*H672,2)</f>
        <v>0</v>
      </c>
      <c r="BL672" s="18" t="s">
        <v>139</v>
      </c>
      <c r="BM672" s="189" t="s">
        <v>876</v>
      </c>
    </row>
    <row r="673" spans="1:47" s="2" customFormat="1" ht="12">
      <c r="A673" s="35"/>
      <c r="B673" s="36"/>
      <c r="C673" s="37"/>
      <c r="D673" s="191" t="s">
        <v>141</v>
      </c>
      <c r="E673" s="37"/>
      <c r="F673" s="192" t="s">
        <v>875</v>
      </c>
      <c r="G673" s="37"/>
      <c r="H673" s="37"/>
      <c r="I673" s="193"/>
      <c r="J673" s="193"/>
      <c r="K673" s="37"/>
      <c r="L673" s="37"/>
      <c r="M673" s="40"/>
      <c r="N673" s="194"/>
      <c r="O673" s="195"/>
      <c r="P673" s="65"/>
      <c r="Q673" s="65"/>
      <c r="R673" s="65"/>
      <c r="S673" s="65"/>
      <c r="T673" s="65"/>
      <c r="U673" s="65"/>
      <c r="V673" s="65"/>
      <c r="W673" s="65"/>
      <c r="X673" s="66"/>
      <c r="Y673" s="35"/>
      <c r="Z673" s="35"/>
      <c r="AA673" s="35"/>
      <c r="AB673" s="35"/>
      <c r="AC673" s="35"/>
      <c r="AD673" s="35"/>
      <c r="AE673" s="35"/>
      <c r="AT673" s="18" t="s">
        <v>141</v>
      </c>
      <c r="AU673" s="18" t="s">
        <v>85</v>
      </c>
    </row>
    <row r="674" spans="1:47" s="2" customFormat="1" ht="19.5">
      <c r="A674" s="35"/>
      <c r="B674" s="36"/>
      <c r="C674" s="37"/>
      <c r="D674" s="191" t="s">
        <v>153</v>
      </c>
      <c r="E674" s="37"/>
      <c r="F674" s="240" t="s">
        <v>275</v>
      </c>
      <c r="G674" s="37"/>
      <c r="H674" s="37"/>
      <c r="I674" s="193"/>
      <c r="J674" s="193"/>
      <c r="K674" s="37"/>
      <c r="L674" s="37"/>
      <c r="M674" s="40"/>
      <c r="N674" s="194"/>
      <c r="O674" s="195"/>
      <c r="P674" s="65"/>
      <c r="Q674" s="65"/>
      <c r="R674" s="65"/>
      <c r="S674" s="65"/>
      <c r="T674" s="65"/>
      <c r="U674" s="65"/>
      <c r="V674" s="65"/>
      <c r="W674" s="65"/>
      <c r="X674" s="66"/>
      <c r="Y674" s="35"/>
      <c r="Z674" s="35"/>
      <c r="AA674" s="35"/>
      <c r="AB674" s="35"/>
      <c r="AC674" s="35"/>
      <c r="AD674" s="35"/>
      <c r="AE674" s="35"/>
      <c r="AT674" s="18" t="s">
        <v>153</v>
      </c>
      <c r="AU674" s="18" t="s">
        <v>85</v>
      </c>
    </row>
    <row r="675" spans="2:51" s="13" customFormat="1" ht="12">
      <c r="B675" s="198"/>
      <c r="C675" s="199"/>
      <c r="D675" s="191" t="s">
        <v>145</v>
      </c>
      <c r="E675" s="200" t="s">
        <v>29</v>
      </c>
      <c r="F675" s="201" t="s">
        <v>146</v>
      </c>
      <c r="G675" s="199"/>
      <c r="H675" s="200" t="s">
        <v>29</v>
      </c>
      <c r="I675" s="202"/>
      <c r="J675" s="202"/>
      <c r="K675" s="199"/>
      <c r="L675" s="199"/>
      <c r="M675" s="203"/>
      <c r="N675" s="204"/>
      <c r="O675" s="205"/>
      <c r="P675" s="205"/>
      <c r="Q675" s="205"/>
      <c r="R675" s="205"/>
      <c r="S675" s="205"/>
      <c r="T675" s="205"/>
      <c r="U675" s="205"/>
      <c r="V675" s="205"/>
      <c r="W675" s="205"/>
      <c r="X675" s="206"/>
      <c r="AT675" s="207" t="s">
        <v>145</v>
      </c>
      <c r="AU675" s="207" t="s">
        <v>85</v>
      </c>
      <c r="AV675" s="13" t="s">
        <v>83</v>
      </c>
      <c r="AW675" s="13" t="s">
        <v>5</v>
      </c>
      <c r="AX675" s="13" t="s">
        <v>75</v>
      </c>
      <c r="AY675" s="207" t="s">
        <v>131</v>
      </c>
    </row>
    <row r="676" spans="2:51" s="14" customFormat="1" ht="12">
      <c r="B676" s="208"/>
      <c r="C676" s="209"/>
      <c r="D676" s="191" t="s">
        <v>145</v>
      </c>
      <c r="E676" s="210" t="s">
        <v>29</v>
      </c>
      <c r="F676" s="211" t="s">
        <v>166</v>
      </c>
      <c r="G676" s="209"/>
      <c r="H676" s="212">
        <v>6</v>
      </c>
      <c r="I676" s="213"/>
      <c r="J676" s="213"/>
      <c r="K676" s="209"/>
      <c r="L676" s="209"/>
      <c r="M676" s="214"/>
      <c r="N676" s="215"/>
      <c r="O676" s="216"/>
      <c r="P676" s="216"/>
      <c r="Q676" s="216"/>
      <c r="R676" s="216"/>
      <c r="S676" s="216"/>
      <c r="T676" s="216"/>
      <c r="U676" s="216"/>
      <c r="V676" s="216"/>
      <c r="W676" s="216"/>
      <c r="X676" s="217"/>
      <c r="AT676" s="218" t="s">
        <v>145</v>
      </c>
      <c r="AU676" s="218" t="s">
        <v>85</v>
      </c>
      <c r="AV676" s="14" t="s">
        <v>85</v>
      </c>
      <c r="AW676" s="14" t="s">
        <v>5</v>
      </c>
      <c r="AX676" s="14" t="s">
        <v>75</v>
      </c>
      <c r="AY676" s="218" t="s">
        <v>131</v>
      </c>
    </row>
    <row r="677" spans="2:51" s="15" customFormat="1" ht="12">
      <c r="B677" s="219"/>
      <c r="C677" s="220"/>
      <c r="D677" s="191" t="s">
        <v>145</v>
      </c>
      <c r="E677" s="221" t="s">
        <v>29</v>
      </c>
      <c r="F677" s="222" t="s">
        <v>147</v>
      </c>
      <c r="G677" s="220"/>
      <c r="H677" s="223">
        <v>6</v>
      </c>
      <c r="I677" s="224"/>
      <c r="J677" s="224"/>
      <c r="K677" s="220"/>
      <c r="L677" s="220"/>
      <c r="M677" s="225"/>
      <c r="N677" s="226"/>
      <c r="O677" s="227"/>
      <c r="P677" s="227"/>
      <c r="Q677" s="227"/>
      <c r="R677" s="227"/>
      <c r="S677" s="227"/>
      <c r="T677" s="227"/>
      <c r="U677" s="227"/>
      <c r="V677" s="227"/>
      <c r="W677" s="227"/>
      <c r="X677" s="228"/>
      <c r="AT677" s="229" t="s">
        <v>145</v>
      </c>
      <c r="AU677" s="229" t="s">
        <v>85</v>
      </c>
      <c r="AV677" s="15" t="s">
        <v>139</v>
      </c>
      <c r="AW677" s="15" t="s">
        <v>5</v>
      </c>
      <c r="AX677" s="15" t="s">
        <v>83</v>
      </c>
      <c r="AY677" s="229" t="s">
        <v>131</v>
      </c>
    </row>
    <row r="678" spans="1:65" s="2" customFormat="1" ht="24.2" customHeight="1">
      <c r="A678" s="35"/>
      <c r="B678" s="36"/>
      <c r="C678" s="230" t="s">
        <v>626</v>
      </c>
      <c r="D678" s="230" t="s">
        <v>148</v>
      </c>
      <c r="E678" s="231" t="s">
        <v>877</v>
      </c>
      <c r="F678" s="232" t="s">
        <v>878</v>
      </c>
      <c r="G678" s="233" t="s">
        <v>158</v>
      </c>
      <c r="H678" s="234">
        <v>8</v>
      </c>
      <c r="I678" s="235"/>
      <c r="J678" s="236"/>
      <c r="K678" s="237">
        <f>ROUND(P678*H678,2)</f>
        <v>0</v>
      </c>
      <c r="L678" s="232" t="s">
        <v>29</v>
      </c>
      <c r="M678" s="238"/>
      <c r="N678" s="239" t="s">
        <v>29</v>
      </c>
      <c r="O678" s="185" t="s">
        <v>44</v>
      </c>
      <c r="P678" s="186">
        <f>I678+J678</f>
        <v>0</v>
      </c>
      <c r="Q678" s="186">
        <f>ROUND(I678*H678,2)</f>
        <v>0</v>
      </c>
      <c r="R678" s="186">
        <f>ROUND(J678*H678,2)</f>
        <v>0</v>
      </c>
      <c r="S678" s="65"/>
      <c r="T678" s="187">
        <f>S678*H678</f>
        <v>0</v>
      </c>
      <c r="U678" s="187">
        <v>0</v>
      </c>
      <c r="V678" s="187">
        <f>U678*H678</f>
        <v>0</v>
      </c>
      <c r="W678" s="187">
        <v>0</v>
      </c>
      <c r="X678" s="188">
        <f>W678*H678</f>
        <v>0</v>
      </c>
      <c r="Y678" s="35"/>
      <c r="Z678" s="35"/>
      <c r="AA678" s="35"/>
      <c r="AB678" s="35"/>
      <c r="AC678" s="35"/>
      <c r="AD678" s="35"/>
      <c r="AE678" s="35"/>
      <c r="AR678" s="189" t="s">
        <v>151</v>
      </c>
      <c r="AT678" s="189" t="s">
        <v>148</v>
      </c>
      <c r="AU678" s="189" t="s">
        <v>85</v>
      </c>
      <c r="AY678" s="18" t="s">
        <v>131</v>
      </c>
      <c r="BE678" s="190">
        <f>IF(O678="základní",K678,0)</f>
        <v>0</v>
      </c>
      <c r="BF678" s="190">
        <f>IF(O678="snížená",K678,0)</f>
        <v>0</v>
      </c>
      <c r="BG678" s="190">
        <f>IF(O678="zákl. přenesená",K678,0)</f>
        <v>0</v>
      </c>
      <c r="BH678" s="190">
        <f>IF(O678="sníž. přenesená",K678,0)</f>
        <v>0</v>
      </c>
      <c r="BI678" s="190">
        <f>IF(O678="nulová",K678,0)</f>
        <v>0</v>
      </c>
      <c r="BJ678" s="18" t="s">
        <v>83</v>
      </c>
      <c r="BK678" s="190">
        <f>ROUND(P678*H678,2)</f>
        <v>0</v>
      </c>
      <c r="BL678" s="18" t="s">
        <v>139</v>
      </c>
      <c r="BM678" s="189" t="s">
        <v>879</v>
      </c>
    </row>
    <row r="679" spans="1:47" s="2" customFormat="1" ht="12">
      <c r="A679" s="35"/>
      <c r="B679" s="36"/>
      <c r="C679" s="37"/>
      <c r="D679" s="191" t="s">
        <v>141</v>
      </c>
      <c r="E679" s="37"/>
      <c r="F679" s="192" t="s">
        <v>878</v>
      </c>
      <c r="G679" s="37"/>
      <c r="H679" s="37"/>
      <c r="I679" s="193"/>
      <c r="J679" s="193"/>
      <c r="K679" s="37"/>
      <c r="L679" s="37"/>
      <c r="M679" s="40"/>
      <c r="N679" s="194"/>
      <c r="O679" s="195"/>
      <c r="P679" s="65"/>
      <c r="Q679" s="65"/>
      <c r="R679" s="65"/>
      <c r="S679" s="65"/>
      <c r="T679" s="65"/>
      <c r="U679" s="65"/>
      <c r="V679" s="65"/>
      <c r="W679" s="65"/>
      <c r="X679" s="66"/>
      <c r="Y679" s="35"/>
      <c r="Z679" s="35"/>
      <c r="AA679" s="35"/>
      <c r="AB679" s="35"/>
      <c r="AC679" s="35"/>
      <c r="AD679" s="35"/>
      <c r="AE679" s="35"/>
      <c r="AT679" s="18" t="s">
        <v>141</v>
      </c>
      <c r="AU679" s="18" t="s">
        <v>85</v>
      </c>
    </row>
    <row r="680" spans="1:47" s="2" customFormat="1" ht="19.5">
      <c r="A680" s="35"/>
      <c r="B680" s="36"/>
      <c r="C680" s="37"/>
      <c r="D680" s="191" t="s">
        <v>153</v>
      </c>
      <c r="E680" s="37"/>
      <c r="F680" s="240" t="s">
        <v>275</v>
      </c>
      <c r="G680" s="37"/>
      <c r="H680" s="37"/>
      <c r="I680" s="193"/>
      <c r="J680" s="193"/>
      <c r="K680" s="37"/>
      <c r="L680" s="37"/>
      <c r="M680" s="40"/>
      <c r="N680" s="194"/>
      <c r="O680" s="195"/>
      <c r="P680" s="65"/>
      <c r="Q680" s="65"/>
      <c r="R680" s="65"/>
      <c r="S680" s="65"/>
      <c r="T680" s="65"/>
      <c r="U680" s="65"/>
      <c r="V680" s="65"/>
      <c r="W680" s="65"/>
      <c r="X680" s="66"/>
      <c r="Y680" s="35"/>
      <c r="Z680" s="35"/>
      <c r="AA680" s="35"/>
      <c r="AB680" s="35"/>
      <c r="AC680" s="35"/>
      <c r="AD680" s="35"/>
      <c r="AE680" s="35"/>
      <c r="AT680" s="18" t="s">
        <v>153</v>
      </c>
      <c r="AU680" s="18" t="s">
        <v>85</v>
      </c>
    </row>
    <row r="681" spans="2:51" s="13" customFormat="1" ht="12">
      <c r="B681" s="198"/>
      <c r="C681" s="199"/>
      <c r="D681" s="191" t="s">
        <v>145</v>
      </c>
      <c r="E681" s="200" t="s">
        <v>29</v>
      </c>
      <c r="F681" s="201" t="s">
        <v>146</v>
      </c>
      <c r="G681" s="199"/>
      <c r="H681" s="200" t="s">
        <v>29</v>
      </c>
      <c r="I681" s="202"/>
      <c r="J681" s="202"/>
      <c r="K681" s="199"/>
      <c r="L681" s="199"/>
      <c r="M681" s="203"/>
      <c r="N681" s="204"/>
      <c r="O681" s="205"/>
      <c r="P681" s="205"/>
      <c r="Q681" s="205"/>
      <c r="R681" s="205"/>
      <c r="S681" s="205"/>
      <c r="T681" s="205"/>
      <c r="U681" s="205"/>
      <c r="V681" s="205"/>
      <c r="W681" s="205"/>
      <c r="X681" s="206"/>
      <c r="AT681" s="207" t="s">
        <v>145</v>
      </c>
      <c r="AU681" s="207" t="s">
        <v>85</v>
      </c>
      <c r="AV681" s="13" t="s">
        <v>83</v>
      </c>
      <c r="AW681" s="13" t="s">
        <v>5</v>
      </c>
      <c r="AX681" s="13" t="s">
        <v>75</v>
      </c>
      <c r="AY681" s="207" t="s">
        <v>131</v>
      </c>
    </row>
    <row r="682" spans="2:51" s="14" customFormat="1" ht="12">
      <c r="B682" s="208"/>
      <c r="C682" s="209"/>
      <c r="D682" s="191" t="s">
        <v>145</v>
      </c>
      <c r="E682" s="210" t="s">
        <v>29</v>
      </c>
      <c r="F682" s="211" t="s">
        <v>151</v>
      </c>
      <c r="G682" s="209"/>
      <c r="H682" s="212">
        <v>8</v>
      </c>
      <c r="I682" s="213"/>
      <c r="J682" s="213"/>
      <c r="K682" s="209"/>
      <c r="L682" s="209"/>
      <c r="M682" s="214"/>
      <c r="N682" s="215"/>
      <c r="O682" s="216"/>
      <c r="P682" s="216"/>
      <c r="Q682" s="216"/>
      <c r="R682" s="216"/>
      <c r="S682" s="216"/>
      <c r="T682" s="216"/>
      <c r="U682" s="216"/>
      <c r="V682" s="216"/>
      <c r="W682" s="216"/>
      <c r="X682" s="217"/>
      <c r="AT682" s="218" t="s">
        <v>145</v>
      </c>
      <c r="AU682" s="218" t="s">
        <v>85</v>
      </c>
      <c r="AV682" s="14" t="s">
        <v>85</v>
      </c>
      <c r="AW682" s="14" t="s">
        <v>5</v>
      </c>
      <c r="AX682" s="14" t="s">
        <v>75</v>
      </c>
      <c r="AY682" s="218" t="s">
        <v>131</v>
      </c>
    </row>
    <row r="683" spans="2:51" s="15" customFormat="1" ht="12">
      <c r="B683" s="219"/>
      <c r="C683" s="220"/>
      <c r="D683" s="191" t="s">
        <v>145</v>
      </c>
      <c r="E683" s="221" t="s">
        <v>29</v>
      </c>
      <c r="F683" s="222" t="s">
        <v>147</v>
      </c>
      <c r="G683" s="220"/>
      <c r="H683" s="223">
        <v>8</v>
      </c>
      <c r="I683" s="224"/>
      <c r="J683" s="224"/>
      <c r="K683" s="220"/>
      <c r="L683" s="220"/>
      <c r="M683" s="225"/>
      <c r="N683" s="226"/>
      <c r="O683" s="227"/>
      <c r="P683" s="227"/>
      <c r="Q683" s="227"/>
      <c r="R683" s="227"/>
      <c r="S683" s="227"/>
      <c r="T683" s="227"/>
      <c r="U683" s="227"/>
      <c r="V683" s="227"/>
      <c r="W683" s="227"/>
      <c r="X683" s="228"/>
      <c r="AT683" s="229" t="s">
        <v>145</v>
      </c>
      <c r="AU683" s="229" t="s">
        <v>85</v>
      </c>
      <c r="AV683" s="15" t="s">
        <v>139</v>
      </c>
      <c r="AW683" s="15" t="s">
        <v>5</v>
      </c>
      <c r="AX683" s="15" t="s">
        <v>83</v>
      </c>
      <c r="AY683" s="229" t="s">
        <v>131</v>
      </c>
    </row>
    <row r="684" spans="1:65" s="2" customFormat="1" ht="24.2" customHeight="1">
      <c r="A684" s="35"/>
      <c r="B684" s="36"/>
      <c r="C684" s="177" t="s">
        <v>633</v>
      </c>
      <c r="D684" s="177" t="s">
        <v>134</v>
      </c>
      <c r="E684" s="178" t="s">
        <v>880</v>
      </c>
      <c r="F684" s="179" t="s">
        <v>881</v>
      </c>
      <c r="G684" s="180" t="s">
        <v>158</v>
      </c>
      <c r="H684" s="181">
        <v>28</v>
      </c>
      <c r="I684" s="182"/>
      <c r="J684" s="182"/>
      <c r="K684" s="183">
        <f>ROUND(P684*H684,2)</f>
        <v>0</v>
      </c>
      <c r="L684" s="179" t="s">
        <v>138</v>
      </c>
      <c r="M684" s="40"/>
      <c r="N684" s="184" t="s">
        <v>29</v>
      </c>
      <c r="O684" s="185" t="s">
        <v>44</v>
      </c>
      <c r="P684" s="186">
        <f>I684+J684</f>
        <v>0</v>
      </c>
      <c r="Q684" s="186">
        <f>ROUND(I684*H684,2)</f>
        <v>0</v>
      </c>
      <c r="R684" s="186">
        <f>ROUND(J684*H684,2)</f>
        <v>0</v>
      </c>
      <c r="S684" s="65"/>
      <c r="T684" s="187">
        <f>S684*H684</f>
        <v>0</v>
      </c>
      <c r="U684" s="187">
        <v>0</v>
      </c>
      <c r="V684" s="187">
        <f>U684*H684</f>
        <v>0</v>
      </c>
      <c r="W684" s="187">
        <v>0</v>
      </c>
      <c r="X684" s="188">
        <f>W684*H684</f>
        <v>0</v>
      </c>
      <c r="Y684" s="35"/>
      <c r="Z684" s="35"/>
      <c r="AA684" s="35"/>
      <c r="AB684" s="35"/>
      <c r="AC684" s="35"/>
      <c r="AD684" s="35"/>
      <c r="AE684" s="35"/>
      <c r="AR684" s="189" t="s">
        <v>139</v>
      </c>
      <c r="AT684" s="189" t="s">
        <v>134</v>
      </c>
      <c r="AU684" s="189" t="s">
        <v>85</v>
      </c>
      <c r="AY684" s="18" t="s">
        <v>131</v>
      </c>
      <c r="BE684" s="190">
        <f>IF(O684="základní",K684,0)</f>
        <v>0</v>
      </c>
      <c r="BF684" s="190">
        <f>IF(O684="snížená",K684,0)</f>
        <v>0</v>
      </c>
      <c r="BG684" s="190">
        <f>IF(O684="zákl. přenesená",K684,0)</f>
        <v>0</v>
      </c>
      <c r="BH684" s="190">
        <f>IF(O684="sníž. přenesená",K684,0)</f>
        <v>0</v>
      </c>
      <c r="BI684" s="190">
        <f>IF(O684="nulová",K684,0)</f>
        <v>0</v>
      </c>
      <c r="BJ684" s="18" t="s">
        <v>83</v>
      </c>
      <c r="BK684" s="190">
        <f>ROUND(P684*H684,2)</f>
        <v>0</v>
      </c>
      <c r="BL684" s="18" t="s">
        <v>139</v>
      </c>
      <c r="BM684" s="189" t="s">
        <v>882</v>
      </c>
    </row>
    <row r="685" spans="1:47" s="2" customFormat="1" ht="12">
      <c r="A685" s="35"/>
      <c r="B685" s="36"/>
      <c r="C685" s="37"/>
      <c r="D685" s="191" t="s">
        <v>141</v>
      </c>
      <c r="E685" s="37"/>
      <c r="F685" s="192" t="s">
        <v>883</v>
      </c>
      <c r="G685" s="37"/>
      <c r="H685" s="37"/>
      <c r="I685" s="193"/>
      <c r="J685" s="193"/>
      <c r="K685" s="37"/>
      <c r="L685" s="37"/>
      <c r="M685" s="40"/>
      <c r="N685" s="194"/>
      <c r="O685" s="195"/>
      <c r="P685" s="65"/>
      <c r="Q685" s="65"/>
      <c r="R685" s="65"/>
      <c r="S685" s="65"/>
      <c r="T685" s="65"/>
      <c r="U685" s="65"/>
      <c r="V685" s="65"/>
      <c r="W685" s="65"/>
      <c r="X685" s="66"/>
      <c r="Y685" s="35"/>
      <c r="Z685" s="35"/>
      <c r="AA685" s="35"/>
      <c r="AB685" s="35"/>
      <c r="AC685" s="35"/>
      <c r="AD685" s="35"/>
      <c r="AE685" s="35"/>
      <c r="AT685" s="18" t="s">
        <v>141</v>
      </c>
      <c r="AU685" s="18" t="s">
        <v>85</v>
      </c>
    </row>
    <row r="686" spans="1:47" s="2" customFormat="1" ht="12">
      <c r="A686" s="35"/>
      <c r="B686" s="36"/>
      <c r="C686" s="37"/>
      <c r="D686" s="196" t="s">
        <v>143</v>
      </c>
      <c r="E686" s="37"/>
      <c r="F686" s="197" t="s">
        <v>884</v>
      </c>
      <c r="G686" s="37"/>
      <c r="H686" s="37"/>
      <c r="I686" s="193"/>
      <c r="J686" s="193"/>
      <c r="K686" s="37"/>
      <c r="L686" s="37"/>
      <c r="M686" s="40"/>
      <c r="N686" s="194"/>
      <c r="O686" s="195"/>
      <c r="P686" s="65"/>
      <c r="Q686" s="65"/>
      <c r="R686" s="65"/>
      <c r="S686" s="65"/>
      <c r="T686" s="65"/>
      <c r="U686" s="65"/>
      <c r="V686" s="65"/>
      <c r="W686" s="65"/>
      <c r="X686" s="66"/>
      <c r="Y686" s="35"/>
      <c r="Z686" s="35"/>
      <c r="AA686" s="35"/>
      <c r="AB686" s="35"/>
      <c r="AC686" s="35"/>
      <c r="AD686" s="35"/>
      <c r="AE686" s="35"/>
      <c r="AT686" s="18" t="s">
        <v>143</v>
      </c>
      <c r="AU686" s="18" t="s">
        <v>85</v>
      </c>
    </row>
    <row r="687" spans="2:51" s="13" customFormat="1" ht="12">
      <c r="B687" s="198"/>
      <c r="C687" s="199"/>
      <c r="D687" s="191" t="s">
        <v>145</v>
      </c>
      <c r="E687" s="200" t="s">
        <v>29</v>
      </c>
      <c r="F687" s="201" t="s">
        <v>146</v>
      </c>
      <c r="G687" s="199"/>
      <c r="H687" s="200" t="s">
        <v>29</v>
      </c>
      <c r="I687" s="202"/>
      <c r="J687" s="202"/>
      <c r="K687" s="199"/>
      <c r="L687" s="199"/>
      <c r="M687" s="203"/>
      <c r="N687" s="204"/>
      <c r="O687" s="205"/>
      <c r="P687" s="205"/>
      <c r="Q687" s="205"/>
      <c r="R687" s="205"/>
      <c r="S687" s="205"/>
      <c r="T687" s="205"/>
      <c r="U687" s="205"/>
      <c r="V687" s="205"/>
      <c r="W687" s="205"/>
      <c r="X687" s="206"/>
      <c r="AT687" s="207" t="s">
        <v>145</v>
      </c>
      <c r="AU687" s="207" t="s">
        <v>85</v>
      </c>
      <c r="AV687" s="13" t="s">
        <v>83</v>
      </c>
      <c r="AW687" s="13" t="s">
        <v>5</v>
      </c>
      <c r="AX687" s="13" t="s">
        <v>75</v>
      </c>
      <c r="AY687" s="207" t="s">
        <v>131</v>
      </c>
    </row>
    <row r="688" spans="2:51" s="14" customFormat="1" ht="12">
      <c r="B688" s="208"/>
      <c r="C688" s="209"/>
      <c r="D688" s="191" t="s">
        <v>145</v>
      </c>
      <c r="E688" s="210" t="s">
        <v>29</v>
      </c>
      <c r="F688" s="211" t="s">
        <v>291</v>
      </c>
      <c r="G688" s="209"/>
      <c r="H688" s="212">
        <v>28</v>
      </c>
      <c r="I688" s="213"/>
      <c r="J688" s="213"/>
      <c r="K688" s="209"/>
      <c r="L688" s="209"/>
      <c r="M688" s="214"/>
      <c r="N688" s="215"/>
      <c r="O688" s="216"/>
      <c r="P688" s="216"/>
      <c r="Q688" s="216"/>
      <c r="R688" s="216"/>
      <c r="S688" s="216"/>
      <c r="T688" s="216"/>
      <c r="U688" s="216"/>
      <c r="V688" s="216"/>
      <c r="W688" s="216"/>
      <c r="X688" s="217"/>
      <c r="AT688" s="218" t="s">
        <v>145</v>
      </c>
      <c r="AU688" s="218" t="s">
        <v>85</v>
      </c>
      <c r="AV688" s="14" t="s">
        <v>85</v>
      </c>
      <c r="AW688" s="14" t="s">
        <v>5</v>
      </c>
      <c r="AX688" s="14" t="s">
        <v>75</v>
      </c>
      <c r="AY688" s="218" t="s">
        <v>131</v>
      </c>
    </row>
    <row r="689" spans="2:51" s="15" customFormat="1" ht="12">
      <c r="B689" s="219"/>
      <c r="C689" s="220"/>
      <c r="D689" s="191" t="s">
        <v>145</v>
      </c>
      <c r="E689" s="221" t="s">
        <v>29</v>
      </c>
      <c r="F689" s="222" t="s">
        <v>147</v>
      </c>
      <c r="G689" s="220"/>
      <c r="H689" s="223">
        <v>28</v>
      </c>
      <c r="I689" s="224"/>
      <c r="J689" s="224"/>
      <c r="K689" s="220"/>
      <c r="L689" s="220"/>
      <c r="M689" s="225"/>
      <c r="N689" s="226"/>
      <c r="O689" s="227"/>
      <c r="P689" s="227"/>
      <c r="Q689" s="227"/>
      <c r="R689" s="227"/>
      <c r="S689" s="227"/>
      <c r="T689" s="227"/>
      <c r="U689" s="227"/>
      <c r="V689" s="227"/>
      <c r="W689" s="227"/>
      <c r="X689" s="228"/>
      <c r="AT689" s="229" t="s">
        <v>145</v>
      </c>
      <c r="AU689" s="229" t="s">
        <v>85</v>
      </c>
      <c r="AV689" s="15" t="s">
        <v>139</v>
      </c>
      <c r="AW689" s="15" t="s">
        <v>5</v>
      </c>
      <c r="AX689" s="15" t="s">
        <v>83</v>
      </c>
      <c r="AY689" s="229" t="s">
        <v>131</v>
      </c>
    </row>
    <row r="690" spans="1:65" s="2" customFormat="1" ht="16.5" customHeight="1">
      <c r="A690" s="35"/>
      <c r="B690" s="36"/>
      <c r="C690" s="230" t="s">
        <v>584</v>
      </c>
      <c r="D690" s="230" t="s">
        <v>148</v>
      </c>
      <c r="E690" s="231" t="s">
        <v>885</v>
      </c>
      <c r="F690" s="232" t="s">
        <v>886</v>
      </c>
      <c r="G690" s="233" t="s">
        <v>158</v>
      </c>
      <c r="H690" s="234">
        <v>28</v>
      </c>
      <c r="I690" s="235"/>
      <c r="J690" s="236"/>
      <c r="K690" s="237">
        <f>ROUND(P690*H690,2)</f>
        <v>0</v>
      </c>
      <c r="L690" s="232" t="s">
        <v>29</v>
      </c>
      <c r="M690" s="238"/>
      <c r="N690" s="239" t="s">
        <v>29</v>
      </c>
      <c r="O690" s="185" t="s">
        <v>44</v>
      </c>
      <c r="P690" s="186">
        <f>I690+J690</f>
        <v>0</v>
      </c>
      <c r="Q690" s="186">
        <f>ROUND(I690*H690,2)</f>
        <v>0</v>
      </c>
      <c r="R690" s="186">
        <f>ROUND(J690*H690,2)</f>
        <v>0</v>
      </c>
      <c r="S690" s="65"/>
      <c r="T690" s="187">
        <f>S690*H690</f>
        <v>0</v>
      </c>
      <c r="U690" s="187">
        <v>0</v>
      </c>
      <c r="V690" s="187">
        <f>U690*H690</f>
        <v>0</v>
      </c>
      <c r="W690" s="187">
        <v>0</v>
      </c>
      <c r="X690" s="188">
        <f>W690*H690</f>
        <v>0</v>
      </c>
      <c r="Y690" s="35"/>
      <c r="Z690" s="35"/>
      <c r="AA690" s="35"/>
      <c r="AB690" s="35"/>
      <c r="AC690" s="35"/>
      <c r="AD690" s="35"/>
      <c r="AE690" s="35"/>
      <c r="AR690" s="189" t="s">
        <v>151</v>
      </c>
      <c r="AT690" s="189" t="s">
        <v>148</v>
      </c>
      <c r="AU690" s="189" t="s">
        <v>85</v>
      </c>
      <c r="AY690" s="18" t="s">
        <v>131</v>
      </c>
      <c r="BE690" s="190">
        <f>IF(O690="základní",K690,0)</f>
        <v>0</v>
      </c>
      <c r="BF690" s="190">
        <f>IF(O690="snížená",K690,0)</f>
        <v>0</v>
      </c>
      <c r="BG690" s="190">
        <f>IF(O690="zákl. přenesená",K690,0)</f>
        <v>0</v>
      </c>
      <c r="BH690" s="190">
        <f>IF(O690="sníž. přenesená",K690,0)</f>
        <v>0</v>
      </c>
      <c r="BI690" s="190">
        <f>IF(O690="nulová",K690,0)</f>
        <v>0</v>
      </c>
      <c r="BJ690" s="18" t="s">
        <v>83</v>
      </c>
      <c r="BK690" s="190">
        <f>ROUND(P690*H690,2)</f>
        <v>0</v>
      </c>
      <c r="BL690" s="18" t="s">
        <v>139</v>
      </c>
      <c r="BM690" s="189" t="s">
        <v>887</v>
      </c>
    </row>
    <row r="691" spans="1:47" s="2" customFormat="1" ht="12">
      <c r="A691" s="35"/>
      <c r="B691" s="36"/>
      <c r="C691" s="37"/>
      <c r="D691" s="191" t="s">
        <v>141</v>
      </c>
      <c r="E691" s="37"/>
      <c r="F691" s="192" t="s">
        <v>886</v>
      </c>
      <c r="G691" s="37"/>
      <c r="H691" s="37"/>
      <c r="I691" s="193"/>
      <c r="J691" s="193"/>
      <c r="K691" s="37"/>
      <c r="L691" s="37"/>
      <c r="M691" s="40"/>
      <c r="N691" s="194"/>
      <c r="O691" s="195"/>
      <c r="P691" s="65"/>
      <c r="Q691" s="65"/>
      <c r="R691" s="65"/>
      <c r="S691" s="65"/>
      <c r="T691" s="65"/>
      <c r="U691" s="65"/>
      <c r="V691" s="65"/>
      <c r="W691" s="65"/>
      <c r="X691" s="66"/>
      <c r="Y691" s="35"/>
      <c r="Z691" s="35"/>
      <c r="AA691" s="35"/>
      <c r="AB691" s="35"/>
      <c r="AC691" s="35"/>
      <c r="AD691" s="35"/>
      <c r="AE691" s="35"/>
      <c r="AT691" s="18" t="s">
        <v>141</v>
      </c>
      <c r="AU691" s="18" t="s">
        <v>85</v>
      </c>
    </row>
    <row r="692" spans="1:47" s="2" customFormat="1" ht="19.5">
      <c r="A692" s="35"/>
      <c r="B692" s="36"/>
      <c r="C692" s="37"/>
      <c r="D692" s="191" t="s">
        <v>153</v>
      </c>
      <c r="E692" s="37"/>
      <c r="F692" s="240" t="s">
        <v>275</v>
      </c>
      <c r="G692" s="37"/>
      <c r="H692" s="37"/>
      <c r="I692" s="193"/>
      <c r="J692" s="193"/>
      <c r="K692" s="37"/>
      <c r="L692" s="37"/>
      <c r="M692" s="40"/>
      <c r="N692" s="194"/>
      <c r="O692" s="195"/>
      <c r="P692" s="65"/>
      <c r="Q692" s="65"/>
      <c r="R692" s="65"/>
      <c r="S692" s="65"/>
      <c r="T692" s="65"/>
      <c r="U692" s="65"/>
      <c r="V692" s="65"/>
      <c r="W692" s="65"/>
      <c r="X692" s="66"/>
      <c r="Y692" s="35"/>
      <c r="Z692" s="35"/>
      <c r="AA692" s="35"/>
      <c r="AB692" s="35"/>
      <c r="AC692" s="35"/>
      <c r="AD692" s="35"/>
      <c r="AE692" s="35"/>
      <c r="AT692" s="18" t="s">
        <v>153</v>
      </c>
      <c r="AU692" s="18" t="s">
        <v>85</v>
      </c>
    </row>
    <row r="693" spans="2:51" s="13" customFormat="1" ht="12">
      <c r="B693" s="198"/>
      <c r="C693" s="199"/>
      <c r="D693" s="191" t="s">
        <v>145</v>
      </c>
      <c r="E693" s="200" t="s">
        <v>29</v>
      </c>
      <c r="F693" s="201" t="s">
        <v>146</v>
      </c>
      <c r="G693" s="199"/>
      <c r="H693" s="200" t="s">
        <v>29</v>
      </c>
      <c r="I693" s="202"/>
      <c r="J693" s="202"/>
      <c r="K693" s="199"/>
      <c r="L693" s="199"/>
      <c r="M693" s="203"/>
      <c r="N693" s="204"/>
      <c r="O693" s="205"/>
      <c r="P693" s="205"/>
      <c r="Q693" s="205"/>
      <c r="R693" s="205"/>
      <c r="S693" s="205"/>
      <c r="T693" s="205"/>
      <c r="U693" s="205"/>
      <c r="V693" s="205"/>
      <c r="W693" s="205"/>
      <c r="X693" s="206"/>
      <c r="AT693" s="207" t="s">
        <v>145</v>
      </c>
      <c r="AU693" s="207" t="s">
        <v>85</v>
      </c>
      <c r="AV693" s="13" t="s">
        <v>83</v>
      </c>
      <c r="AW693" s="13" t="s">
        <v>5</v>
      </c>
      <c r="AX693" s="13" t="s">
        <v>75</v>
      </c>
      <c r="AY693" s="207" t="s">
        <v>131</v>
      </c>
    </row>
    <row r="694" spans="2:51" s="14" customFormat="1" ht="12">
      <c r="B694" s="208"/>
      <c r="C694" s="209"/>
      <c r="D694" s="191" t="s">
        <v>145</v>
      </c>
      <c r="E694" s="210" t="s">
        <v>29</v>
      </c>
      <c r="F694" s="211" t="s">
        <v>291</v>
      </c>
      <c r="G694" s="209"/>
      <c r="H694" s="212">
        <v>28</v>
      </c>
      <c r="I694" s="213"/>
      <c r="J694" s="213"/>
      <c r="K694" s="209"/>
      <c r="L694" s="209"/>
      <c r="M694" s="214"/>
      <c r="N694" s="215"/>
      <c r="O694" s="216"/>
      <c r="P694" s="216"/>
      <c r="Q694" s="216"/>
      <c r="R694" s="216"/>
      <c r="S694" s="216"/>
      <c r="T694" s="216"/>
      <c r="U694" s="216"/>
      <c r="V694" s="216"/>
      <c r="W694" s="216"/>
      <c r="X694" s="217"/>
      <c r="AT694" s="218" t="s">
        <v>145</v>
      </c>
      <c r="AU694" s="218" t="s">
        <v>85</v>
      </c>
      <c r="AV694" s="14" t="s">
        <v>85</v>
      </c>
      <c r="AW694" s="14" t="s">
        <v>5</v>
      </c>
      <c r="AX694" s="14" t="s">
        <v>75</v>
      </c>
      <c r="AY694" s="218" t="s">
        <v>131</v>
      </c>
    </row>
    <row r="695" spans="2:51" s="15" customFormat="1" ht="12">
      <c r="B695" s="219"/>
      <c r="C695" s="220"/>
      <c r="D695" s="191" t="s">
        <v>145</v>
      </c>
      <c r="E695" s="221" t="s">
        <v>29</v>
      </c>
      <c r="F695" s="222" t="s">
        <v>147</v>
      </c>
      <c r="G695" s="220"/>
      <c r="H695" s="223">
        <v>28</v>
      </c>
      <c r="I695" s="224"/>
      <c r="J695" s="224"/>
      <c r="K695" s="220"/>
      <c r="L695" s="220"/>
      <c r="M695" s="225"/>
      <c r="N695" s="226"/>
      <c r="O695" s="227"/>
      <c r="P695" s="227"/>
      <c r="Q695" s="227"/>
      <c r="R695" s="227"/>
      <c r="S695" s="227"/>
      <c r="T695" s="227"/>
      <c r="U695" s="227"/>
      <c r="V695" s="227"/>
      <c r="W695" s="227"/>
      <c r="X695" s="228"/>
      <c r="AT695" s="229" t="s">
        <v>145</v>
      </c>
      <c r="AU695" s="229" t="s">
        <v>85</v>
      </c>
      <c r="AV695" s="15" t="s">
        <v>139</v>
      </c>
      <c r="AW695" s="15" t="s">
        <v>5</v>
      </c>
      <c r="AX695" s="15" t="s">
        <v>83</v>
      </c>
      <c r="AY695" s="229" t="s">
        <v>131</v>
      </c>
    </row>
    <row r="696" spans="1:65" s="2" customFormat="1" ht="16.5" customHeight="1">
      <c r="A696" s="35"/>
      <c r="B696" s="36"/>
      <c r="C696" s="230" t="s">
        <v>644</v>
      </c>
      <c r="D696" s="230" t="s">
        <v>148</v>
      </c>
      <c r="E696" s="231" t="s">
        <v>888</v>
      </c>
      <c r="F696" s="232" t="s">
        <v>889</v>
      </c>
      <c r="G696" s="233" t="s">
        <v>137</v>
      </c>
      <c r="H696" s="234">
        <v>26</v>
      </c>
      <c r="I696" s="235"/>
      <c r="J696" s="236"/>
      <c r="K696" s="237">
        <f>ROUND(P696*H696,2)</f>
        <v>0</v>
      </c>
      <c r="L696" s="232" t="s">
        <v>29</v>
      </c>
      <c r="M696" s="238"/>
      <c r="N696" s="239" t="s">
        <v>29</v>
      </c>
      <c r="O696" s="185" t="s">
        <v>44</v>
      </c>
      <c r="P696" s="186">
        <f>I696+J696</f>
        <v>0</v>
      </c>
      <c r="Q696" s="186">
        <f>ROUND(I696*H696,2)</f>
        <v>0</v>
      </c>
      <c r="R696" s="186">
        <f>ROUND(J696*H696,2)</f>
        <v>0</v>
      </c>
      <c r="S696" s="65"/>
      <c r="T696" s="187">
        <f>S696*H696</f>
        <v>0</v>
      </c>
      <c r="U696" s="187">
        <v>0</v>
      </c>
      <c r="V696" s="187">
        <f>U696*H696</f>
        <v>0</v>
      </c>
      <c r="W696" s="187">
        <v>0</v>
      </c>
      <c r="X696" s="188">
        <f>W696*H696</f>
        <v>0</v>
      </c>
      <c r="Y696" s="35"/>
      <c r="Z696" s="35"/>
      <c r="AA696" s="35"/>
      <c r="AB696" s="35"/>
      <c r="AC696" s="35"/>
      <c r="AD696" s="35"/>
      <c r="AE696" s="35"/>
      <c r="AR696" s="189" t="s">
        <v>151</v>
      </c>
      <c r="AT696" s="189" t="s">
        <v>148</v>
      </c>
      <c r="AU696" s="189" t="s">
        <v>85</v>
      </c>
      <c r="AY696" s="18" t="s">
        <v>131</v>
      </c>
      <c r="BE696" s="190">
        <f>IF(O696="základní",K696,0)</f>
        <v>0</v>
      </c>
      <c r="BF696" s="190">
        <f>IF(O696="snížená",K696,0)</f>
        <v>0</v>
      </c>
      <c r="BG696" s="190">
        <f>IF(O696="zákl. přenesená",K696,0)</f>
        <v>0</v>
      </c>
      <c r="BH696" s="190">
        <f>IF(O696="sníž. přenesená",K696,0)</f>
        <v>0</v>
      </c>
      <c r="BI696" s="190">
        <f>IF(O696="nulová",K696,0)</f>
        <v>0</v>
      </c>
      <c r="BJ696" s="18" t="s">
        <v>83</v>
      </c>
      <c r="BK696" s="190">
        <f>ROUND(P696*H696,2)</f>
        <v>0</v>
      </c>
      <c r="BL696" s="18" t="s">
        <v>139</v>
      </c>
      <c r="BM696" s="189" t="s">
        <v>890</v>
      </c>
    </row>
    <row r="697" spans="1:47" s="2" customFormat="1" ht="12">
      <c r="A697" s="35"/>
      <c r="B697" s="36"/>
      <c r="C697" s="37"/>
      <c r="D697" s="191" t="s">
        <v>141</v>
      </c>
      <c r="E697" s="37"/>
      <c r="F697" s="192" t="s">
        <v>889</v>
      </c>
      <c r="G697" s="37"/>
      <c r="H697" s="37"/>
      <c r="I697" s="193"/>
      <c r="J697" s="193"/>
      <c r="K697" s="37"/>
      <c r="L697" s="37"/>
      <c r="M697" s="40"/>
      <c r="N697" s="194"/>
      <c r="O697" s="195"/>
      <c r="P697" s="65"/>
      <c r="Q697" s="65"/>
      <c r="R697" s="65"/>
      <c r="S697" s="65"/>
      <c r="T697" s="65"/>
      <c r="U697" s="65"/>
      <c r="V697" s="65"/>
      <c r="W697" s="65"/>
      <c r="X697" s="66"/>
      <c r="Y697" s="35"/>
      <c r="Z697" s="35"/>
      <c r="AA697" s="35"/>
      <c r="AB697" s="35"/>
      <c r="AC697" s="35"/>
      <c r="AD697" s="35"/>
      <c r="AE697" s="35"/>
      <c r="AT697" s="18" t="s">
        <v>141</v>
      </c>
      <c r="AU697" s="18" t="s">
        <v>85</v>
      </c>
    </row>
    <row r="698" spans="1:47" s="2" customFormat="1" ht="19.5">
      <c r="A698" s="35"/>
      <c r="B698" s="36"/>
      <c r="C698" s="37"/>
      <c r="D698" s="191" t="s">
        <v>153</v>
      </c>
      <c r="E698" s="37"/>
      <c r="F698" s="240" t="s">
        <v>275</v>
      </c>
      <c r="G698" s="37"/>
      <c r="H698" s="37"/>
      <c r="I698" s="193"/>
      <c r="J698" s="193"/>
      <c r="K698" s="37"/>
      <c r="L698" s="37"/>
      <c r="M698" s="40"/>
      <c r="N698" s="194"/>
      <c r="O698" s="195"/>
      <c r="P698" s="65"/>
      <c r="Q698" s="65"/>
      <c r="R698" s="65"/>
      <c r="S698" s="65"/>
      <c r="T698" s="65"/>
      <c r="U698" s="65"/>
      <c r="V698" s="65"/>
      <c r="W698" s="65"/>
      <c r="X698" s="66"/>
      <c r="Y698" s="35"/>
      <c r="Z698" s="35"/>
      <c r="AA698" s="35"/>
      <c r="AB698" s="35"/>
      <c r="AC698" s="35"/>
      <c r="AD698" s="35"/>
      <c r="AE698" s="35"/>
      <c r="AT698" s="18" t="s">
        <v>153</v>
      </c>
      <c r="AU698" s="18" t="s">
        <v>85</v>
      </c>
    </row>
    <row r="699" spans="2:51" s="13" customFormat="1" ht="12">
      <c r="B699" s="198"/>
      <c r="C699" s="199"/>
      <c r="D699" s="191" t="s">
        <v>145</v>
      </c>
      <c r="E699" s="200" t="s">
        <v>29</v>
      </c>
      <c r="F699" s="201" t="s">
        <v>146</v>
      </c>
      <c r="G699" s="199"/>
      <c r="H699" s="200" t="s">
        <v>29</v>
      </c>
      <c r="I699" s="202"/>
      <c r="J699" s="202"/>
      <c r="K699" s="199"/>
      <c r="L699" s="199"/>
      <c r="M699" s="203"/>
      <c r="N699" s="204"/>
      <c r="O699" s="205"/>
      <c r="P699" s="205"/>
      <c r="Q699" s="205"/>
      <c r="R699" s="205"/>
      <c r="S699" s="205"/>
      <c r="T699" s="205"/>
      <c r="U699" s="205"/>
      <c r="V699" s="205"/>
      <c r="W699" s="205"/>
      <c r="X699" s="206"/>
      <c r="AT699" s="207" t="s">
        <v>145</v>
      </c>
      <c r="AU699" s="207" t="s">
        <v>85</v>
      </c>
      <c r="AV699" s="13" t="s">
        <v>83</v>
      </c>
      <c r="AW699" s="13" t="s">
        <v>5</v>
      </c>
      <c r="AX699" s="13" t="s">
        <v>75</v>
      </c>
      <c r="AY699" s="207" t="s">
        <v>131</v>
      </c>
    </row>
    <row r="700" spans="2:51" s="14" customFormat="1" ht="12">
      <c r="B700" s="208"/>
      <c r="C700" s="209"/>
      <c r="D700" s="191" t="s">
        <v>145</v>
      </c>
      <c r="E700" s="210" t="s">
        <v>29</v>
      </c>
      <c r="F700" s="211" t="s">
        <v>280</v>
      </c>
      <c r="G700" s="209"/>
      <c r="H700" s="212">
        <v>26</v>
      </c>
      <c r="I700" s="213"/>
      <c r="J700" s="213"/>
      <c r="K700" s="209"/>
      <c r="L700" s="209"/>
      <c r="M700" s="214"/>
      <c r="N700" s="215"/>
      <c r="O700" s="216"/>
      <c r="P700" s="216"/>
      <c r="Q700" s="216"/>
      <c r="R700" s="216"/>
      <c r="S700" s="216"/>
      <c r="T700" s="216"/>
      <c r="U700" s="216"/>
      <c r="V700" s="216"/>
      <c r="W700" s="216"/>
      <c r="X700" s="217"/>
      <c r="AT700" s="218" t="s">
        <v>145</v>
      </c>
      <c r="AU700" s="218" t="s">
        <v>85</v>
      </c>
      <c r="AV700" s="14" t="s">
        <v>85</v>
      </c>
      <c r="AW700" s="14" t="s">
        <v>5</v>
      </c>
      <c r="AX700" s="14" t="s">
        <v>75</v>
      </c>
      <c r="AY700" s="218" t="s">
        <v>131</v>
      </c>
    </row>
    <row r="701" spans="2:51" s="15" customFormat="1" ht="12">
      <c r="B701" s="219"/>
      <c r="C701" s="220"/>
      <c r="D701" s="191" t="s">
        <v>145</v>
      </c>
      <c r="E701" s="221" t="s">
        <v>29</v>
      </c>
      <c r="F701" s="222" t="s">
        <v>147</v>
      </c>
      <c r="G701" s="220"/>
      <c r="H701" s="223">
        <v>26</v>
      </c>
      <c r="I701" s="224"/>
      <c r="J701" s="224"/>
      <c r="K701" s="220"/>
      <c r="L701" s="220"/>
      <c r="M701" s="225"/>
      <c r="N701" s="226"/>
      <c r="O701" s="227"/>
      <c r="P701" s="227"/>
      <c r="Q701" s="227"/>
      <c r="R701" s="227"/>
      <c r="S701" s="227"/>
      <c r="T701" s="227"/>
      <c r="U701" s="227"/>
      <c r="V701" s="227"/>
      <c r="W701" s="227"/>
      <c r="X701" s="228"/>
      <c r="AT701" s="229" t="s">
        <v>145</v>
      </c>
      <c r="AU701" s="229" t="s">
        <v>85</v>
      </c>
      <c r="AV701" s="15" t="s">
        <v>139</v>
      </c>
      <c r="AW701" s="15" t="s">
        <v>5</v>
      </c>
      <c r="AX701" s="15" t="s">
        <v>83</v>
      </c>
      <c r="AY701" s="229" t="s">
        <v>131</v>
      </c>
    </row>
    <row r="702" spans="1:65" s="2" customFormat="1" ht="16.5" customHeight="1">
      <c r="A702" s="35"/>
      <c r="B702" s="36"/>
      <c r="C702" s="230" t="s">
        <v>651</v>
      </c>
      <c r="D702" s="230" t="s">
        <v>148</v>
      </c>
      <c r="E702" s="231" t="s">
        <v>891</v>
      </c>
      <c r="F702" s="232" t="s">
        <v>892</v>
      </c>
      <c r="G702" s="233" t="s">
        <v>137</v>
      </c>
      <c r="H702" s="234">
        <v>1</v>
      </c>
      <c r="I702" s="235"/>
      <c r="J702" s="236"/>
      <c r="K702" s="237">
        <f>ROUND(P702*H702,2)</f>
        <v>0</v>
      </c>
      <c r="L702" s="232" t="s">
        <v>29</v>
      </c>
      <c r="M702" s="238"/>
      <c r="N702" s="239" t="s">
        <v>29</v>
      </c>
      <c r="O702" s="185" t="s">
        <v>44</v>
      </c>
      <c r="P702" s="186">
        <f>I702+J702</f>
        <v>0</v>
      </c>
      <c r="Q702" s="186">
        <f>ROUND(I702*H702,2)</f>
        <v>0</v>
      </c>
      <c r="R702" s="186">
        <f>ROUND(J702*H702,2)</f>
        <v>0</v>
      </c>
      <c r="S702" s="65"/>
      <c r="T702" s="187">
        <f>S702*H702</f>
        <v>0</v>
      </c>
      <c r="U702" s="187">
        <v>0</v>
      </c>
      <c r="V702" s="187">
        <f>U702*H702</f>
        <v>0</v>
      </c>
      <c r="W702" s="187">
        <v>0</v>
      </c>
      <c r="X702" s="188">
        <f>W702*H702</f>
        <v>0</v>
      </c>
      <c r="Y702" s="35"/>
      <c r="Z702" s="35"/>
      <c r="AA702" s="35"/>
      <c r="AB702" s="35"/>
      <c r="AC702" s="35"/>
      <c r="AD702" s="35"/>
      <c r="AE702" s="35"/>
      <c r="AR702" s="189" t="s">
        <v>151</v>
      </c>
      <c r="AT702" s="189" t="s">
        <v>148</v>
      </c>
      <c r="AU702" s="189" t="s">
        <v>85</v>
      </c>
      <c r="AY702" s="18" t="s">
        <v>131</v>
      </c>
      <c r="BE702" s="190">
        <f>IF(O702="základní",K702,0)</f>
        <v>0</v>
      </c>
      <c r="BF702" s="190">
        <f>IF(O702="snížená",K702,0)</f>
        <v>0</v>
      </c>
      <c r="BG702" s="190">
        <f>IF(O702="zákl. přenesená",K702,0)</f>
        <v>0</v>
      </c>
      <c r="BH702" s="190">
        <f>IF(O702="sníž. přenesená",K702,0)</f>
        <v>0</v>
      </c>
      <c r="BI702" s="190">
        <f>IF(O702="nulová",K702,0)</f>
        <v>0</v>
      </c>
      <c r="BJ702" s="18" t="s">
        <v>83</v>
      </c>
      <c r="BK702" s="190">
        <f>ROUND(P702*H702,2)</f>
        <v>0</v>
      </c>
      <c r="BL702" s="18" t="s">
        <v>139</v>
      </c>
      <c r="BM702" s="189" t="s">
        <v>893</v>
      </c>
    </row>
    <row r="703" spans="1:47" s="2" customFormat="1" ht="12">
      <c r="A703" s="35"/>
      <c r="B703" s="36"/>
      <c r="C703" s="37"/>
      <c r="D703" s="191" t="s">
        <v>141</v>
      </c>
      <c r="E703" s="37"/>
      <c r="F703" s="192" t="s">
        <v>892</v>
      </c>
      <c r="G703" s="37"/>
      <c r="H703" s="37"/>
      <c r="I703" s="193"/>
      <c r="J703" s="193"/>
      <c r="K703" s="37"/>
      <c r="L703" s="37"/>
      <c r="M703" s="40"/>
      <c r="N703" s="194"/>
      <c r="O703" s="195"/>
      <c r="P703" s="65"/>
      <c r="Q703" s="65"/>
      <c r="R703" s="65"/>
      <c r="S703" s="65"/>
      <c r="T703" s="65"/>
      <c r="U703" s="65"/>
      <c r="V703" s="65"/>
      <c r="W703" s="65"/>
      <c r="X703" s="66"/>
      <c r="Y703" s="35"/>
      <c r="Z703" s="35"/>
      <c r="AA703" s="35"/>
      <c r="AB703" s="35"/>
      <c r="AC703" s="35"/>
      <c r="AD703" s="35"/>
      <c r="AE703" s="35"/>
      <c r="AT703" s="18" t="s">
        <v>141</v>
      </c>
      <c r="AU703" s="18" t="s">
        <v>85</v>
      </c>
    </row>
    <row r="704" spans="1:47" s="2" customFormat="1" ht="19.5">
      <c r="A704" s="35"/>
      <c r="B704" s="36"/>
      <c r="C704" s="37"/>
      <c r="D704" s="191" t="s">
        <v>153</v>
      </c>
      <c r="E704" s="37"/>
      <c r="F704" s="240" t="s">
        <v>275</v>
      </c>
      <c r="G704" s="37"/>
      <c r="H704" s="37"/>
      <c r="I704" s="193"/>
      <c r="J704" s="193"/>
      <c r="K704" s="37"/>
      <c r="L704" s="37"/>
      <c r="M704" s="40"/>
      <c r="N704" s="194"/>
      <c r="O704" s="195"/>
      <c r="P704" s="65"/>
      <c r="Q704" s="65"/>
      <c r="R704" s="65"/>
      <c r="S704" s="65"/>
      <c r="T704" s="65"/>
      <c r="U704" s="65"/>
      <c r="V704" s="65"/>
      <c r="W704" s="65"/>
      <c r="X704" s="66"/>
      <c r="Y704" s="35"/>
      <c r="Z704" s="35"/>
      <c r="AA704" s="35"/>
      <c r="AB704" s="35"/>
      <c r="AC704" s="35"/>
      <c r="AD704" s="35"/>
      <c r="AE704" s="35"/>
      <c r="AT704" s="18" t="s">
        <v>153</v>
      </c>
      <c r="AU704" s="18" t="s">
        <v>85</v>
      </c>
    </row>
    <row r="705" spans="2:51" s="13" customFormat="1" ht="12">
      <c r="B705" s="198"/>
      <c r="C705" s="199"/>
      <c r="D705" s="191" t="s">
        <v>145</v>
      </c>
      <c r="E705" s="200" t="s">
        <v>29</v>
      </c>
      <c r="F705" s="201" t="s">
        <v>146</v>
      </c>
      <c r="G705" s="199"/>
      <c r="H705" s="200" t="s">
        <v>29</v>
      </c>
      <c r="I705" s="202"/>
      <c r="J705" s="202"/>
      <c r="K705" s="199"/>
      <c r="L705" s="199"/>
      <c r="M705" s="203"/>
      <c r="N705" s="204"/>
      <c r="O705" s="205"/>
      <c r="P705" s="205"/>
      <c r="Q705" s="205"/>
      <c r="R705" s="205"/>
      <c r="S705" s="205"/>
      <c r="T705" s="205"/>
      <c r="U705" s="205"/>
      <c r="V705" s="205"/>
      <c r="W705" s="205"/>
      <c r="X705" s="206"/>
      <c r="AT705" s="207" t="s">
        <v>145</v>
      </c>
      <c r="AU705" s="207" t="s">
        <v>85</v>
      </c>
      <c r="AV705" s="13" t="s">
        <v>83</v>
      </c>
      <c r="AW705" s="13" t="s">
        <v>5</v>
      </c>
      <c r="AX705" s="13" t="s">
        <v>75</v>
      </c>
      <c r="AY705" s="207" t="s">
        <v>131</v>
      </c>
    </row>
    <row r="706" spans="2:51" s="14" customFormat="1" ht="12">
      <c r="B706" s="208"/>
      <c r="C706" s="209"/>
      <c r="D706" s="191" t="s">
        <v>145</v>
      </c>
      <c r="E706" s="210" t="s">
        <v>29</v>
      </c>
      <c r="F706" s="211" t="s">
        <v>83</v>
      </c>
      <c r="G706" s="209"/>
      <c r="H706" s="212">
        <v>1</v>
      </c>
      <c r="I706" s="213"/>
      <c r="J706" s="213"/>
      <c r="K706" s="209"/>
      <c r="L706" s="209"/>
      <c r="M706" s="214"/>
      <c r="N706" s="215"/>
      <c r="O706" s="216"/>
      <c r="P706" s="216"/>
      <c r="Q706" s="216"/>
      <c r="R706" s="216"/>
      <c r="S706" s="216"/>
      <c r="T706" s="216"/>
      <c r="U706" s="216"/>
      <c r="V706" s="216"/>
      <c r="W706" s="216"/>
      <c r="X706" s="217"/>
      <c r="AT706" s="218" t="s">
        <v>145</v>
      </c>
      <c r="AU706" s="218" t="s">
        <v>85</v>
      </c>
      <c r="AV706" s="14" t="s">
        <v>85</v>
      </c>
      <c r="AW706" s="14" t="s">
        <v>5</v>
      </c>
      <c r="AX706" s="14" t="s">
        <v>75</v>
      </c>
      <c r="AY706" s="218" t="s">
        <v>131</v>
      </c>
    </row>
    <row r="707" spans="2:51" s="15" customFormat="1" ht="12">
      <c r="B707" s="219"/>
      <c r="C707" s="220"/>
      <c r="D707" s="191" t="s">
        <v>145</v>
      </c>
      <c r="E707" s="221" t="s">
        <v>29</v>
      </c>
      <c r="F707" s="222" t="s">
        <v>147</v>
      </c>
      <c r="G707" s="220"/>
      <c r="H707" s="223">
        <v>1</v>
      </c>
      <c r="I707" s="224"/>
      <c r="J707" s="224"/>
      <c r="K707" s="220"/>
      <c r="L707" s="220"/>
      <c r="M707" s="225"/>
      <c r="N707" s="226"/>
      <c r="O707" s="227"/>
      <c r="P707" s="227"/>
      <c r="Q707" s="227"/>
      <c r="R707" s="227"/>
      <c r="S707" s="227"/>
      <c r="T707" s="227"/>
      <c r="U707" s="227"/>
      <c r="V707" s="227"/>
      <c r="W707" s="227"/>
      <c r="X707" s="228"/>
      <c r="AT707" s="229" t="s">
        <v>145</v>
      </c>
      <c r="AU707" s="229" t="s">
        <v>85</v>
      </c>
      <c r="AV707" s="15" t="s">
        <v>139</v>
      </c>
      <c r="AW707" s="15" t="s">
        <v>5</v>
      </c>
      <c r="AX707" s="15" t="s">
        <v>83</v>
      </c>
      <c r="AY707" s="229" t="s">
        <v>131</v>
      </c>
    </row>
    <row r="708" spans="1:65" s="2" customFormat="1" ht="16.5" customHeight="1">
      <c r="A708" s="35"/>
      <c r="B708" s="36"/>
      <c r="C708" s="230" t="s">
        <v>653</v>
      </c>
      <c r="D708" s="230" t="s">
        <v>148</v>
      </c>
      <c r="E708" s="231" t="s">
        <v>894</v>
      </c>
      <c r="F708" s="232" t="s">
        <v>895</v>
      </c>
      <c r="G708" s="233" t="s">
        <v>137</v>
      </c>
      <c r="H708" s="234">
        <v>20</v>
      </c>
      <c r="I708" s="235"/>
      <c r="J708" s="236"/>
      <c r="K708" s="237">
        <f>ROUND(P708*H708,2)</f>
        <v>0</v>
      </c>
      <c r="L708" s="232" t="s">
        <v>29</v>
      </c>
      <c r="M708" s="238"/>
      <c r="N708" s="239" t="s">
        <v>29</v>
      </c>
      <c r="O708" s="185" t="s">
        <v>44</v>
      </c>
      <c r="P708" s="186">
        <f>I708+J708</f>
        <v>0</v>
      </c>
      <c r="Q708" s="186">
        <f>ROUND(I708*H708,2)</f>
        <v>0</v>
      </c>
      <c r="R708" s="186">
        <f>ROUND(J708*H708,2)</f>
        <v>0</v>
      </c>
      <c r="S708" s="65"/>
      <c r="T708" s="187">
        <f>S708*H708</f>
        <v>0</v>
      </c>
      <c r="U708" s="187">
        <v>0</v>
      </c>
      <c r="V708" s="187">
        <f>U708*H708</f>
        <v>0</v>
      </c>
      <c r="W708" s="187">
        <v>0</v>
      </c>
      <c r="X708" s="188">
        <f>W708*H708</f>
        <v>0</v>
      </c>
      <c r="Y708" s="35"/>
      <c r="Z708" s="35"/>
      <c r="AA708" s="35"/>
      <c r="AB708" s="35"/>
      <c r="AC708" s="35"/>
      <c r="AD708" s="35"/>
      <c r="AE708" s="35"/>
      <c r="AR708" s="189" t="s">
        <v>151</v>
      </c>
      <c r="AT708" s="189" t="s">
        <v>148</v>
      </c>
      <c r="AU708" s="189" t="s">
        <v>85</v>
      </c>
      <c r="AY708" s="18" t="s">
        <v>131</v>
      </c>
      <c r="BE708" s="190">
        <f>IF(O708="základní",K708,0)</f>
        <v>0</v>
      </c>
      <c r="BF708" s="190">
        <f>IF(O708="snížená",K708,0)</f>
        <v>0</v>
      </c>
      <c r="BG708" s="190">
        <f>IF(O708="zákl. přenesená",K708,0)</f>
        <v>0</v>
      </c>
      <c r="BH708" s="190">
        <f>IF(O708="sníž. přenesená",K708,0)</f>
        <v>0</v>
      </c>
      <c r="BI708" s="190">
        <f>IF(O708="nulová",K708,0)</f>
        <v>0</v>
      </c>
      <c r="BJ708" s="18" t="s">
        <v>83</v>
      </c>
      <c r="BK708" s="190">
        <f>ROUND(P708*H708,2)</f>
        <v>0</v>
      </c>
      <c r="BL708" s="18" t="s">
        <v>139</v>
      </c>
      <c r="BM708" s="189" t="s">
        <v>896</v>
      </c>
    </row>
    <row r="709" spans="1:47" s="2" customFormat="1" ht="12">
      <c r="A709" s="35"/>
      <c r="B709" s="36"/>
      <c r="C709" s="37"/>
      <c r="D709" s="191" t="s">
        <v>141</v>
      </c>
      <c r="E709" s="37"/>
      <c r="F709" s="192" t="s">
        <v>895</v>
      </c>
      <c r="G709" s="37"/>
      <c r="H709" s="37"/>
      <c r="I709" s="193"/>
      <c r="J709" s="193"/>
      <c r="K709" s="37"/>
      <c r="L709" s="37"/>
      <c r="M709" s="40"/>
      <c r="N709" s="194"/>
      <c r="O709" s="195"/>
      <c r="P709" s="65"/>
      <c r="Q709" s="65"/>
      <c r="R709" s="65"/>
      <c r="S709" s="65"/>
      <c r="T709" s="65"/>
      <c r="U709" s="65"/>
      <c r="V709" s="65"/>
      <c r="W709" s="65"/>
      <c r="X709" s="66"/>
      <c r="Y709" s="35"/>
      <c r="Z709" s="35"/>
      <c r="AA709" s="35"/>
      <c r="AB709" s="35"/>
      <c r="AC709" s="35"/>
      <c r="AD709" s="35"/>
      <c r="AE709" s="35"/>
      <c r="AT709" s="18" t="s">
        <v>141</v>
      </c>
      <c r="AU709" s="18" t="s">
        <v>85</v>
      </c>
    </row>
    <row r="710" spans="1:47" s="2" customFormat="1" ht="19.5">
      <c r="A710" s="35"/>
      <c r="B710" s="36"/>
      <c r="C710" s="37"/>
      <c r="D710" s="191" t="s">
        <v>153</v>
      </c>
      <c r="E710" s="37"/>
      <c r="F710" s="240" t="s">
        <v>275</v>
      </c>
      <c r="G710" s="37"/>
      <c r="H710" s="37"/>
      <c r="I710" s="193"/>
      <c r="J710" s="193"/>
      <c r="K710" s="37"/>
      <c r="L710" s="37"/>
      <c r="M710" s="40"/>
      <c r="N710" s="194"/>
      <c r="O710" s="195"/>
      <c r="P710" s="65"/>
      <c r="Q710" s="65"/>
      <c r="R710" s="65"/>
      <c r="S710" s="65"/>
      <c r="T710" s="65"/>
      <c r="U710" s="65"/>
      <c r="V710" s="65"/>
      <c r="W710" s="65"/>
      <c r="X710" s="66"/>
      <c r="Y710" s="35"/>
      <c r="Z710" s="35"/>
      <c r="AA710" s="35"/>
      <c r="AB710" s="35"/>
      <c r="AC710" s="35"/>
      <c r="AD710" s="35"/>
      <c r="AE710" s="35"/>
      <c r="AT710" s="18" t="s">
        <v>153</v>
      </c>
      <c r="AU710" s="18" t="s">
        <v>85</v>
      </c>
    </row>
    <row r="711" spans="2:51" s="13" customFormat="1" ht="12">
      <c r="B711" s="198"/>
      <c r="C711" s="199"/>
      <c r="D711" s="191" t="s">
        <v>145</v>
      </c>
      <c r="E711" s="200" t="s">
        <v>29</v>
      </c>
      <c r="F711" s="201" t="s">
        <v>146</v>
      </c>
      <c r="G711" s="199"/>
      <c r="H711" s="200" t="s">
        <v>29</v>
      </c>
      <c r="I711" s="202"/>
      <c r="J711" s="202"/>
      <c r="K711" s="199"/>
      <c r="L711" s="199"/>
      <c r="M711" s="203"/>
      <c r="N711" s="204"/>
      <c r="O711" s="205"/>
      <c r="P711" s="205"/>
      <c r="Q711" s="205"/>
      <c r="R711" s="205"/>
      <c r="S711" s="205"/>
      <c r="T711" s="205"/>
      <c r="U711" s="205"/>
      <c r="V711" s="205"/>
      <c r="W711" s="205"/>
      <c r="X711" s="206"/>
      <c r="AT711" s="207" t="s">
        <v>145</v>
      </c>
      <c r="AU711" s="207" t="s">
        <v>85</v>
      </c>
      <c r="AV711" s="13" t="s">
        <v>83</v>
      </c>
      <c r="AW711" s="13" t="s">
        <v>5</v>
      </c>
      <c r="AX711" s="13" t="s">
        <v>75</v>
      </c>
      <c r="AY711" s="207" t="s">
        <v>131</v>
      </c>
    </row>
    <row r="712" spans="2:51" s="14" customFormat="1" ht="12">
      <c r="B712" s="208"/>
      <c r="C712" s="209"/>
      <c r="D712" s="191" t="s">
        <v>145</v>
      </c>
      <c r="E712" s="210" t="s">
        <v>29</v>
      </c>
      <c r="F712" s="211" t="s">
        <v>246</v>
      </c>
      <c r="G712" s="209"/>
      <c r="H712" s="212">
        <v>20</v>
      </c>
      <c r="I712" s="213"/>
      <c r="J712" s="213"/>
      <c r="K712" s="209"/>
      <c r="L712" s="209"/>
      <c r="M712" s="214"/>
      <c r="N712" s="215"/>
      <c r="O712" s="216"/>
      <c r="P712" s="216"/>
      <c r="Q712" s="216"/>
      <c r="R712" s="216"/>
      <c r="S712" s="216"/>
      <c r="T712" s="216"/>
      <c r="U712" s="216"/>
      <c r="V712" s="216"/>
      <c r="W712" s="216"/>
      <c r="X712" s="217"/>
      <c r="AT712" s="218" t="s">
        <v>145</v>
      </c>
      <c r="AU712" s="218" t="s">
        <v>85</v>
      </c>
      <c r="AV712" s="14" t="s">
        <v>85</v>
      </c>
      <c r="AW712" s="14" t="s">
        <v>5</v>
      </c>
      <c r="AX712" s="14" t="s">
        <v>75</v>
      </c>
      <c r="AY712" s="218" t="s">
        <v>131</v>
      </c>
    </row>
    <row r="713" spans="2:51" s="15" customFormat="1" ht="12">
      <c r="B713" s="219"/>
      <c r="C713" s="220"/>
      <c r="D713" s="191" t="s">
        <v>145</v>
      </c>
      <c r="E713" s="221" t="s">
        <v>29</v>
      </c>
      <c r="F713" s="222" t="s">
        <v>147</v>
      </c>
      <c r="G713" s="220"/>
      <c r="H713" s="223">
        <v>20</v>
      </c>
      <c r="I713" s="224"/>
      <c r="J713" s="224"/>
      <c r="K713" s="220"/>
      <c r="L713" s="220"/>
      <c r="M713" s="225"/>
      <c r="N713" s="226"/>
      <c r="O713" s="227"/>
      <c r="P713" s="227"/>
      <c r="Q713" s="227"/>
      <c r="R713" s="227"/>
      <c r="S713" s="227"/>
      <c r="T713" s="227"/>
      <c r="U713" s="227"/>
      <c r="V713" s="227"/>
      <c r="W713" s="227"/>
      <c r="X713" s="228"/>
      <c r="AT713" s="229" t="s">
        <v>145</v>
      </c>
      <c r="AU713" s="229" t="s">
        <v>85</v>
      </c>
      <c r="AV713" s="15" t="s">
        <v>139</v>
      </c>
      <c r="AW713" s="15" t="s">
        <v>5</v>
      </c>
      <c r="AX713" s="15" t="s">
        <v>83</v>
      </c>
      <c r="AY713" s="229" t="s">
        <v>131</v>
      </c>
    </row>
    <row r="714" spans="1:65" s="2" customFormat="1" ht="16.5" customHeight="1">
      <c r="A714" s="35"/>
      <c r="B714" s="36"/>
      <c r="C714" s="230" t="s">
        <v>659</v>
      </c>
      <c r="D714" s="230" t="s">
        <v>148</v>
      </c>
      <c r="E714" s="231" t="s">
        <v>897</v>
      </c>
      <c r="F714" s="232" t="s">
        <v>898</v>
      </c>
      <c r="G714" s="233" t="s">
        <v>137</v>
      </c>
      <c r="H714" s="234">
        <v>20</v>
      </c>
      <c r="I714" s="235"/>
      <c r="J714" s="236"/>
      <c r="K714" s="237">
        <f>ROUND(P714*H714,2)</f>
        <v>0</v>
      </c>
      <c r="L714" s="232" t="s">
        <v>29</v>
      </c>
      <c r="M714" s="238"/>
      <c r="N714" s="239" t="s">
        <v>29</v>
      </c>
      <c r="O714" s="185" t="s">
        <v>44</v>
      </c>
      <c r="P714" s="186">
        <f>I714+J714</f>
        <v>0</v>
      </c>
      <c r="Q714" s="186">
        <f>ROUND(I714*H714,2)</f>
        <v>0</v>
      </c>
      <c r="R714" s="186">
        <f>ROUND(J714*H714,2)</f>
        <v>0</v>
      </c>
      <c r="S714" s="65"/>
      <c r="T714" s="187">
        <f>S714*H714</f>
        <v>0</v>
      </c>
      <c r="U714" s="187">
        <v>0</v>
      </c>
      <c r="V714" s="187">
        <f>U714*H714</f>
        <v>0</v>
      </c>
      <c r="W714" s="187">
        <v>0</v>
      </c>
      <c r="X714" s="188">
        <f>W714*H714</f>
        <v>0</v>
      </c>
      <c r="Y714" s="35"/>
      <c r="Z714" s="35"/>
      <c r="AA714" s="35"/>
      <c r="AB714" s="35"/>
      <c r="AC714" s="35"/>
      <c r="AD714" s="35"/>
      <c r="AE714" s="35"/>
      <c r="AR714" s="189" t="s">
        <v>151</v>
      </c>
      <c r="AT714" s="189" t="s">
        <v>148</v>
      </c>
      <c r="AU714" s="189" t="s">
        <v>85</v>
      </c>
      <c r="AY714" s="18" t="s">
        <v>131</v>
      </c>
      <c r="BE714" s="190">
        <f>IF(O714="základní",K714,0)</f>
        <v>0</v>
      </c>
      <c r="BF714" s="190">
        <f>IF(O714="snížená",K714,0)</f>
        <v>0</v>
      </c>
      <c r="BG714" s="190">
        <f>IF(O714="zákl. přenesená",K714,0)</f>
        <v>0</v>
      </c>
      <c r="BH714" s="190">
        <f>IF(O714="sníž. přenesená",K714,0)</f>
        <v>0</v>
      </c>
      <c r="BI714" s="190">
        <f>IF(O714="nulová",K714,0)</f>
        <v>0</v>
      </c>
      <c r="BJ714" s="18" t="s">
        <v>83</v>
      </c>
      <c r="BK714" s="190">
        <f>ROUND(P714*H714,2)</f>
        <v>0</v>
      </c>
      <c r="BL714" s="18" t="s">
        <v>139</v>
      </c>
      <c r="BM714" s="189" t="s">
        <v>899</v>
      </c>
    </row>
    <row r="715" spans="1:47" s="2" customFormat="1" ht="12">
      <c r="A715" s="35"/>
      <c r="B715" s="36"/>
      <c r="C715" s="37"/>
      <c r="D715" s="191" t="s">
        <v>141</v>
      </c>
      <c r="E715" s="37"/>
      <c r="F715" s="192" t="s">
        <v>898</v>
      </c>
      <c r="G715" s="37"/>
      <c r="H715" s="37"/>
      <c r="I715" s="193"/>
      <c r="J715" s="193"/>
      <c r="K715" s="37"/>
      <c r="L715" s="37"/>
      <c r="M715" s="40"/>
      <c r="N715" s="194"/>
      <c r="O715" s="195"/>
      <c r="P715" s="65"/>
      <c r="Q715" s="65"/>
      <c r="R715" s="65"/>
      <c r="S715" s="65"/>
      <c r="T715" s="65"/>
      <c r="U715" s="65"/>
      <c r="V715" s="65"/>
      <c r="W715" s="65"/>
      <c r="X715" s="66"/>
      <c r="Y715" s="35"/>
      <c r="Z715" s="35"/>
      <c r="AA715" s="35"/>
      <c r="AB715" s="35"/>
      <c r="AC715" s="35"/>
      <c r="AD715" s="35"/>
      <c r="AE715" s="35"/>
      <c r="AT715" s="18" t="s">
        <v>141</v>
      </c>
      <c r="AU715" s="18" t="s">
        <v>85</v>
      </c>
    </row>
    <row r="716" spans="1:47" s="2" customFormat="1" ht="19.5">
      <c r="A716" s="35"/>
      <c r="B716" s="36"/>
      <c r="C716" s="37"/>
      <c r="D716" s="191" t="s">
        <v>153</v>
      </c>
      <c r="E716" s="37"/>
      <c r="F716" s="240" t="s">
        <v>275</v>
      </c>
      <c r="G716" s="37"/>
      <c r="H716" s="37"/>
      <c r="I716" s="193"/>
      <c r="J716" s="193"/>
      <c r="K716" s="37"/>
      <c r="L716" s="37"/>
      <c r="M716" s="40"/>
      <c r="N716" s="194"/>
      <c r="O716" s="195"/>
      <c r="P716" s="65"/>
      <c r="Q716" s="65"/>
      <c r="R716" s="65"/>
      <c r="S716" s="65"/>
      <c r="T716" s="65"/>
      <c r="U716" s="65"/>
      <c r="V716" s="65"/>
      <c r="W716" s="65"/>
      <c r="X716" s="66"/>
      <c r="Y716" s="35"/>
      <c r="Z716" s="35"/>
      <c r="AA716" s="35"/>
      <c r="AB716" s="35"/>
      <c r="AC716" s="35"/>
      <c r="AD716" s="35"/>
      <c r="AE716" s="35"/>
      <c r="AT716" s="18" t="s">
        <v>153</v>
      </c>
      <c r="AU716" s="18" t="s">
        <v>85</v>
      </c>
    </row>
    <row r="717" spans="2:51" s="13" customFormat="1" ht="12">
      <c r="B717" s="198"/>
      <c r="C717" s="199"/>
      <c r="D717" s="191" t="s">
        <v>145</v>
      </c>
      <c r="E717" s="200" t="s">
        <v>29</v>
      </c>
      <c r="F717" s="201" t="s">
        <v>146</v>
      </c>
      <c r="G717" s="199"/>
      <c r="H717" s="200" t="s">
        <v>29</v>
      </c>
      <c r="I717" s="202"/>
      <c r="J717" s="202"/>
      <c r="K717" s="199"/>
      <c r="L717" s="199"/>
      <c r="M717" s="203"/>
      <c r="N717" s="204"/>
      <c r="O717" s="205"/>
      <c r="P717" s="205"/>
      <c r="Q717" s="205"/>
      <c r="R717" s="205"/>
      <c r="S717" s="205"/>
      <c r="T717" s="205"/>
      <c r="U717" s="205"/>
      <c r="V717" s="205"/>
      <c r="W717" s="205"/>
      <c r="X717" s="206"/>
      <c r="AT717" s="207" t="s">
        <v>145</v>
      </c>
      <c r="AU717" s="207" t="s">
        <v>85</v>
      </c>
      <c r="AV717" s="13" t="s">
        <v>83</v>
      </c>
      <c r="AW717" s="13" t="s">
        <v>5</v>
      </c>
      <c r="AX717" s="13" t="s">
        <v>75</v>
      </c>
      <c r="AY717" s="207" t="s">
        <v>131</v>
      </c>
    </row>
    <row r="718" spans="2:51" s="14" customFormat="1" ht="12">
      <c r="B718" s="208"/>
      <c r="C718" s="209"/>
      <c r="D718" s="191" t="s">
        <v>145</v>
      </c>
      <c r="E718" s="210" t="s">
        <v>29</v>
      </c>
      <c r="F718" s="211" t="s">
        <v>246</v>
      </c>
      <c r="G718" s="209"/>
      <c r="H718" s="212">
        <v>20</v>
      </c>
      <c r="I718" s="213"/>
      <c r="J718" s="213"/>
      <c r="K718" s="209"/>
      <c r="L718" s="209"/>
      <c r="M718" s="214"/>
      <c r="N718" s="215"/>
      <c r="O718" s="216"/>
      <c r="P718" s="216"/>
      <c r="Q718" s="216"/>
      <c r="R718" s="216"/>
      <c r="S718" s="216"/>
      <c r="T718" s="216"/>
      <c r="U718" s="216"/>
      <c r="V718" s="216"/>
      <c r="W718" s="216"/>
      <c r="X718" s="217"/>
      <c r="AT718" s="218" t="s">
        <v>145</v>
      </c>
      <c r="AU718" s="218" t="s">
        <v>85</v>
      </c>
      <c r="AV718" s="14" t="s">
        <v>85</v>
      </c>
      <c r="AW718" s="14" t="s">
        <v>5</v>
      </c>
      <c r="AX718" s="14" t="s">
        <v>75</v>
      </c>
      <c r="AY718" s="218" t="s">
        <v>131</v>
      </c>
    </row>
    <row r="719" spans="2:51" s="15" customFormat="1" ht="12">
      <c r="B719" s="219"/>
      <c r="C719" s="220"/>
      <c r="D719" s="191" t="s">
        <v>145</v>
      </c>
      <c r="E719" s="221" t="s">
        <v>29</v>
      </c>
      <c r="F719" s="222" t="s">
        <v>147</v>
      </c>
      <c r="G719" s="220"/>
      <c r="H719" s="223">
        <v>20</v>
      </c>
      <c r="I719" s="224"/>
      <c r="J719" s="224"/>
      <c r="K719" s="220"/>
      <c r="L719" s="220"/>
      <c r="M719" s="225"/>
      <c r="N719" s="226"/>
      <c r="O719" s="227"/>
      <c r="P719" s="227"/>
      <c r="Q719" s="227"/>
      <c r="R719" s="227"/>
      <c r="S719" s="227"/>
      <c r="T719" s="227"/>
      <c r="U719" s="227"/>
      <c r="V719" s="227"/>
      <c r="W719" s="227"/>
      <c r="X719" s="228"/>
      <c r="AT719" s="229" t="s">
        <v>145</v>
      </c>
      <c r="AU719" s="229" t="s">
        <v>85</v>
      </c>
      <c r="AV719" s="15" t="s">
        <v>139</v>
      </c>
      <c r="AW719" s="15" t="s">
        <v>5</v>
      </c>
      <c r="AX719" s="15" t="s">
        <v>83</v>
      </c>
      <c r="AY719" s="229" t="s">
        <v>131</v>
      </c>
    </row>
    <row r="720" spans="1:65" s="2" customFormat="1" ht="16.5" customHeight="1">
      <c r="A720" s="35"/>
      <c r="B720" s="36"/>
      <c r="C720" s="230" t="s">
        <v>667</v>
      </c>
      <c r="D720" s="230" t="s">
        <v>148</v>
      </c>
      <c r="E720" s="231" t="s">
        <v>900</v>
      </c>
      <c r="F720" s="232" t="s">
        <v>901</v>
      </c>
      <c r="G720" s="233" t="s">
        <v>137</v>
      </c>
      <c r="H720" s="234">
        <v>20</v>
      </c>
      <c r="I720" s="235"/>
      <c r="J720" s="236"/>
      <c r="K720" s="237">
        <f>ROUND(P720*H720,2)</f>
        <v>0</v>
      </c>
      <c r="L720" s="232" t="s">
        <v>29</v>
      </c>
      <c r="M720" s="238"/>
      <c r="N720" s="239" t="s">
        <v>29</v>
      </c>
      <c r="O720" s="185" t="s">
        <v>44</v>
      </c>
      <c r="P720" s="186">
        <f>I720+J720</f>
        <v>0</v>
      </c>
      <c r="Q720" s="186">
        <f>ROUND(I720*H720,2)</f>
        <v>0</v>
      </c>
      <c r="R720" s="186">
        <f>ROUND(J720*H720,2)</f>
        <v>0</v>
      </c>
      <c r="S720" s="65"/>
      <c r="T720" s="187">
        <f>S720*H720</f>
        <v>0</v>
      </c>
      <c r="U720" s="187">
        <v>0</v>
      </c>
      <c r="V720" s="187">
        <f>U720*H720</f>
        <v>0</v>
      </c>
      <c r="W720" s="187">
        <v>0</v>
      </c>
      <c r="X720" s="188">
        <f>W720*H720</f>
        <v>0</v>
      </c>
      <c r="Y720" s="35"/>
      <c r="Z720" s="35"/>
      <c r="AA720" s="35"/>
      <c r="AB720" s="35"/>
      <c r="AC720" s="35"/>
      <c r="AD720" s="35"/>
      <c r="AE720" s="35"/>
      <c r="AR720" s="189" t="s">
        <v>151</v>
      </c>
      <c r="AT720" s="189" t="s">
        <v>148</v>
      </c>
      <c r="AU720" s="189" t="s">
        <v>85</v>
      </c>
      <c r="AY720" s="18" t="s">
        <v>131</v>
      </c>
      <c r="BE720" s="190">
        <f>IF(O720="základní",K720,0)</f>
        <v>0</v>
      </c>
      <c r="BF720" s="190">
        <f>IF(O720="snížená",K720,0)</f>
        <v>0</v>
      </c>
      <c r="BG720" s="190">
        <f>IF(O720="zákl. přenesená",K720,0)</f>
        <v>0</v>
      </c>
      <c r="BH720" s="190">
        <f>IF(O720="sníž. přenesená",K720,0)</f>
        <v>0</v>
      </c>
      <c r="BI720" s="190">
        <f>IF(O720="nulová",K720,0)</f>
        <v>0</v>
      </c>
      <c r="BJ720" s="18" t="s">
        <v>83</v>
      </c>
      <c r="BK720" s="190">
        <f>ROUND(P720*H720,2)</f>
        <v>0</v>
      </c>
      <c r="BL720" s="18" t="s">
        <v>139</v>
      </c>
      <c r="BM720" s="189" t="s">
        <v>902</v>
      </c>
    </row>
    <row r="721" spans="1:47" s="2" customFormat="1" ht="12">
      <c r="A721" s="35"/>
      <c r="B721" s="36"/>
      <c r="C721" s="37"/>
      <c r="D721" s="191" t="s">
        <v>141</v>
      </c>
      <c r="E721" s="37"/>
      <c r="F721" s="192" t="s">
        <v>901</v>
      </c>
      <c r="G721" s="37"/>
      <c r="H721" s="37"/>
      <c r="I721" s="193"/>
      <c r="J721" s="193"/>
      <c r="K721" s="37"/>
      <c r="L721" s="37"/>
      <c r="M721" s="40"/>
      <c r="N721" s="194"/>
      <c r="O721" s="195"/>
      <c r="P721" s="65"/>
      <c r="Q721" s="65"/>
      <c r="R721" s="65"/>
      <c r="S721" s="65"/>
      <c r="T721" s="65"/>
      <c r="U721" s="65"/>
      <c r="V721" s="65"/>
      <c r="W721" s="65"/>
      <c r="X721" s="66"/>
      <c r="Y721" s="35"/>
      <c r="Z721" s="35"/>
      <c r="AA721" s="35"/>
      <c r="AB721" s="35"/>
      <c r="AC721" s="35"/>
      <c r="AD721" s="35"/>
      <c r="AE721" s="35"/>
      <c r="AT721" s="18" t="s">
        <v>141</v>
      </c>
      <c r="AU721" s="18" t="s">
        <v>85</v>
      </c>
    </row>
    <row r="722" spans="1:47" s="2" customFormat="1" ht="19.5">
      <c r="A722" s="35"/>
      <c r="B722" s="36"/>
      <c r="C722" s="37"/>
      <c r="D722" s="191" t="s">
        <v>153</v>
      </c>
      <c r="E722" s="37"/>
      <c r="F722" s="240" t="s">
        <v>275</v>
      </c>
      <c r="G722" s="37"/>
      <c r="H722" s="37"/>
      <c r="I722" s="193"/>
      <c r="J722" s="193"/>
      <c r="K722" s="37"/>
      <c r="L722" s="37"/>
      <c r="M722" s="40"/>
      <c r="N722" s="194"/>
      <c r="O722" s="195"/>
      <c r="P722" s="65"/>
      <c r="Q722" s="65"/>
      <c r="R722" s="65"/>
      <c r="S722" s="65"/>
      <c r="T722" s="65"/>
      <c r="U722" s="65"/>
      <c r="V722" s="65"/>
      <c r="W722" s="65"/>
      <c r="X722" s="66"/>
      <c r="Y722" s="35"/>
      <c r="Z722" s="35"/>
      <c r="AA722" s="35"/>
      <c r="AB722" s="35"/>
      <c r="AC722" s="35"/>
      <c r="AD722" s="35"/>
      <c r="AE722" s="35"/>
      <c r="AT722" s="18" t="s">
        <v>153</v>
      </c>
      <c r="AU722" s="18" t="s">
        <v>85</v>
      </c>
    </row>
    <row r="723" spans="2:51" s="13" customFormat="1" ht="12">
      <c r="B723" s="198"/>
      <c r="C723" s="199"/>
      <c r="D723" s="191" t="s">
        <v>145</v>
      </c>
      <c r="E723" s="200" t="s">
        <v>29</v>
      </c>
      <c r="F723" s="201" t="s">
        <v>146</v>
      </c>
      <c r="G723" s="199"/>
      <c r="H723" s="200" t="s">
        <v>29</v>
      </c>
      <c r="I723" s="202"/>
      <c r="J723" s="202"/>
      <c r="K723" s="199"/>
      <c r="L723" s="199"/>
      <c r="M723" s="203"/>
      <c r="N723" s="204"/>
      <c r="O723" s="205"/>
      <c r="P723" s="205"/>
      <c r="Q723" s="205"/>
      <c r="R723" s="205"/>
      <c r="S723" s="205"/>
      <c r="T723" s="205"/>
      <c r="U723" s="205"/>
      <c r="V723" s="205"/>
      <c r="W723" s="205"/>
      <c r="X723" s="206"/>
      <c r="AT723" s="207" t="s">
        <v>145</v>
      </c>
      <c r="AU723" s="207" t="s">
        <v>85</v>
      </c>
      <c r="AV723" s="13" t="s">
        <v>83</v>
      </c>
      <c r="AW723" s="13" t="s">
        <v>5</v>
      </c>
      <c r="AX723" s="13" t="s">
        <v>75</v>
      </c>
      <c r="AY723" s="207" t="s">
        <v>131</v>
      </c>
    </row>
    <row r="724" spans="2:51" s="14" customFormat="1" ht="12">
      <c r="B724" s="208"/>
      <c r="C724" s="209"/>
      <c r="D724" s="191" t="s">
        <v>145</v>
      </c>
      <c r="E724" s="210" t="s">
        <v>29</v>
      </c>
      <c r="F724" s="211" t="s">
        <v>246</v>
      </c>
      <c r="G724" s="209"/>
      <c r="H724" s="212">
        <v>20</v>
      </c>
      <c r="I724" s="213"/>
      <c r="J724" s="213"/>
      <c r="K724" s="209"/>
      <c r="L724" s="209"/>
      <c r="M724" s="214"/>
      <c r="N724" s="215"/>
      <c r="O724" s="216"/>
      <c r="P724" s="216"/>
      <c r="Q724" s="216"/>
      <c r="R724" s="216"/>
      <c r="S724" s="216"/>
      <c r="T724" s="216"/>
      <c r="U724" s="216"/>
      <c r="V724" s="216"/>
      <c r="W724" s="216"/>
      <c r="X724" s="217"/>
      <c r="AT724" s="218" t="s">
        <v>145</v>
      </c>
      <c r="AU724" s="218" t="s">
        <v>85</v>
      </c>
      <c r="AV724" s="14" t="s">
        <v>85</v>
      </c>
      <c r="AW724" s="14" t="s">
        <v>5</v>
      </c>
      <c r="AX724" s="14" t="s">
        <v>75</v>
      </c>
      <c r="AY724" s="218" t="s">
        <v>131</v>
      </c>
    </row>
    <row r="725" spans="2:51" s="15" customFormat="1" ht="12">
      <c r="B725" s="219"/>
      <c r="C725" s="220"/>
      <c r="D725" s="191" t="s">
        <v>145</v>
      </c>
      <c r="E725" s="221" t="s">
        <v>29</v>
      </c>
      <c r="F725" s="222" t="s">
        <v>147</v>
      </c>
      <c r="G725" s="220"/>
      <c r="H725" s="223">
        <v>20</v>
      </c>
      <c r="I725" s="224"/>
      <c r="J725" s="224"/>
      <c r="K725" s="220"/>
      <c r="L725" s="220"/>
      <c r="M725" s="225"/>
      <c r="N725" s="226"/>
      <c r="O725" s="227"/>
      <c r="P725" s="227"/>
      <c r="Q725" s="227"/>
      <c r="R725" s="227"/>
      <c r="S725" s="227"/>
      <c r="T725" s="227"/>
      <c r="U725" s="227"/>
      <c r="V725" s="227"/>
      <c r="W725" s="227"/>
      <c r="X725" s="228"/>
      <c r="AT725" s="229" t="s">
        <v>145</v>
      </c>
      <c r="AU725" s="229" t="s">
        <v>85</v>
      </c>
      <c r="AV725" s="15" t="s">
        <v>139</v>
      </c>
      <c r="AW725" s="15" t="s">
        <v>5</v>
      </c>
      <c r="AX725" s="15" t="s">
        <v>83</v>
      </c>
      <c r="AY725" s="229" t="s">
        <v>131</v>
      </c>
    </row>
    <row r="726" spans="1:65" s="2" customFormat="1" ht="24.2" customHeight="1">
      <c r="A726" s="35"/>
      <c r="B726" s="36"/>
      <c r="C726" s="177" t="s">
        <v>673</v>
      </c>
      <c r="D726" s="177" t="s">
        <v>134</v>
      </c>
      <c r="E726" s="178" t="s">
        <v>903</v>
      </c>
      <c r="F726" s="179" t="s">
        <v>904</v>
      </c>
      <c r="G726" s="180" t="s">
        <v>158</v>
      </c>
      <c r="H726" s="181">
        <v>4</v>
      </c>
      <c r="I726" s="182"/>
      <c r="J726" s="182"/>
      <c r="K726" s="183">
        <f>ROUND(P726*H726,2)</f>
        <v>0</v>
      </c>
      <c r="L726" s="179" t="s">
        <v>138</v>
      </c>
      <c r="M726" s="40"/>
      <c r="N726" s="184" t="s">
        <v>29</v>
      </c>
      <c r="O726" s="185" t="s">
        <v>44</v>
      </c>
      <c r="P726" s="186">
        <f>I726+J726</f>
        <v>0</v>
      </c>
      <c r="Q726" s="186">
        <f>ROUND(I726*H726,2)</f>
        <v>0</v>
      </c>
      <c r="R726" s="186">
        <f>ROUND(J726*H726,2)</f>
        <v>0</v>
      </c>
      <c r="S726" s="65"/>
      <c r="T726" s="187">
        <f>S726*H726</f>
        <v>0</v>
      </c>
      <c r="U726" s="187">
        <v>0</v>
      </c>
      <c r="V726" s="187">
        <f>U726*H726</f>
        <v>0</v>
      </c>
      <c r="W726" s="187">
        <v>0</v>
      </c>
      <c r="X726" s="188">
        <f>W726*H726</f>
        <v>0</v>
      </c>
      <c r="Y726" s="35"/>
      <c r="Z726" s="35"/>
      <c r="AA726" s="35"/>
      <c r="AB726" s="35"/>
      <c r="AC726" s="35"/>
      <c r="AD726" s="35"/>
      <c r="AE726" s="35"/>
      <c r="AR726" s="189" t="s">
        <v>139</v>
      </c>
      <c r="AT726" s="189" t="s">
        <v>134</v>
      </c>
      <c r="AU726" s="189" t="s">
        <v>85</v>
      </c>
      <c r="AY726" s="18" t="s">
        <v>131</v>
      </c>
      <c r="BE726" s="190">
        <f>IF(O726="základní",K726,0)</f>
        <v>0</v>
      </c>
      <c r="BF726" s="190">
        <f>IF(O726="snížená",K726,0)</f>
        <v>0</v>
      </c>
      <c r="BG726" s="190">
        <f>IF(O726="zákl. přenesená",K726,0)</f>
        <v>0</v>
      </c>
      <c r="BH726" s="190">
        <f>IF(O726="sníž. přenesená",K726,0)</f>
        <v>0</v>
      </c>
      <c r="BI726" s="190">
        <f>IF(O726="nulová",K726,0)</f>
        <v>0</v>
      </c>
      <c r="BJ726" s="18" t="s">
        <v>83</v>
      </c>
      <c r="BK726" s="190">
        <f>ROUND(P726*H726,2)</f>
        <v>0</v>
      </c>
      <c r="BL726" s="18" t="s">
        <v>139</v>
      </c>
      <c r="BM726" s="189" t="s">
        <v>905</v>
      </c>
    </row>
    <row r="727" spans="1:47" s="2" customFormat="1" ht="12">
      <c r="A727" s="35"/>
      <c r="B727" s="36"/>
      <c r="C727" s="37"/>
      <c r="D727" s="191" t="s">
        <v>141</v>
      </c>
      <c r="E727" s="37"/>
      <c r="F727" s="192" t="s">
        <v>906</v>
      </c>
      <c r="G727" s="37"/>
      <c r="H727" s="37"/>
      <c r="I727" s="193"/>
      <c r="J727" s="193"/>
      <c r="K727" s="37"/>
      <c r="L727" s="37"/>
      <c r="M727" s="40"/>
      <c r="N727" s="194"/>
      <c r="O727" s="195"/>
      <c r="P727" s="65"/>
      <c r="Q727" s="65"/>
      <c r="R727" s="65"/>
      <c r="S727" s="65"/>
      <c r="T727" s="65"/>
      <c r="U727" s="65"/>
      <c r="V727" s="65"/>
      <c r="W727" s="65"/>
      <c r="X727" s="66"/>
      <c r="Y727" s="35"/>
      <c r="Z727" s="35"/>
      <c r="AA727" s="35"/>
      <c r="AB727" s="35"/>
      <c r="AC727" s="35"/>
      <c r="AD727" s="35"/>
      <c r="AE727" s="35"/>
      <c r="AT727" s="18" t="s">
        <v>141</v>
      </c>
      <c r="AU727" s="18" t="s">
        <v>85</v>
      </c>
    </row>
    <row r="728" spans="1:47" s="2" customFormat="1" ht="12">
      <c r="A728" s="35"/>
      <c r="B728" s="36"/>
      <c r="C728" s="37"/>
      <c r="D728" s="196" t="s">
        <v>143</v>
      </c>
      <c r="E728" s="37"/>
      <c r="F728" s="197" t="s">
        <v>907</v>
      </c>
      <c r="G728" s="37"/>
      <c r="H728" s="37"/>
      <c r="I728" s="193"/>
      <c r="J728" s="193"/>
      <c r="K728" s="37"/>
      <c r="L728" s="37"/>
      <c r="M728" s="40"/>
      <c r="N728" s="194"/>
      <c r="O728" s="195"/>
      <c r="P728" s="65"/>
      <c r="Q728" s="65"/>
      <c r="R728" s="65"/>
      <c r="S728" s="65"/>
      <c r="T728" s="65"/>
      <c r="U728" s="65"/>
      <c r="V728" s="65"/>
      <c r="W728" s="65"/>
      <c r="X728" s="66"/>
      <c r="Y728" s="35"/>
      <c r="Z728" s="35"/>
      <c r="AA728" s="35"/>
      <c r="AB728" s="35"/>
      <c r="AC728" s="35"/>
      <c r="AD728" s="35"/>
      <c r="AE728" s="35"/>
      <c r="AT728" s="18" t="s">
        <v>143</v>
      </c>
      <c r="AU728" s="18" t="s">
        <v>85</v>
      </c>
    </row>
    <row r="729" spans="2:51" s="13" customFormat="1" ht="12">
      <c r="B729" s="198"/>
      <c r="C729" s="199"/>
      <c r="D729" s="191" t="s">
        <v>145</v>
      </c>
      <c r="E729" s="200" t="s">
        <v>29</v>
      </c>
      <c r="F729" s="201" t="s">
        <v>146</v>
      </c>
      <c r="G729" s="199"/>
      <c r="H729" s="200" t="s">
        <v>29</v>
      </c>
      <c r="I729" s="202"/>
      <c r="J729" s="202"/>
      <c r="K729" s="199"/>
      <c r="L729" s="199"/>
      <c r="M729" s="203"/>
      <c r="N729" s="204"/>
      <c r="O729" s="205"/>
      <c r="P729" s="205"/>
      <c r="Q729" s="205"/>
      <c r="R729" s="205"/>
      <c r="S729" s="205"/>
      <c r="T729" s="205"/>
      <c r="U729" s="205"/>
      <c r="V729" s="205"/>
      <c r="W729" s="205"/>
      <c r="X729" s="206"/>
      <c r="AT729" s="207" t="s">
        <v>145</v>
      </c>
      <c r="AU729" s="207" t="s">
        <v>85</v>
      </c>
      <c r="AV729" s="13" t="s">
        <v>83</v>
      </c>
      <c r="AW729" s="13" t="s">
        <v>5</v>
      </c>
      <c r="AX729" s="13" t="s">
        <v>75</v>
      </c>
      <c r="AY729" s="207" t="s">
        <v>131</v>
      </c>
    </row>
    <row r="730" spans="2:51" s="14" customFormat="1" ht="12">
      <c r="B730" s="208"/>
      <c r="C730" s="209"/>
      <c r="D730" s="191" t="s">
        <v>145</v>
      </c>
      <c r="E730" s="210" t="s">
        <v>29</v>
      </c>
      <c r="F730" s="211" t="s">
        <v>139</v>
      </c>
      <c r="G730" s="209"/>
      <c r="H730" s="212">
        <v>4</v>
      </c>
      <c r="I730" s="213"/>
      <c r="J730" s="213"/>
      <c r="K730" s="209"/>
      <c r="L730" s="209"/>
      <c r="M730" s="214"/>
      <c r="N730" s="215"/>
      <c r="O730" s="216"/>
      <c r="P730" s="216"/>
      <c r="Q730" s="216"/>
      <c r="R730" s="216"/>
      <c r="S730" s="216"/>
      <c r="T730" s="216"/>
      <c r="U730" s="216"/>
      <c r="V730" s="216"/>
      <c r="W730" s="216"/>
      <c r="X730" s="217"/>
      <c r="AT730" s="218" t="s">
        <v>145</v>
      </c>
      <c r="AU730" s="218" t="s">
        <v>85</v>
      </c>
      <c r="AV730" s="14" t="s">
        <v>85</v>
      </c>
      <c r="AW730" s="14" t="s">
        <v>5</v>
      </c>
      <c r="AX730" s="14" t="s">
        <v>75</v>
      </c>
      <c r="AY730" s="218" t="s">
        <v>131</v>
      </c>
    </row>
    <row r="731" spans="2:51" s="15" customFormat="1" ht="12">
      <c r="B731" s="219"/>
      <c r="C731" s="220"/>
      <c r="D731" s="191" t="s">
        <v>145</v>
      </c>
      <c r="E731" s="221" t="s">
        <v>29</v>
      </c>
      <c r="F731" s="222" t="s">
        <v>147</v>
      </c>
      <c r="G731" s="220"/>
      <c r="H731" s="223">
        <v>4</v>
      </c>
      <c r="I731" s="224"/>
      <c r="J731" s="224"/>
      <c r="K731" s="220"/>
      <c r="L731" s="220"/>
      <c r="M731" s="225"/>
      <c r="N731" s="226"/>
      <c r="O731" s="227"/>
      <c r="P731" s="227"/>
      <c r="Q731" s="227"/>
      <c r="R731" s="227"/>
      <c r="S731" s="227"/>
      <c r="T731" s="227"/>
      <c r="U731" s="227"/>
      <c r="V731" s="227"/>
      <c r="W731" s="227"/>
      <c r="X731" s="228"/>
      <c r="AT731" s="229" t="s">
        <v>145</v>
      </c>
      <c r="AU731" s="229" t="s">
        <v>85</v>
      </c>
      <c r="AV731" s="15" t="s">
        <v>139</v>
      </c>
      <c r="AW731" s="15" t="s">
        <v>5</v>
      </c>
      <c r="AX731" s="15" t="s">
        <v>83</v>
      </c>
      <c r="AY731" s="229" t="s">
        <v>131</v>
      </c>
    </row>
    <row r="732" spans="1:65" s="2" customFormat="1" ht="16.5" customHeight="1">
      <c r="A732" s="35"/>
      <c r="B732" s="36"/>
      <c r="C732" s="230" t="s">
        <v>677</v>
      </c>
      <c r="D732" s="230" t="s">
        <v>148</v>
      </c>
      <c r="E732" s="231" t="s">
        <v>908</v>
      </c>
      <c r="F732" s="232" t="s">
        <v>909</v>
      </c>
      <c r="G732" s="233" t="s">
        <v>158</v>
      </c>
      <c r="H732" s="234">
        <v>4</v>
      </c>
      <c r="I732" s="235"/>
      <c r="J732" s="236"/>
      <c r="K732" s="237">
        <f>ROUND(P732*H732,2)</f>
        <v>0</v>
      </c>
      <c r="L732" s="232" t="s">
        <v>29</v>
      </c>
      <c r="M732" s="238"/>
      <c r="N732" s="239" t="s">
        <v>29</v>
      </c>
      <c r="O732" s="185" t="s">
        <v>44</v>
      </c>
      <c r="P732" s="186">
        <f>I732+J732</f>
        <v>0</v>
      </c>
      <c r="Q732" s="186">
        <f>ROUND(I732*H732,2)</f>
        <v>0</v>
      </c>
      <c r="R732" s="186">
        <f>ROUND(J732*H732,2)</f>
        <v>0</v>
      </c>
      <c r="S732" s="65"/>
      <c r="T732" s="187">
        <f>S732*H732</f>
        <v>0</v>
      </c>
      <c r="U732" s="187">
        <v>0</v>
      </c>
      <c r="V732" s="187">
        <f>U732*H732</f>
        <v>0</v>
      </c>
      <c r="W732" s="187">
        <v>0</v>
      </c>
      <c r="X732" s="188">
        <f>W732*H732</f>
        <v>0</v>
      </c>
      <c r="Y732" s="35"/>
      <c r="Z732" s="35"/>
      <c r="AA732" s="35"/>
      <c r="AB732" s="35"/>
      <c r="AC732" s="35"/>
      <c r="AD732" s="35"/>
      <c r="AE732" s="35"/>
      <c r="AR732" s="189" t="s">
        <v>151</v>
      </c>
      <c r="AT732" s="189" t="s">
        <v>148</v>
      </c>
      <c r="AU732" s="189" t="s">
        <v>85</v>
      </c>
      <c r="AY732" s="18" t="s">
        <v>131</v>
      </c>
      <c r="BE732" s="190">
        <f>IF(O732="základní",K732,0)</f>
        <v>0</v>
      </c>
      <c r="BF732" s="190">
        <f>IF(O732="snížená",K732,0)</f>
        <v>0</v>
      </c>
      <c r="BG732" s="190">
        <f>IF(O732="zákl. přenesená",K732,0)</f>
        <v>0</v>
      </c>
      <c r="BH732" s="190">
        <f>IF(O732="sníž. přenesená",K732,0)</f>
        <v>0</v>
      </c>
      <c r="BI732" s="190">
        <f>IF(O732="nulová",K732,0)</f>
        <v>0</v>
      </c>
      <c r="BJ732" s="18" t="s">
        <v>83</v>
      </c>
      <c r="BK732" s="190">
        <f>ROUND(P732*H732,2)</f>
        <v>0</v>
      </c>
      <c r="BL732" s="18" t="s">
        <v>139</v>
      </c>
      <c r="BM732" s="189" t="s">
        <v>910</v>
      </c>
    </row>
    <row r="733" spans="1:47" s="2" customFormat="1" ht="12">
      <c r="A733" s="35"/>
      <c r="B733" s="36"/>
      <c r="C733" s="37"/>
      <c r="D733" s="191" t="s">
        <v>141</v>
      </c>
      <c r="E733" s="37"/>
      <c r="F733" s="192" t="s">
        <v>909</v>
      </c>
      <c r="G733" s="37"/>
      <c r="H733" s="37"/>
      <c r="I733" s="193"/>
      <c r="J733" s="193"/>
      <c r="K733" s="37"/>
      <c r="L733" s="37"/>
      <c r="M733" s="40"/>
      <c r="N733" s="194"/>
      <c r="O733" s="195"/>
      <c r="P733" s="65"/>
      <c r="Q733" s="65"/>
      <c r="R733" s="65"/>
      <c r="S733" s="65"/>
      <c r="T733" s="65"/>
      <c r="U733" s="65"/>
      <c r="V733" s="65"/>
      <c r="W733" s="65"/>
      <c r="X733" s="66"/>
      <c r="Y733" s="35"/>
      <c r="Z733" s="35"/>
      <c r="AA733" s="35"/>
      <c r="AB733" s="35"/>
      <c r="AC733" s="35"/>
      <c r="AD733" s="35"/>
      <c r="AE733" s="35"/>
      <c r="AT733" s="18" t="s">
        <v>141</v>
      </c>
      <c r="AU733" s="18" t="s">
        <v>85</v>
      </c>
    </row>
    <row r="734" spans="1:47" s="2" customFormat="1" ht="19.5">
      <c r="A734" s="35"/>
      <c r="B734" s="36"/>
      <c r="C734" s="37"/>
      <c r="D734" s="191" t="s">
        <v>153</v>
      </c>
      <c r="E734" s="37"/>
      <c r="F734" s="240" t="s">
        <v>275</v>
      </c>
      <c r="G734" s="37"/>
      <c r="H734" s="37"/>
      <c r="I734" s="193"/>
      <c r="J734" s="193"/>
      <c r="K734" s="37"/>
      <c r="L734" s="37"/>
      <c r="M734" s="40"/>
      <c r="N734" s="194"/>
      <c r="O734" s="195"/>
      <c r="P734" s="65"/>
      <c r="Q734" s="65"/>
      <c r="R734" s="65"/>
      <c r="S734" s="65"/>
      <c r="T734" s="65"/>
      <c r="U734" s="65"/>
      <c r="V734" s="65"/>
      <c r="W734" s="65"/>
      <c r="X734" s="66"/>
      <c r="Y734" s="35"/>
      <c r="Z734" s="35"/>
      <c r="AA734" s="35"/>
      <c r="AB734" s="35"/>
      <c r="AC734" s="35"/>
      <c r="AD734" s="35"/>
      <c r="AE734" s="35"/>
      <c r="AT734" s="18" t="s">
        <v>153</v>
      </c>
      <c r="AU734" s="18" t="s">
        <v>85</v>
      </c>
    </row>
    <row r="735" spans="2:51" s="13" customFormat="1" ht="12">
      <c r="B735" s="198"/>
      <c r="C735" s="199"/>
      <c r="D735" s="191" t="s">
        <v>145</v>
      </c>
      <c r="E735" s="200" t="s">
        <v>29</v>
      </c>
      <c r="F735" s="201" t="s">
        <v>146</v>
      </c>
      <c r="G735" s="199"/>
      <c r="H735" s="200" t="s">
        <v>29</v>
      </c>
      <c r="I735" s="202"/>
      <c r="J735" s="202"/>
      <c r="K735" s="199"/>
      <c r="L735" s="199"/>
      <c r="M735" s="203"/>
      <c r="N735" s="204"/>
      <c r="O735" s="205"/>
      <c r="P735" s="205"/>
      <c r="Q735" s="205"/>
      <c r="R735" s="205"/>
      <c r="S735" s="205"/>
      <c r="T735" s="205"/>
      <c r="U735" s="205"/>
      <c r="V735" s="205"/>
      <c r="W735" s="205"/>
      <c r="X735" s="206"/>
      <c r="AT735" s="207" t="s">
        <v>145</v>
      </c>
      <c r="AU735" s="207" t="s">
        <v>85</v>
      </c>
      <c r="AV735" s="13" t="s">
        <v>83</v>
      </c>
      <c r="AW735" s="13" t="s">
        <v>5</v>
      </c>
      <c r="AX735" s="13" t="s">
        <v>75</v>
      </c>
      <c r="AY735" s="207" t="s">
        <v>131</v>
      </c>
    </row>
    <row r="736" spans="2:51" s="14" customFormat="1" ht="12">
      <c r="B736" s="208"/>
      <c r="C736" s="209"/>
      <c r="D736" s="191" t="s">
        <v>145</v>
      </c>
      <c r="E736" s="210" t="s">
        <v>29</v>
      </c>
      <c r="F736" s="211" t="s">
        <v>139</v>
      </c>
      <c r="G736" s="209"/>
      <c r="H736" s="212">
        <v>4</v>
      </c>
      <c r="I736" s="213"/>
      <c r="J736" s="213"/>
      <c r="K736" s="209"/>
      <c r="L736" s="209"/>
      <c r="M736" s="214"/>
      <c r="N736" s="215"/>
      <c r="O736" s="216"/>
      <c r="P736" s="216"/>
      <c r="Q736" s="216"/>
      <c r="R736" s="216"/>
      <c r="S736" s="216"/>
      <c r="T736" s="216"/>
      <c r="U736" s="216"/>
      <c r="V736" s="216"/>
      <c r="W736" s="216"/>
      <c r="X736" s="217"/>
      <c r="AT736" s="218" t="s">
        <v>145</v>
      </c>
      <c r="AU736" s="218" t="s">
        <v>85</v>
      </c>
      <c r="AV736" s="14" t="s">
        <v>85</v>
      </c>
      <c r="AW736" s="14" t="s">
        <v>5</v>
      </c>
      <c r="AX736" s="14" t="s">
        <v>75</v>
      </c>
      <c r="AY736" s="218" t="s">
        <v>131</v>
      </c>
    </row>
    <row r="737" spans="2:51" s="15" customFormat="1" ht="12">
      <c r="B737" s="219"/>
      <c r="C737" s="220"/>
      <c r="D737" s="191" t="s">
        <v>145</v>
      </c>
      <c r="E737" s="221" t="s">
        <v>29</v>
      </c>
      <c r="F737" s="222" t="s">
        <v>147</v>
      </c>
      <c r="G737" s="220"/>
      <c r="H737" s="223">
        <v>4</v>
      </c>
      <c r="I737" s="224"/>
      <c r="J737" s="224"/>
      <c r="K737" s="220"/>
      <c r="L737" s="220"/>
      <c r="M737" s="225"/>
      <c r="N737" s="226"/>
      <c r="O737" s="227"/>
      <c r="P737" s="227"/>
      <c r="Q737" s="227"/>
      <c r="R737" s="227"/>
      <c r="S737" s="227"/>
      <c r="T737" s="227"/>
      <c r="U737" s="227"/>
      <c r="V737" s="227"/>
      <c r="W737" s="227"/>
      <c r="X737" s="228"/>
      <c r="AT737" s="229" t="s">
        <v>145</v>
      </c>
      <c r="AU737" s="229" t="s">
        <v>85</v>
      </c>
      <c r="AV737" s="15" t="s">
        <v>139</v>
      </c>
      <c r="AW737" s="15" t="s">
        <v>5</v>
      </c>
      <c r="AX737" s="15" t="s">
        <v>83</v>
      </c>
      <c r="AY737" s="229" t="s">
        <v>131</v>
      </c>
    </row>
    <row r="738" spans="1:65" s="2" customFormat="1" ht="16.5" customHeight="1">
      <c r="A738" s="35"/>
      <c r="B738" s="36"/>
      <c r="C738" s="230" t="s">
        <v>911</v>
      </c>
      <c r="D738" s="230" t="s">
        <v>148</v>
      </c>
      <c r="E738" s="231" t="s">
        <v>912</v>
      </c>
      <c r="F738" s="232" t="s">
        <v>889</v>
      </c>
      <c r="G738" s="233" t="s">
        <v>137</v>
      </c>
      <c r="H738" s="234">
        <v>6</v>
      </c>
      <c r="I738" s="235"/>
      <c r="J738" s="236"/>
      <c r="K738" s="237">
        <f>ROUND(P738*H738,2)</f>
        <v>0</v>
      </c>
      <c r="L738" s="232" t="s">
        <v>29</v>
      </c>
      <c r="M738" s="238"/>
      <c r="N738" s="239" t="s">
        <v>29</v>
      </c>
      <c r="O738" s="185" t="s">
        <v>44</v>
      </c>
      <c r="P738" s="186">
        <f>I738+J738</f>
        <v>0</v>
      </c>
      <c r="Q738" s="186">
        <f>ROUND(I738*H738,2)</f>
        <v>0</v>
      </c>
      <c r="R738" s="186">
        <f>ROUND(J738*H738,2)</f>
        <v>0</v>
      </c>
      <c r="S738" s="65"/>
      <c r="T738" s="187">
        <f>S738*H738</f>
        <v>0</v>
      </c>
      <c r="U738" s="187">
        <v>0</v>
      </c>
      <c r="V738" s="187">
        <f>U738*H738</f>
        <v>0</v>
      </c>
      <c r="W738" s="187">
        <v>0</v>
      </c>
      <c r="X738" s="188">
        <f>W738*H738</f>
        <v>0</v>
      </c>
      <c r="Y738" s="35"/>
      <c r="Z738" s="35"/>
      <c r="AA738" s="35"/>
      <c r="AB738" s="35"/>
      <c r="AC738" s="35"/>
      <c r="AD738" s="35"/>
      <c r="AE738" s="35"/>
      <c r="AR738" s="189" t="s">
        <v>151</v>
      </c>
      <c r="AT738" s="189" t="s">
        <v>148</v>
      </c>
      <c r="AU738" s="189" t="s">
        <v>85</v>
      </c>
      <c r="AY738" s="18" t="s">
        <v>131</v>
      </c>
      <c r="BE738" s="190">
        <f>IF(O738="základní",K738,0)</f>
        <v>0</v>
      </c>
      <c r="BF738" s="190">
        <f>IF(O738="snížená",K738,0)</f>
        <v>0</v>
      </c>
      <c r="BG738" s="190">
        <f>IF(O738="zákl. přenesená",K738,0)</f>
        <v>0</v>
      </c>
      <c r="BH738" s="190">
        <f>IF(O738="sníž. přenesená",K738,0)</f>
        <v>0</v>
      </c>
      <c r="BI738" s="190">
        <f>IF(O738="nulová",K738,0)</f>
        <v>0</v>
      </c>
      <c r="BJ738" s="18" t="s">
        <v>83</v>
      </c>
      <c r="BK738" s="190">
        <f>ROUND(P738*H738,2)</f>
        <v>0</v>
      </c>
      <c r="BL738" s="18" t="s">
        <v>139</v>
      </c>
      <c r="BM738" s="189" t="s">
        <v>913</v>
      </c>
    </row>
    <row r="739" spans="1:47" s="2" customFormat="1" ht="12">
      <c r="A739" s="35"/>
      <c r="B739" s="36"/>
      <c r="C739" s="37"/>
      <c r="D739" s="191" t="s">
        <v>141</v>
      </c>
      <c r="E739" s="37"/>
      <c r="F739" s="192" t="s">
        <v>889</v>
      </c>
      <c r="G739" s="37"/>
      <c r="H739" s="37"/>
      <c r="I739" s="193"/>
      <c r="J739" s="193"/>
      <c r="K739" s="37"/>
      <c r="L739" s="37"/>
      <c r="M739" s="40"/>
      <c r="N739" s="194"/>
      <c r="O739" s="195"/>
      <c r="P739" s="65"/>
      <c r="Q739" s="65"/>
      <c r="R739" s="65"/>
      <c r="S739" s="65"/>
      <c r="T739" s="65"/>
      <c r="U739" s="65"/>
      <c r="V739" s="65"/>
      <c r="W739" s="65"/>
      <c r="X739" s="66"/>
      <c r="Y739" s="35"/>
      <c r="Z739" s="35"/>
      <c r="AA739" s="35"/>
      <c r="AB739" s="35"/>
      <c r="AC739" s="35"/>
      <c r="AD739" s="35"/>
      <c r="AE739" s="35"/>
      <c r="AT739" s="18" t="s">
        <v>141</v>
      </c>
      <c r="AU739" s="18" t="s">
        <v>85</v>
      </c>
    </row>
    <row r="740" spans="1:47" s="2" customFormat="1" ht="19.5">
      <c r="A740" s="35"/>
      <c r="B740" s="36"/>
      <c r="C740" s="37"/>
      <c r="D740" s="191" t="s">
        <v>153</v>
      </c>
      <c r="E740" s="37"/>
      <c r="F740" s="240" t="s">
        <v>275</v>
      </c>
      <c r="G740" s="37"/>
      <c r="H740" s="37"/>
      <c r="I740" s="193"/>
      <c r="J740" s="193"/>
      <c r="K740" s="37"/>
      <c r="L740" s="37"/>
      <c r="M740" s="40"/>
      <c r="N740" s="194"/>
      <c r="O740" s="195"/>
      <c r="P740" s="65"/>
      <c r="Q740" s="65"/>
      <c r="R740" s="65"/>
      <c r="S740" s="65"/>
      <c r="T740" s="65"/>
      <c r="U740" s="65"/>
      <c r="V740" s="65"/>
      <c r="W740" s="65"/>
      <c r="X740" s="66"/>
      <c r="Y740" s="35"/>
      <c r="Z740" s="35"/>
      <c r="AA740" s="35"/>
      <c r="AB740" s="35"/>
      <c r="AC740" s="35"/>
      <c r="AD740" s="35"/>
      <c r="AE740" s="35"/>
      <c r="AT740" s="18" t="s">
        <v>153</v>
      </c>
      <c r="AU740" s="18" t="s">
        <v>85</v>
      </c>
    </row>
    <row r="741" spans="2:51" s="13" customFormat="1" ht="12">
      <c r="B741" s="198"/>
      <c r="C741" s="199"/>
      <c r="D741" s="191" t="s">
        <v>145</v>
      </c>
      <c r="E741" s="200" t="s">
        <v>29</v>
      </c>
      <c r="F741" s="201" t="s">
        <v>146</v>
      </c>
      <c r="G741" s="199"/>
      <c r="H741" s="200" t="s">
        <v>29</v>
      </c>
      <c r="I741" s="202"/>
      <c r="J741" s="202"/>
      <c r="K741" s="199"/>
      <c r="L741" s="199"/>
      <c r="M741" s="203"/>
      <c r="N741" s="204"/>
      <c r="O741" s="205"/>
      <c r="P741" s="205"/>
      <c r="Q741" s="205"/>
      <c r="R741" s="205"/>
      <c r="S741" s="205"/>
      <c r="T741" s="205"/>
      <c r="U741" s="205"/>
      <c r="V741" s="205"/>
      <c r="W741" s="205"/>
      <c r="X741" s="206"/>
      <c r="AT741" s="207" t="s">
        <v>145</v>
      </c>
      <c r="AU741" s="207" t="s">
        <v>85</v>
      </c>
      <c r="AV741" s="13" t="s">
        <v>83</v>
      </c>
      <c r="AW741" s="13" t="s">
        <v>5</v>
      </c>
      <c r="AX741" s="13" t="s">
        <v>75</v>
      </c>
      <c r="AY741" s="207" t="s">
        <v>131</v>
      </c>
    </row>
    <row r="742" spans="2:51" s="14" customFormat="1" ht="12">
      <c r="B742" s="208"/>
      <c r="C742" s="209"/>
      <c r="D742" s="191" t="s">
        <v>145</v>
      </c>
      <c r="E742" s="210" t="s">
        <v>29</v>
      </c>
      <c r="F742" s="211" t="s">
        <v>166</v>
      </c>
      <c r="G742" s="209"/>
      <c r="H742" s="212">
        <v>6</v>
      </c>
      <c r="I742" s="213"/>
      <c r="J742" s="213"/>
      <c r="K742" s="209"/>
      <c r="L742" s="209"/>
      <c r="M742" s="214"/>
      <c r="N742" s="215"/>
      <c r="O742" s="216"/>
      <c r="P742" s="216"/>
      <c r="Q742" s="216"/>
      <c r="R742" s="216"/>
      <c r="S742" s="216"/>
      <c r="T742" s="216"/>
      <c r="U742" s="216"/>
      <c r="V742" s="216"/>
      <c r="W742" s="216"/>
      <c r="X742" s="217"/>
      <c r="AT742" s="218" t="s">
        <v>145</v>
      </c>
      <c r="AU742" s="218" t="s">
        <v>85</v>
      </c>
      <c r="AV742" s="14" t="s">
        <v>85</v>
      </c>
      <c r="AW742" s="14" t="s">
        <v>5</v>
      </c>
      <c r="AX742" s="14" t="s">
        <v>75</v>
      </c>
      <c r="AY742" s="218" t="s">
        <v>131</v>
      </c>
    </row>
    <row r="743" spans="2:51" s="15" customFormat="1" ht="12">
      <c r="B743" s="219"/>
      <c r="C743" s="220"/>
      <c r="D743" s="191" t="s">
        <v>145</v>
      </c>
      <c r="E743" s="221" t="s">
        <v>29</v>
      </c>
      <c r="F743" s="222" t="s">
        <v>147</v>
      </c>
      <c r="G743" s="220"/>
      <c r="H743" s="223">
        <v>6</v>
      </c>
      <c r="I743" s="224"/>
      <c r="J743" s="224"/>
      <c r="K743" s="220"/>
      <c r="L743" s="220"/>
      <c r="M743" s="225"/>
      <c r="N743" s="226"/>
      <c r="O743" s="227"/>
      <c r="P743" s="227"/>
      <c r="Q743" s="227"/>
      <c r="R743" s="227"/>
      <c r="S743" s="227"/>
      <c r="T743" s="227"/>
      <c r="U743" s="227"/>
      <c r="V743" s="227"/>
      <c r="W743" s="227"/>
      <c r="X743" s="228"/>
      <c r="AT743" s="229" t="s">
        <v>145</v>
      </c>
      <c r="AU743" s="229" t="s">
        <v>85</v>
      </c>
      <c r="AV743" s="15" t="s">
        <v>139</v>
      </c>
      <c r="AW743" s="15" t="s">
        <v>5</v>
      </c>
      <c r="AX743" s="15" t="s">
        <v>83</v>
      </c>
      <c r="AY743" s="229" t="s">
        <v>131</v>
      </c>
    </row>
    <row r="744" spans="1:65" s="2" customFormat="1" ht="16.5" customHeight="1">
      <c r="A744" s="35"/>
      <c r="B744" s="36"/>
      <c r="C744" s="230" t="s">
        <v>914</v>
      </c>
      <c r="D744" s="230" t="s">
        <v>148</v>
      </c>
      <c r="E744" s="231" t="s">
        <v>915</v>
      </c>
      <c r="F744" s="232" t="s">
        <v>916</v>
      </c>
      <c r="G744" s="233" t="s">
        <v>137</v>
      </c>
      <c r="H744" s="234">
        <v>5</v>
      </c>
      <c r="I744" s="235"/>
      <c r="J744" s="236"/>
      <c r="K744" s="237">
        <f>ROUND(P744*H744,2)</f>
        <v>0</v>
      </c>
      <c r="L744" s="232" t="s">
        <v>29</v>
      </c>
      <c r="M744" s="238"/>
      <c r="N744" s="239" t="s">
        <v>29</v>
      </c>
      <c r="O744" s="185" t="s">
        <v>44</v>
      </c>
      <c r="P744" s="186">
        <f>I744+J744</f>
        <v>0</v>
      </c>
      <c r="Q744" s="186">
        <f>ROUND(I744*H744,2)</f>
        <v>0</v>
      </c>
      <c r="R744" s="186">
        <f>ROUND(J744*H744,2)</f>
        <v>0</v>
      </c>
      <c r="S744" s="65"/>
      <c r="T744" s="187">
        <f>S744*H744</f>
        <v>0</v>
      </c>
      <c r="U744" s="187">
        <v>0</v>
      </c>
      <c r="V744" s="187">
        <f>U744*H744</f>
        <v>0</v>
      </c>
      <c r="W744" s="187">
        <v>0</v>
      </c>
      <c r="X744" s="188">
        <f>W744*H744</f>
        <v>0</v>
      </c>
      <c r="Y744" s="35"/>
      <c r="Z744" s="35"/>
      <c r="AA744" s="35"/>
      <c r="AB744" s="35"/>
      <c r="AC744" s="35"/>
      <c r="AD744" s="35"/>
      <c r="AE744" s="35"/>
      <c r="AR744" s="189" t="s">
        <v>151</v>
      </c>
      <c r="AT744" s="189" t="s">
        <v>148</v>
      </c>
      <c r="AU744" s="189" t="s">
        <v>85</v>
      </c>
      <c r="AY744" s="18" t="s">
        <v>131</v>
      </c>
      <c r="BE744" s="190">
        <f>IF(O744="základní",K744,0)</f>
        <v>0</v>
      </c>
      <c r="BF744" s="190">
        <f>IF(O744="snížená",K744,0)</f>
        <v>0</v>
      </c>
      <c r="BG744" s="190">
        <f>IF(O744="zákl. přenesená",K744,0)</f>
        <v>0</v>
      </c>
      <c r="BH744" s="190">
        <f>IF(O744="sníž. přenesená",K744,0)</f>
        <v>0</v>
      </c>
      <c r="BI744" s="190">
        <f>IF(O744="nulová",K744,0)</f>
        <v>0</v>
      </c>
      <c r="BJ744" s="18" t="s">
        <v>83</v>
      </c>
      <c r="BK744" s="190">
        <f>ROUND(P744*H744,2)</f>
        <v>0</v>
      </c>
      <c r="BL744" s="18" t="s">
        <v>139</v>
      </c>
      <c r="BM744" s="189" t="s">
        <v>917</v>
      </c>
    </row>
    <row r="745" spans="1:47" s="2" customFormat="1" ht="12">
      <c r="A745" s="35"/>
      <c r="B745" s="36"/>
      <c r="C745" s="37"/>
      <c r="D745" s="191" t="s">
        <v>141</v>
      </c>
      <c r="E745" s="37"/>
      <c r="F745" s="192" t="s">
        <v>916</v>
      </c>
      <c r="G745" s="37"/>
      <c r="H745" s="37"/>
      <c r="I745" s="193"/>
      <c r="J745" s="193"/>
      <c r="K745" s="37"/>
      <c r="L745" s="37"/>
      <c r="M745" s="40"/>
      <c r="N745" s="194"/>
      <c r="O745" s="195"/>
      <c r="P745" s="65"/>
      <c r="Q745" s="65"/>
      <c r="R745" s="65"/>
      <c r="S745" s="65"/>
      <c r="T745" s="65"/>
      <c r="U745" s="65"/>
      <c r="V745" s="65"/>
      <c r="W745" s="65"/>
      <c r="X745" s="66"/>
      <c r="Y745" s="35"/>
      <c r="Z745" s="35"/>
      <c r="AA745" s="35"/>
      <c r="AB745" s="35"/>
      <c r="AC745" s="35"/>
      <c r="AD745" s="35"/>
      <c r="AE745" s="35"/>
      <c r="AT745" s="18" t="s">
        <v>141</v>
      </c>
      <c r="AU745" s="18" t="s">
        <v>85</v>
      </c>
    </row>
    <row r="746" spans="1:47" s="2" customFormat="1" ht="19.5">
      <c r="A746" s="35"/>
      <c r="B746" s="36"/>
      <c r="C746" s="37"/>
      <c r="D746" s="191" t="s">
        <v>153</v>
      </c>
      <c r="E746" s="37"/>
      <c r="F746" s="240" t="s">
        <v>275</v>
      </c>
      <c r="G746" s="37"/>
      <c r="H746" s="37"/>
      <c r="I746" s="193"/>
      <c r="J746" s="193"/>
      <c r="K746" s="37"/>
      <c r="L746" s="37"/>
      <c r="M746" s="40"/>
      <c r="N746" s="194"/>
      <c r="O746" s="195"/>
      <c r="P746" s="65"/>
      <c r="Q746" s="65"/>
      <c r="R746" s="65"/>
      <c r="S746" s="65"/>
      <c r="T746" s="65"/>
      <c r="U746" s="65"/>
      <c r="V746" s="65"/>
      <c r="W746" s="65"/>
      <c r="X746" s="66"/>
      <c r="Y746" s="35"/>
      <c r="Z746" s="35"/>
      <c r="AA746" s="35"/>
      <c r="AB746" s="35"/>
      <c r="AC746" s="35"/>
      <c r="AD746" s="35"/>
      <c r="AE746" s="35"/>
      <c r="AT746" s="18" t="s">
        <v>153</v>
      </c>
      <c r="AU746" s="18" t="s">
        <v>85</v>
      </c>
    </row>
    <row r="747" spans="2:51" s="13" customFormat="1" ht="12">
      <c r="B747" s="198"/>
      <c r="C747" s="199"/>
      <c r="D747" s="191" t="s">
        <v>145</v>
      </c>
      <c r="E747" s="200" t="s">
        <v>29</v>
      </c>
      <c r="F747" s="201" t="s">
        <v>146</v>
      </c>
      <c r="G747" s="199"/>
      <c r="H747" s="200" t="s">
        <v>29</v>
      </c>
      <c r="I747" s="202"/>
      <c r="J747" s="202"/>
      <c r="K747" s="199"/>
      <c r="L747" s="199"/>
      <c r="M747" s="203"/>
      <c r="N747" s="204"/>
      <c r="O747" s="205"/>
      <c r="P747" s="205"/>
      <c r="Q747" s="205"/>
      <c r="R747" s="205"/>
      <c r="S747" s="205"/>
      <c r="T747" s="205"/>
      <c r="U747" s="205"/>
      <c r="V747" s="205"/>
      <c r="W747" s="205"/>
      <c r="X747" s="206"/>
      <c r="AT747" s="207" t="s">
        <v>145</v>
      </c>
      <c r="AU747" s="207" t="s">
        <v>85</v>
      </c>
      <c r="AV747" s="13" t="s">
        <v>83</v>
      </c>
      <c r="AW747" s="13" t="s">
        <v>5</v>
      </c>
      <c r="AX747" s="13" t="s">
        <v>75</v>
      </c>
      <c r="AY747" s="207" t="s">
        <v>131</v>
      </c>
    </row>
    <row r="748" spans="2:51" s="14" customFormat="1" ht="12">
      <c r="B748" s="208"/>
      <c r="C748" s="209"/>
      <c r="D748" s="191" t="s">
        <v>145</v>
      </c>
      <c r="E748" s="210" t="s">
        <v>29</v>
      </c>
      <c r="F748" s="211" t="s">
        <v>167</v>
      </c>
      <c r="G748" s="209"/>
      <c r="H748" s="212">
        <v>5</v>
      </c>
      <c r="I748" s="213"/>
      <c r="J748" s="213"/>
      <c r="K748" s="209"/>
      <c r="L748" s="209"/>
      <c r="M748" s="214"/>
      <c r="N748" s="215"/>
      <c r="O748" s="216"/>
      <c r="P748" s="216"/>
      <c r="Q748" s="216"/>
      <c r="R748" s="216"/>
      <c r="S748" s="216"/>
      <c r="T748" s="216"/>
      <c r="U748" s="216"/>
      <c r="V748" s="216"/>
      <c r="W748" s="216"/>
      <c r="X748" s="217"/>
      <c r="AT748" s="218" t="s">
        <v>145</v>
      </c>
      <c r="AU748" s="218" t="s">
        <v>85</v>
      </c>
      <c r="AV748" s="14" t="s">
        <v>85</v>
      </c>
      <c r="AW748" s="14" t="s">
        <v>5</v>
      </c>
      <c r="AX748" s="14" t="s">
        <v>75</v>
      </c>
      <c r="AY748" s="218" t="s">
        <v>131</v>
      </c>
    </row>
    <row r="749" spans="2:51" s="15" customFormat="1" ht="12">
      <c r="B749" s="219"/>
      <c r="C749" s="220"/>
      <c r="D749" s="191" t="s">
        <v>145</v>
      </c>
      <c r="E749" s="221" t="s">
        <v>29</v>
      </c>
      <c r="F749" s="222" t="s">
        <v>147</v>
      </c>
      <c r="G749" s="220"/>
      <c r="H749" s="223">
        <v>5</v>
      </c>
      <c r="I749" s="224"/>
      <c r="J749" s="224"/>
      <c r="K749" s="220"/>
      <c r="L749" s="220"/>
      <c r="M749" s="225"/>
      <c r="N749" s="226"/>
      <c r="O749" s="227"/>
      <c r="P749" s="227"/>
      <c r="Q749" s="227"/>
      <c r="R749" s="227"/>
      <c r="S749" s="227"/>
      <c r="T749" s="227"/>
      <c r="U749" s="227"/>
      <c r="V749" s="227"/>
      <c r="W749" s="227"/>
      <c r="X749" s="228"/>
      <c r="AT749" s="229" t="s">
        <v>145</v>
      </c>
      <c r="AU749" s="229" t="s">
        <v>85</v>
      </c>
      <c r="AV749" s="15" t="s">
        <v>139</v>
      </c>
      <c r="AW749" s="15" t="s">
        <v>5</v>
      </c>
      <c r="AX749" s="15" t="s">
        <v>83</v>
      </c>
      <c r="AY749" s="229" t="s">
        <v>131</v>
      </c>
    </row>
    <row r="750" spans="1:65" s="2" customFormat="1" ht="24.2" customHeight="1">
      <c r="A750" s="35"/>
      <c r="B750" s="36"/>
      <c r="C750" s="177" t="s">
        <v>918</v>
      </c>
      <c r="D750" s="177" t="s">
        <v>134</v>
      </c>
      <c r="E750" s="178" t="s">
        <v>504</v>
      </c>
      <c r="F750" s="179" t="s">
        <v>505</v>
      </c>
      <c r="G750" s="180" t="s">
        <v>137</v>
      </c>
      <c r="H750" s="181">
        <v>92</v>
      </c>
      <c r="I750" s="182"/>
      <c r="J750" s="182"/>
      <c r="K750" s="183">
        <f>ROUND(P750*H750,2)</f>
        <v>0</v>
      </c>
      <c r="L750" s="179" t="s">
        <v>138</v>
      </c>
      <c r="M750" s="40"/>
      <c r="N750" s="184" t="s">
        <v>29</v>
      </c>
      <c r="O750" s="185" t="s">
        <v>44</v>
      </c>
      <c r="P750" s="186">
        <f>I750+J750</f>
        <v>0</v>
      </c>
      <c r="Q750" s="186">
        <f>ROUND(I750*H750,2)</f>
        <v>0</v>
      </c>
      <c r="R750" s="186">
        <f>ROUND(J750*H750,2)</f>
        <v>0</v>
      </c>
      <c r="S750" s="65"/>
      <c r="T750" s="187">
        <f>S750*H750</f>
        <v>0</v>
      </c>
      <c r="U750" s="187">
        <v>0</v>
      </c>
      <c r="V750" s="187">
        <f>U750*H750</f>
        <v>0</v>
      </c>
      <c r="W750" s="187">
        <v>0</v>
      </c>
      <c r="X750" s="188">
        <f>W750*H750</f>
        <v>0</v>
      </c>
      <c r="Y750" s="35"/>
      <c r="Z750" s="35"/>
      <c r="AA750" s="35"/>
      <c r="AB750" s="35"/>
      <c r="AC750" s="35"/>
      <c r="AD750" s="35"/>
      <c r="AE750" s="35"/>
      <c r="AR750" s="189" t="s">
        <v>139</v>
      </c>
      <c r="AT750" s="189" t="s">
        <v>134</v>
      </c>
      <c r="AU750" s="189" t="s">
        <v>85</v>
      </c>
      <c r="AY750" s="18" t="s">
        <v>131</v>
      </c>
      <c r="BE750" s="190">
        <f>IF(O750="základní",K750,0)</f>
        <v>0</v>
      </c>
      <c r="BF750" s="190">
        <f>IF(O750="snížená",K750,0)</f>
        <v>0</v>
      </c>
      <c r="BG750" s="190">
        <f>IF(O750="zákl. přenesená",K750,0)</f>
        <v>0</v>
      </c>
      <c r="BH750" s="190">
        <f>IF(O750="sníž. přenesená",K750,0)</f>
        <v>0</v>
      </c>
      <c r="BI750" s="190">
        <f>IF(O750="nulová",K750,0)</f>
        <v>0</v>
      </c>
      <c r="BJ750" s="18" t="s">
        <v>83</v>
      </c>
      <c r="BK750" s="190">
        <f>ROUND(P750*H750,2)</f>
        <v>0</v>
      </c>
      <c r="BL750" s="18" t="s">
        <v>139</v>
      </c>
      <c r="BM750" s="189" t="s">
        <v>506</v>
      </c>
    </row>
    <row r="751" spans="1:47" s="2" customFormat="1" ht="19.5">
      <c r="A751" s="35"/>
      <c r="B751" s="36"/>
      <c r="C751" s="37"/>
      <c r="D751" s="191" t="s">
        <v>141</v>
      </c>
      <c r="E751" s="37"/>
      <c r="F751" s="192" t="s">
        <v>507</v>
      </c>
      <c r="G751" s="37"/>
      <c r="H751" s="37"/>
      <c r="I751" s="193"/>
      <c r="J751" s="193"/>
      <c r="K751" s="37"/>
      <c r="L751" s="37"/>
      <c r="M751" s="40"/>
      <c r="N751" s="194"/>
      <c r="O751" s="195"/>
      <c r="P751" s="65"/>
      <c r="Q751" s="65"/>
      <c r="R751" s="65"/>
      <c r="S751" s="65"/>
      <c r="T751" s="65"/>
      <c r="U751" s="65"/>
      <c r="V751" s="65"/>
      <c r="W751" s="65"/>
      <c r="X751" s="66"/>
      <c r="Y751" s="35"/>
      <c r="Z751" s="35"/>
      <c r="AA751" s="35"/>
      <c r="AB751" s="35"/>
      <c r="AC751" s="35"/>
      <c r="AD751" s="35"/>
      <c r="AE751" s="35"/>
      <c r="AT751" s="18" t="s">
        <v>141</v>
      </c>
      <c r="AU751" s="18" t="s">
        <v>85</v>
      </c>
    </row>
    <row r="752" spans="1:47" s="2" customFormat="1" ht="12">
      <c r="A752" s="35"/>
      <c r="B752" s="36"/>
      <c r="C752" s="37"/>
      <c r="D752" s="196" t="s">
        <v>143</v>
      </c>
      <c r="E752" s="37"/>
      <c r="F752" s="197" t="s">
        <v>508</v>
      </c>
      <c r="G752" s="37"/>
      <c r="H752" s="37"/>
      <c r="I752" s="193"/>
      <c r="J752" s="193"/>
      <c r="K752" s="37"/>
      <c r="L752" s="37"/>
      <c r="M752" s="40"/>
      <c r="N752" s="194"/>
      <c r="O752" s="195"/>
      <c r="P752" s="65"/>
      <c r="Q752" s="65"/>
      <c r="R752" s="65"/>
      <c r="S752" s="65"/>
      <c r="T752" s="65"/>
      <c r="U752" s="65"/>
      <c r="V752" s="65"/>
      <c r="W752" s="65"/>
      <c r="X752" s="66"/>
      <c r="Y752" s="35"/>
      <c r="Z752" s="35"/>
      <c r="AA752" s="35"/>
      <c r="AB752" s="35"/>
      <c r="AC752" s="35"/>
      <c r="AD752" s="35"/>
      <c r="AE752" s="35"/>
      <c r="AT752" s="18" t="s">
        <v>143</v>
      </c>
      <c r="AU752" s="18" t="s">
        <v>85</v>
      </c>
    </row>
    <row r="753" spans="2:51" s="13" customFormat="1" ht="12">
      <c r="B753" s="198"/>
      <c r="C753" s="199"/>
      <c r="D753" s="191" t="s">
        <v>145</v>
      </c>
      <c r="E753" s="200" t="s">
        <v>29</v>
      </c>
      <c r="F753" s="201" t="s">
        <v>146</v>
      </c>
      <c r="G753" s="199"/>
      <c r="H753" s="200" t="s">
        <v>29</v>
      </c>
      <c r="I753" s="202"/>
      <c r="J753" s="202"/>
      <c r="K753" s="199"/>
      <c r="L753" s="199"/>
      <c r="M753" s="203"/>
      <c r="N753" s="204"/>
      <c r="O753" s="205"/>
      <c r="P753" s="205"/>
      <c r="Q753" s="205"/>
      <c r="R753" s="205"/>
      <c r="S753" s="205"/>
      <c r="T753" s="205"/>
      <c r="U753" s="205"/>
      <c r="V753" s="205"/>
      <c r="W753" s="205"/>
      <c r="X753" s="206"/>
      <c r="AT753" s="207" t="s">
        <v>145</v>
      </c>
      <c r="AU753" s="207" t="s">
        <v>85</v>
      </c>
      <c r="AV753" s="13" t="s">
        <v>83</v>
      </c>
      <c r="AW753" s="13" t="s">
        <v>5</v>
      </c>
      <c r="AX753" s="13" t="s">
        <v>75</v>
      </c>
      <c r="AY753" s="207" t="s">
        <v>131</v>
      </c>
    </row>
    <row r="754" spans="2:51" s="14" customFormat="1" ht="12">
      <c r="B754" s="208"/>
      <c r="C754" s="209"/>
      <c r="D754" s="191" t="s">
        <v>145</v>
      </c>
      <c r="E754" s="210" t="s">
        <v>29</v>
      </c>
      <c r="F754" s="211" t="s">
        <v>919</v>
      </c>
      <c r="G754" s="209"/>
      <c r="H754" s="212">
        <v>92</v>
      </c>
      <c r="I754" s="213"/>
      <c r="J754" s="213"/>
      <c r="K754" s="209"/>
      <c r="L754" s="209"/>
      <c r="M754" s="214"/>
      <c r="N754" s="215"/>
      <c r="O754" s="216"/>
      <c r="P754" s="216"/>
      <c r="Q754" s="216"/>
      <c r="R754" s="216"/>
      <c r="S754" s="216"/>
      <c r="T754" s="216"/>
      <c r="U754" s="216"/>
      <c r="V754" s="216"/>
      <c r="W754" s="216"/>
      <c r="X754" s="217"/>
      <c r="AT754" s="218" t="s">
        <v>145</v>
      </c>
      <c r="AU754" s="218" t="s">
        <v>85</v>
      </c>
      <c r="AV754" s="14" t="s">
        <v>85</v>
      </c>
      <c r="AW754" s="14" t="s">
        <v>5</v>
      </c>
      <c r="AX754" s="14" t="s">
        <v>75</v>
      </c>
      <c r="AY754" s="218" t="s">
        <v>131</v>
      </c>
    </row>
    <row r="755" spans="2:51" s="15" customFormat="1" ht="12">
      <c r="B755" s="219"/>
      <c r="C755" s="220"/>
      <c r="D755" s="191" t="s">
        <v>145</v>
      </c>
      <c r="E755" s="221" t="s">
        <v>29</v>
      </c>
      <c r="F755" s="222" t="s">
        <v>147</v>
      </c>
      <c r="G755" s="220"/>
      <c r="H755" s="223">
        <v>92</v>
      </c>
      <c r="I755" s="224"/>
      <c r="J755" s="224"/>
      <c r="K755" s="220"/>
      <c r="L755" s="220"/>
      <c r="M755" s="225"/>
      <c r="N755" s="226"/>
      <c r="O755" s="227"/>
      <c r="P755" s="227"/>
      <c r="Q755" s="227"/>
      <c r="R755" s="227"/>
      <c r="S755" s="227"/>
      <c r="T755" s="227"/>
      <c r="U755" s="227"/>
      <c r="V755" s="227"/>
      <c r="W755" s="227"/>
      <c r="X755" s="228"/>
      <c r="AT755" s="229" t="s">
        <v>145</v>
      </c>
      <c r="AU755" s="229" t="s">
        <v>85</v>
      </c>
      <c r="AV755" s="15" t="s">
        <v>139</v>
      </c>
      <c r="AW755" s="15" t="s">
        <v>5</v>
      </c>
      <c r="AX755" s="15" t="s">
        <v>83</v>
      </c>
      <c r="AY755" s="229" t="s">
        <v>131</v>
      </c>
    </row>
    <row r="756" spans="1:65" s="2" customFormat="1" ht="16.5" customHeight="1">
      <c r="A756" s="35"/>
      <c r="B756" s="36"/>
      <c r="C756" s="230" t="s">
        <v>920</v>
      </c>
      <c r="D756" s="230" t="s">
        <v>148</v>
      </c>
      <c r="E756" s="231" t="s">
        <v>511</v>
      </c>
      <c r="F756" s="232" t="s">
        <v>512</v>
      </c>
      <c r="G756" s="233" t="s">
        <v>137</v>
      </c>
      <c r="H756" s="234">
        <v>91</v>
      </c>
      <c r="I756" s="235"/>
      <c r="J756" s="236"/>
      <c r="K756" s="237">
        <f>ROUND(P756*H756,2)</f>
        <v>0</v>
      </c>
      <c r="L756" s="232" t="s">
        <v>29</v>
      </c>
      <c r="M756" s="238"/>
      <c r="N756" s="239" t="s">
        <v>29</v>
      </c>
      <c r="O756" s="185" t="s">
        <v>44</v>
      </c>
      <c r="P756" s="186">
        <f>I756+J756</f>
        <v>0</v>
      </c>
      <c r="Q756" s="186">
        <f>ROUND(I756*H756,2)</f>
        <v>0</v>
      </c>
      <c r="R756" s="186">
        <f>ROUND(J756*H756,2)</f>
        <v>0</v>
      </c>
      <c r="S756" s="65"/>
      <c r="T756" s="187">
        <f>S756*H756</f>
        <v>0</v>
      </c>
      <c r="U756" s="187">
        <v>0</v>
      </c>
      <c r="V756" s="187">
        <f>U756*H756</f>
        <v>0</v>
      </c>
      <c r="W756" s="187">
        <v>0</v>
      </c>
      <c r="X756" s="188">
        <f>W756*H756</f>
        <v>0</v>
      </c>
      <c r="Y756" s="35"/>
      <c r="Z756" s="35"/>
      <c r="AA756" s="35"/>
      <c r="AB756" s="35"/>
      <c r="AC756" s="35"/>
      <c r="AD756" s="35"/>
      <c r="AE756" s="35"/>
      <c r="AR756" s="189" t="s">
        <v>151</v>
      </c>
      <c r="AT756" s="189" t="s">
        <v>148</v>
      </c>
      <c r="AU756" s="189" t="s">
        <v>85</v>
      </c>
      <c r="AY756" s="18" t="s">
        <v>131</v>
      </c>
      <c r="BE756" s="190">
        <f>IF(O756="základní",K756,0)</f>
        <v>0</v>
      </c>
      <c r="BF756" s="190">
        <f>IF(O756="snížená",K756,0)</f>
        <v>0</v>
      </c>
      <c r="BG756" s="190">
        <f>IF(O756="zákl. přenesená",K756,0)</f>
        <v>0</v>
      </c>
      <c r="BH756" s="190">
        <f>IF(O756="sníž. přenesená",K756,0)</f>
        <v>0</v>
      </c>
      <c r="BI756" s="190">
        <f>IF(O756="nulová",K756,0)</f>
        <v>0</v>
      </c>
      <c r="BJ756" s="18" t="s">
        <v>83</v>
      </c>
      <c r="BK756" s="190">
        <f>ROUND(P756*H756,2)</f>
        <v>0</v>
      </c>
      <c r="BL756" s="18" t="s">
        <v>139</v>
      </c>
      <c r="BM756" s="189" t="s">
        <v>513</v>
      </c>
    </row>
    <row r="757" spans="1:47" s="2" customFormat="1" ht="12">
      <c r="A757" s="35"/>
      <c r="B757" s="36"/>
      <c r="C757" s="37"/>
      <c r="D757" s="191" t="s">
        <v>141</v>
      </c>
      <c r="E757" s="37"/>
      <c r="F757" s="192" t="s">
        <v>512</v>
      </c>
      <c r="G757" s="37"/>
      <c r="H757" s="37"/>
      <c r="I757" s="193"/>
      <c r="J757" s="193"/>
      <c r="K757" s="37"/>
      <c r="L757" s="37"/>
      <c r="M757" s="40"/>
      <c r="N757" s="194"/>
      <c r="O757" s="195"/>
      <c r="P757" s="65"/>
      <c r="Q757" s="65"/>
      <c r="R757" s="65"/>
      <c r="S757" s="65"/>
      <c r="T757" s="65"/>
      <c r="U757" s="65"/>
      <c r="V757" s="65"/>
      <c r="W757" s="65"/>
      <c r="X757" s="66"/>
      <c r="Y757" s="35"/>
      <c r="Z757" s="35"/>
      <c r="AA757" s="35"/>
      <c r="AB757" s="35"/>
      <c r="AC757" s="35"/>
      <c r="AD757" s="35"/>
      <c r="AE757" s="35"/>
      <c r="AT757" s="18" t="s">
        <v>141</v>
      </c>
      <c r="AU757" s="18" t="s">
        <v>85</v>
      </c>
    </row>
    <row r="758" spans="1:47" s="2" customFormat="1" ht="19.5">
      <c r="A758" s="35"/>
      <c r="B758" s="36"/>
      <c r="C758" s="37"/>
      <c r="D758" s="191" t="s">
        <v>153</v>
      </c>
      <c r="E758" s="37"/>
      <c r="F758" s="240" t="s">
        <v>275</v>
      </c>
      <c r="G758" s="37"/>
      <c r="H758" s="37"/>
      <c r="I758" s="193"/>
      <c r="J758" s="193"/>
      <c r="K758" s="37"/>
      <c r="L758" s="37"/>
      <c r="M758" s="40"/>
      <c r="N758" s="194"/>
      <c r="O758" s="195"/>
      <c r="P758" s="65"/>
      <c r="Q758" s="65"/>
      <c r="R758" s="65"/>
      <c r="S758" s="65"/>
      <c r="T758" s="65"/>
      <c r="U758" s="65"/>
      <c r="V758" s="65"/>
      <c r="W758" s="65"/>
      <c r="X758" s="66"/>
      <c r="Y758" s="35"/>
      <c r="Z758" s="35"/>
      <c r="AA758" s="35"/>
      <c r="AB758" s="35"/>
      <c r="AC758" s="35"/>
      <c r="AD758" s="35"/>
      <c r="AE758" s="35"/>
      <c r="AT758" s="18" t="s">
        <v>153</v>
      </c>
      <c r="AU758" s="18" t="s">
        <v>85</v>
      </c>
    </row>
    <row r="759" spans="2:51" s="13" customFormat="1" ht="12">
      <c r="B759" s="198"/>
      <c r="C759" s="199"/>
      <c r="D759" s="191" t="s">
        <v>145</v>
      </c>
      <c r="E759" s="200" t="s">
        <v>29</v>
      </c>
      <c r="F759" s="201" t="s">
        <v>146</v>
      </c>
      <c r="G759" s="199"/>
      <c r="H759" s="200" t="s">
        <v>29</v>
      </c>
      <c r="I759" s="202"/>
      <c r="J759" s="202"/>
      <c r="K759" s="199"/>
      <c r="L759" s="199"/>
      <c r="M759" s="203"/>
      <c r="N759" s="204"/>
      <c r="O759" s="205"/>
      <c r="P759" s="205"/>
      <c r="Q759" s="205"/>
      <c r="R759" s="205"/>
      <c r="S759" s="205"/>
      <c r="T759" s="205"/>
      <c r="U759" s="205"/>
      <c r="V759" s="205"/>
      <c r="W759" s="205"/>
      <c r="X759" s="206"/>
      <c r="AT759" s="207" t="s">
        <v>145</v>
      </c>
      <c r="AU759" s="207" t="s">
        <v>85</v>
      </c>
      <c r="AV759" s="13" t="s">
        <v>83</v>
      </c>
      <c r="AW759" s="13" t="s">
        <v>5</v>
      </c>
      <c r="AX759" s="13" t="s">
        <v>75</v>
      </c>
      <c r="AY759" s="207" t="s">
        <v>131</v>
      </c>
    </row>
    <row r="760" spans="2:51" s="14" customFormat="1" ht="12">
      <c r="B760" s="208"/>
      <c r="C760" s="209"/>
      <c r="D760" s="191" t="s">
        <v>145</v>
      </c>
      <c r="E760" s="210" t="s">
        <v>29</v>
      </c>
      <c r="F760" s="211" t="s">
        <v>585</v>
      </c>
      <c r="G760" s="209"/>
      <c r="H760" s="212">
        <v>91</v>
      </c>
      <c r="I760" s="213"/>
      <c r="J760" s="213"/>
      <c r="K760" s="209"/>
      <c r="L760" s="209"/>
      <c r="M760" s="214"/>
      <c r="N760" s="215"/>
      <c r="O760" s="216"/>
      <c r="P760" s="216"/>
      <c r="Q760" s="216"/>
      <c r="R760" s="216"/>
      <c r="S760" s="216"/>
      <c r="T760" s="216"/>
      <c r="U760" s="216"/>
      <c r="V760" s="216"/>
      <c r="W760" s="216"/>
      <c r="X760" s="217"/>
      <c r="AT760" s="218" t="s">
        <v>145</v>
      </c>
      <c r="AU760" s="218" t="s">
        <v>85</v>
      </c>
      <c r="AV760" s="14" t="s">
        <v>85</v>
      </c>
      <c r="AW760" s="14" t="s">
        <v>5</v>
      </c>
      <c r="AX760" s="14" t="s">
        <v>75</v>
      </c>
      <c r="AY760" s="218" t="s">
        <v>131</v>
      </c>
    </row>
    <row r="761" spans="2:51" s="15" customFormat="1" ht="12">
      <c r="B761" s="219"/>
      <c r="C761" s="220"/>
      <c r="D761" s="191" t="s">
        <v>145</v>
      </c>
      <c r="E761" s="221" t="s">
        <v>29</v>
      </c>
      <c r="F761" s="222" t="s">
        <v>147</v>
      </c>
      <c r="G761" s="220"/>
      <c r="H761" s="223">
        <v>91</v>
      </c>
      <c r="I761" s="224"/>
      <c r="J761" s="224"/>
      <c r="K761" s="220"/>
      <c r="L761" s="220"/>
      <c r="M761" s="225"/>
      <c r="N761" s="226"/>
      <c r="O761" s="227"/>
      <c r="P761" s="227"/>
      <c r="Q761" s="227"/>
      <c r="R761" s="227"/>
      <c r="S761" s="227"/>
      <c r="T761" s="227"/>
      <c r="U761" s="227"/>
      <c r="V761" s="227"/>
      <c r="W761" s="227"/>
      <c r="X761" s="228"/>
      <c r="AT761" s="229" t="s">
        <v>145</v>
      </c>
      <c r="AU761" s="229" t="s">
        <v>85</v>
      </c>
      <c r="AV761" s="15" t="s">
        <v>139</v>
      </c>
      <c r="AW761" s="15" t="s">
        <v>5</v>
      </c>
      <c r="AX761" s="15" t="s">
        <v>83</v>
      </c>
      <c r="AY761" s="229" t="s">
        <v>131</v>
      </c>
    </row>
    <row r="762" spans="1:65" s="2" customFormat="1" ht="16.5" customHeight="1">
      <c r="A762" s="35"/>
      <c r="B762" s="36"/>
      <c r="C762" s="230" t="s">
        <v>921</v>
      </c>
      <c r="D762" s="230" t="s">
        <v>148</v>
      </c>
      <c r="E762" s="231" t="s">
        <v>922</v>
      </c>
      <c r="F762" s="232" t="s">
        <v>923</v>
      </c>
      <c r="G762" s="233" t="s">
        <v>137</v>
      </c>
      <c r="H762" s="234">
        <v>1</v>
      </c>
      <c r="I762" s="235"/>
      <c r="J762" s="236"/>
      <c r="K762" s="237">
        <f>ROUND(P762*H762,2)</f>
        <v>0</v>
      </c>
      <c r="L762" s="232" t="s">
        <v>29</v>
      </c>
      <c r="M762" s="238"/>
      <c r="N762" s="239" t="s">
        <v>29</v>
      </c>
      <c r="O762" s="185" t="s">
        <v>44</v>
      </c>
      <c r="P762" s="186">
        <f>I762+J762</f>
        <v>0</v>
      </c>
      <c r="Q762" s="186">
        <f>ROUND(I762*H762,2)</f>
        <v>0</v>
      </c>
      <c r="R762" s="186">
        <f>ROUND(J762*H762,2)</f>
        <v>0</v>
      </c>
      <c r="S762" s="65"/>
      <c r="T762" s="187">
        <f>S762*H762</f>
        <v>0</v>
      </c>
      <c r="U762" s="187">
        <v>0</v>
      </c>
      <c r="V762" s="187">
        <f>U762*H762</f>
        <v>0</v>
      </c>
      <c r="W762" s="187">
        <v>0</v>
      </c>
      <c r="X762" s="188">
        <f>W762*H762</f>
        <v>0</v>
      </c>
      <c r="Y762" s="35"/>
      <c r="Z762" s="35"/>
      <c r="AA762" s="35"/>
      <c r="AB762" s="35"/>
      <c r="AC762" s="35"/>
      <c r="AD762" s="35"/>
      <c r="AE762" s="35"/>
      <c r="AR762" s="189" t="s">
        <v>151</v>
      </c>
      <c r="AT762" s="189" t="s">
        <v>148</v>
      </c>
      <c r="AU762" s="189" t="s">
        <v>85</v>
      </c>
      <c r="AY762" s="18" t="s">
        <v>131</v>
      </c>
      <c r="BE762" s="190">
        <f>IF(O762="základní",K762,0)</f>
        <v>0</v>
      </c>
      <c r="BF762" s="190">
        <f>IF(O762="snížená",K762,0)</f>
        <v>0</v>
      </c>
      <c r="BG762" s="190">
        <f>IF(O762="zákl. přenesená",K762,0)</f>
        <v>0</v>
      </c>
      <c r="BH762" s="190">
        <f>IF(O762="sníž. přenesená",K762,0)</f>
        <v>0</v>
      </c>
      <c r="BI762" s="190">
        <f>IF(O762="nulová",K762,0)</f>
        <v>0</v>
      </c>
      <c r="BJ762" s="18" t="s">
        <v>83</v>
      </c>
      <c r="BK762" s="190">
        <f>ROUND(P762*H762,2)</f>
        <v>0</v>
      </c>
      <c r="BL762" s="18" t="s">
        <v>139</v>
      </c>
      <c r="BM762" s="189" t="s">
        <v>518</v>
      </c>
    </row>
    <row r="763" spans="1:47" s="2" customFormat="1" ht="12">
      <c r="A763" s="35"/>
      <c r="B763" s="36"/>
      <c r="C763" s="37"/>
      <c r="D763" s="191" t="s">
        <v>141</v>
      </c>
      <c r="E763" s="37"/>
      <c r="F763" s="192" t="s">
        <v>923</v>
      </c>
      <c r="G763" s="37"/>
      <c r="H763" s="37"/>
      <c r="I763" s="193"/>
      <c r="J763" s="193"/>
      <c r="K763" s="37"/>
      <c r="L763" s="37"/>
      <c r="M763" s="40"/>
      <c r="N763" s="194"/>
      <c r="O763" s="195"/>
      <c r="P763" s="65"/>
      <c r="Q763" s="65"/>
      <c r="R763" s="65"/>
      <c r="S763" s="65"/>
      <c r="T763" s="65"/>
      <c r="U763" s="65"/>
      <c r="V763" s="65"/>
      <c r="W763" s="65"/>
      <c r="X763" s="66"/>
      <c r="Y763" s="35"/>
      <c r="Z763" s="35"/>
      <c r="AA763" s="35"/>
      <c r="AB763" s="35"/>
      <c r="AC763" s="35"/>
      <c r="AD763" s="35"/>
      <c r="AE763" s="35"/>
      <c r="AT763" s="18" t="s">
        <v>141</v>
      </c>
      <c r="AU763" s="18" t="s">
        <v>85</v>
      </c>
    </row>
    <row r="764" spans="1:47" s="2" customFormat="1" ht="19.5">
      <c r="A764" s="35"/>
      <c r="B764" s="36"/>
      <c r="C764" s="37"/>
      <c r="D764" s="191" t="s">
        <v>153</v>
      </c>
      <c r="E764" s="37"/>
      <c r="F764" s="240" t="s">
        <v>275</v>
      </c>
      <c r="G764" s="37"/>
      <c r="H764" s="37"/>
      <c r="I764" s="193"/>
      <c r="J764" s="193"/>
      <c r="K764" s="37"/>
      <c r="L764" s="37"/>
      <c r="M764" s="40"/>
      <c r="N764" s="194"/>
      <c r="O764" s="195"/>
      <c r="P764" s="65"/>
      <c r="Q764" s="65"/>
      <c r="R764" s="65"/>
      <c r="S764" s="65"/>
      <c r="T764" s="65"/>
      <c r="U764" s="65"/>
      <c r="V764" s="65"/>
      <c r="W764" s="65"/>
      <c r="X764" s="66"/>
      <c r="Y764" s="35"/>
      <c r="Z764" s="35"/>
      <c r="AA764" s="35"/>
      <c r="AB764" s="35"/>
      <c r="AC764" s="35"/>
      <c r="AD764" s="35"/>
      <c r="AE764" s="35"/>
      <c r="AT764" s="18" t="s">
        <v>153</v>
      </c>
      <c r="AU764" s="18" t="s">
        <v>85</v>
      </c>
    </row>
    <row r="765" spans="2:51" s="13" customFormat="1" ht="12">
      <c r="B765" s="198"/>
      <c r="C765" s="199"/>
      <c r="D765" s="191" t="s">
        <v>145</v>
      </c>
      <c r="E765" s="200" t="s">
        <v>29</v>
      </c>
      <c r="F765" s="201" t="s">
        <v>146</v>
      </c>
      <c r="G765" s="199"/>
      <c r="H765" s="200" t="s">
        <v>29</v>
      </c>
      <c r="I765" s="202"/>
      <c r="J765" s="202"/>
      <c r="K765" s="199"/>
      <c r="L765" s="199"/>
      <c r="M765" s="203"/>
      <c r="N765" s="204"/>
      <c r="O765" s="205"/>
      <c r="P765" s="205"/>
      <c r="Q765" s="205"/>
      <c r="R765" s="205"/>
      <c r="S765" s="205"/>
      <c r="T765" s="205"/>
      <c r="U765" s="205"/>
      <c r="V765" s="205"/>
      <c r="W765" s="205"/>
      <c r="X765" s="206"/>
      <c r="AT765" s="207" t="s">
        <v>145</v>
      </c>
      <c r="AU765" s="207" t="s">
        <v>85</v>
      </c>
      <c r="AV765" s="13" t="s">
        <v>83</v>
      </c>
      <c r="AW765" s="13" t="s">
        <v>5</v>
      </c>
      <c r="AX765" s="13" t="s">
        <v>75</v>
      </c>
      <c r="AY765" s="207" t="s">
        <v>131</v>
      </c>
    </row>
    <row r="766" spans="2:51" s="14" customFormat="1" ht="12">
      <c r="B766" s="208"/>
      <c r="C766" s="209"/>
      <c r="D766" s="191" t="s">
        <v>145</v>
      </c>
      <c r="E766" s="210" t="s">
        <v>29</v>
      </c>
      <c r="F766" s="211" t="s">
        <v>83</v>
      </c>
      <c r="G766" s="209"/>
      <c r="H766" s="212">
        <v>1</v>
      </c>
      <c r="I766" s="213"/>
      <c r="J766" s="213"/>
      <c r="K766" s="209"/>
      <c r="L766" s="209"/>
      <c r="M766" s="214"/>
      <c r="N766" s="215"/>
      <c r="O766" s="216"/>
      <c r="P766" s="216"/>
      <c r="Q766" s="216"/>
      <c r="R766" s="216"/>
      <c r="S766" s="216"/>
      <c r="T766" s="216"/>
      <c r="U766" s="216"/>
      <c r="V766" s="216"/>
      <c r="W766" s="216"/>
      <c r="X766" s="217"/>
      <c r="AT766" s="218" t="s">
        <v>145</v>
      </c>
      <c r="AU766" s="218" t="s">
        <v>85</v>
      </c>
      <c r="AV766" s="14" t="s">
        <v>85</v>
      </c>
      <c r="AW766" s="14" t="s">
        <v>5</v>
      </c>
      <c r="AX766" s="14" t="s">
        <v>75</v>
      </c>
      <c r="AY766" s="218" t="s">
        <v>131</v>
      </c>
    </row>
    <row r="767" spans="2:51" s="15" customFormat="1" ht="12">
      <c r="B767" s="219"/>
      <c r="C767" s="220"/>
      <c r="D767" s="191" t="s">
        <v>145</v>
      </c>
      <c r="E767" s="221" t="s">
        <v>29</v>
      </c>
      <c r="F767" s="222" t="s">
        <v>147</v>
      </c>
      <c r="G767" s="220"/>
      <c r="H767" s="223">
        <v>1</v>
      </c>
      <c r="I767" s="224"/>
      <c r="J767" s="224"/>
      <c r="K767" s="220"/>
      <c r="L767" s="220"/>
      <c r="M767" s="225"/>
      <c r="N767" s="226"/>
      <c r="O767" s="227"/>
      <c r="P767" s="227"/>
      <c r="Q767" s="227"/>
      <c r="R767" s="227"/>
      <c r="S767" s="227"/>
      <c r="T767" s="227"/>
      <c r="U767" s="227"/>
      <c r="V767" s="227"/>
      <c r="W767" s="227"/>
      <c r="X767" s="228"/>
      <c r="AT767" s="229" t="s">
        <v>145</v>
      </c>
      <c r="AU767" s="229" t="s">
        <v>85</v>
      </c>
      <c r="AV767" s="15" t="s">
        <v>139</v>
      </c>
      <c r="AW767" s="15" t="s">
        <v>5</v>
      </c>
      <c r="AX767" s="15" t="s">
        <v>83</v>
      </c>
      <c r="AY767" s="229" t="s">
        <v>131</v>
      </c>
    </row>
    <row r="768" spans="1:65" s="2" customFormat="1" ht="24.2" customHeight="1">
      <c r="A768" s="35"/>
      <c r="B768" s="36"/>
      <c r="C768" s="177" t="s">
        <v>924</v>
      </c>
      <c r="D768" s="177" t="s">
        <v>134</v>
      </c>
      <c r="E768" s="178" t="s">
        <v>520</v>
      </c>
      <c r="F768" s="179" t="s">
        <v>521</v>
      </c>
      <c r="G768" s="180" t="s">
        <v>137</v>
      </c>
      <c r="H768" s="181">
        <v>65</v>
      </c>
      <c r="I768" s="182"/>
      <c r="J768" s="182"/>
      <c r="K768" s="183">
        <f>ROUND(P768*H768,2)</f>
        <v>0</v>
      </c>
      <c r="L768" s="179" t="s">
        <v>138</v>
      </c>
      <c r="M768" s="40"/>
      <c r="N768" s="184" t="s">
        <v>29</v>
      </c>
      <c r="O768" s="185" t="s">
        <v>44</v>
      </c>
      <c r="P768" s="186">
        <f>I768+J768</f>
        <v>0</v>
      </c>
      <c r="Q768" s="186">
        <f>ROUND(I768*H768,2)</f>
        <v>0</v>
      </c>
      <c r="R768" s="186">
        <f>ROUND(J768*H768,2)</f>
        <v>0</v>
      </c>
      <c r="S768" s="65"/>
      <c r="T768" s="187">
        <f>S768*H768</f>
        <v>0</v>
      </c>
      <c r="U768" s="187">
        <v>0</v>
      </c>
      <c r="V768" s="187">
        <f>U768*H768</f>
        <v>0</v>
      </c>
      <c r="W768" s="187">
        <v>0</v>
      </c>
      <c r="X768" s="188">
        <f>W768*H768</f>
        <v>0</v>
      </c>
      <c r="Y768" s="35"/>
      <c r="Z768" s="35"/>
      <c r="AA768" s="35"/>
      <c r="AB768" s="35"/>
      <c r="AC768" s="35"/>
      <c r="AD768" s="35"/>
      <c r="AE768" s="35"/>
      <c r="AR768" s="189" t="s">
        <v>139</v>
      </c>
      <c r="AT768" s="189" t="s">
        <v>134</v>
      </c>
      <c r="AU768" s="189" t="s">
        <v>85</v>
      </c>
      <c r="AY768" s="18" t="s">
        <v>131</v>
      </c>
      <c r="BE768" s="190">
        <f>IF(O768="základní",K768,0)</f>
        <v>0</v>
      </c>
      <c r="BF768" s="190">
        <f>IF(O768="snížená",K768,0)</f>
        <v>0</v>
      </c>
      <c r="BG768" s="190">
        <f>IF(O768="zákl. přenesená",K768,0)</f>
        <v>0</v>
      </c>
      <c r="BH768" s="190">
        <f>IF(O768="sníž. přenesená",K768,0)</f>
        <v>0</v>
      </c>
      <c r="BI768" s="190">
        <f>IF(O768="nulová",K768,0)</f>
        <v>0</v>
      </c>
      <c r="BJ768" s="18" t="s">
        <v>83</v>
      </c>
      <c r="BK768" s="190">
        <f>ROUND(P768*H768,2)</f>
        <v>0</v>
      </c>
      <c r="BL768" s="18" t="s">
        <v>139</v>
      </c>
      <c r="BM768" s="189" t="s">
        <v>522</v>
      </c>
    </row>
    <row r="769" spans="1:47" s="2" customFormat="1" ht="19.5">
      <c r="A769" s="35"/>
      <c r="B769" s="36"/>
      <c r="C769" s="37"/>
      <c r="D769" s="191" t="s">
        <v>141</v>
      </c>
      <c r="E769" s="37"/>
      <c r="F769" s="192" t="s">
        <v>523</v>
      </c>
      <c r="G769" s="37"/>
      <c r="H769" s="37"/>
      <c r="I769" s="193"/>
      <c r="J769" s="193"/>
      <c r="K769" s="37"/>
      <c r="L769" s="37"/>
      <c r="M769" s="40"/>
      <c r="N769" s="194"/>
      <c r="O769" s="195"/>
      <c r="P769" s="65"/>
      <c r="Q769" s="65"/>
      <c r="R769" s="65"/>
      <c r="S769" s="65"/>
      <c r="T769" s="65"/>
      <c r="U769" s="65"/>
      <c r="V769" s="65"/>
      <c r="W769" s="65"/>
      <c r="X769" s="66"/>
      <c r="Y769" s="35"/>
      <c r="Z769" s="35"/>
      <c r="AA769" s="35"/>
      <c r="AB769" s="35"/>
      <c r="AC769" s="35"/>
      <c r="AD769" s="35"/>
      <c r="AE769" s="35"/>
      <c r="AT769" s="18" t="s">
        <v>141</v>
      </c>
      <c r="AU769" s="18" t="s">
        <v>85</v>
      </c>
    </row>
    <row r="770" spans="1:47" s="2" customFormat="1" ht="12">
      <c r="A770" s="35"/>
      <c r="B770" s="36"/>
      <c r="C770" s="37"/>
      <c r="D770" s="196" t="s">
        <v>143</v>
      </c>
      <c r="E770" s="37"/>
      <c r="F770" s="197" t="s">
        <v>524</v>
      </c>
      <c r="G770" s="37"/>
      <c r="H770" s="37"/>
      <c r="I770" s="193"/>
      <c r="J770" s="193"/>
      <c r="K770" s="37"/>
      <c r="L770" s="37"/>
      <c r="M770" s="40"/>
      <c r="N770" s="194"/>
      <c r="O770" s="195"/>
      <c r="P770" s="65"/>
      <c r="Q770" s="65"/>
      <c r="R770" s="65"/>
      <c r="S770" s="65"/>
      <c r="T770" s="65"/>
      <c r="U770" s="65"/>
      <c r="V770" s="65"/>
      <c r="W770" s="65"/>
      <c r="X770" s="66"/>
      <c r="Y770" s="35"/>
      <c r="Z770" s="35"/>
      <c r="AA770" s="35"/>
      <c r="AB770" s="35"/>
      <c r="AC770" s="35"/>
      <c r="AD770" s="35"/>
      <c r="AE770" s="35"/>
      <c r="AT770" s="18" t="s">
        <v>143</v>
      </c>
      <c r="AU770" s="18" t="s">
        <v>85</v>
      </c>
    </row>
    <row r="771" spans="2:51" s="13" customFormat="1" ht="12">
      <c r="B771" s="198"/>
      <c r="C771" s="199"/>
      <c r="D771" s="191" t="s">
        <v>145</v>
      </c>
      <c r="E771" s="200" t="s">
        <v>29</v>
      </c>
      <c r="F771" s="201" t="s">
        <v>146</v>
      </c>
      <c r="G771" s="199"/>
      <c r="H771" s="200" t="s">
        <v>29</v>
      </c>
      <c r="I771" s="202"/>
      <c r="J771" s="202"/>
      <c r="K771" s="199"/>
      <c r="L771" s="199"/>
      <c r="M771" s="203"/>
      <c r="N771" s="204"/>
      <c r="O771" s="205"/>
      <c r="P771" s="205"/>
      <c r="Q771" s="205"/>
      <c r="R771" s="205"/>
      <c r="S771" s="205"/>
      <c r="T771" s="205"/>
      <c r="U771" s="205"/>
      <c r="V771" s="205"/>
      <c r="W771" s="205"/>
      <c r="X771" s="206"/>
      <c r="AT771" s="207" t="s">
        <v>145</v>
      </c>
      <c r="AU771" s="207" t="s">
        <v>85</v>
      </c>
      <c r="AV771" s="13" t="s">
        <v>83</v>
      </c>
      <c r="AW771" s="13" t="s">
        <v>5</v>
      </c>
      <c r="AX771" s="13" t="s">
        <v>75</v>
      </c>
      <c r="AY771" s="207" t="s">
        <v>131</v>
      </c>
    </row>
    <row r="772" spans="2:51" s="14" customFormat="1" ht="12">
      <c r="B772" s="208"/>
      <c r="C772" s="209"/>
      <c r="D772" s="191" t="s">
        <v>145</v>
      </c>
      <c r="E772" s="210" t="s">
        <v>29</v>
      </c>
      <c r="F772" s="211" t="s">
        <v>459</v>
      </c>
      <c r="G772" s="209"/>
      <c r="H772" s="212">
        <v>65</v>
      </c>
      <c r="I772" s="213"/>
      <c r="J772" s="213"/>
      <c r="K772" s="209"/>
      <c r="L772" s="209"/>
      <c r="M772" s="214"/>
      <c r="N772" s="215"/>
      <c r="O772" s="216"/>
      <c r="P772" s="216"/>
      <c r="Q772" s="216"/>
      <c r="R772" s="216"/>
      <c r="S772" s="216"/>
      <c r="T772" s="216"/>
      <c r="U772" s="216"/>
      <c r="V772" s="216"/>
      <c r="W772" s="216"/>
      <c r="X772" s="217"/>
      <c r="AT772" s="218" t="s">
        <v>145</v>
      </c>
      <c r="AU772" s="218" t="s">
        <v>85</v>
      </c>
      <c r="AV772" s="14" t="s">
        <v>85</v>
      </c>
      <c r="AW772" s="14" t="s">
        <v>5</v>
      </c>
      <c r="AX772" s="14" t="s">
        <v>75</v>
      </c>
      <c r="AY772" s="218" t="s">
        <v>131</v>
      </c>
    </row>
    <row r="773" spans="2:51" s="15" customFormat="1" ht="12">
      <c r="B773" s="219"/>
      <c r="C773" s="220"/>
      <c r="D773" s="191" t="s">
        <v>145</v>
      </c>
      <c r="E773" s="221" t="s">
        <v>29</v>
      </c>
      <c r="F773" s="222" t="s">
        <v>147</v>
      </c>
      <c r="G773" s="220"/>
      <c r="H773" s="223">
        <v>65</v>
      </c>
      <c r="I773" s="224"/>
      <c r="J773" s="224"/>
      <c r="K773" s="220"/>
      <c r="L773" s="220"/>
      <c r="M773" s="225"/>
      <c r="N773" s="226"/>
      <c r="O773" s="227"/>
      <c r="P773" s="227"/>
      <c r="Q773" s="227"/>
      <c r="R773" s="227"/>
      <c r="S773" s="227"/>
      <c r="T773" s="227"/>
      <c r="U773" s="227"/>
      <c r="V773" s="227"/>
      <c r="W773" s="227"/>
      <c r="X773" s="228"/>
      <c r="AT773" s="229" t="s">
        <v>145</v>
      </c>
      <c r="AU773" s="229" t="s">
        <v>85</v>
      </c>
      <c r="AV773" s="15" t="s">
        <v>139</v>
      </c>
      <c r="AW773" s="15" t="s">
        <v>5</v>
      </c>
      <c r="AX773" s="15" t="s">
        <v>83</v>
      </c>
      <c r="AY773" s="229" t="s">
        <v>131</v>
      </c>
    </row>
    <row r="774" spans="1:65" s="2" customFormat="1" ht="16.5" customHeight="1">
      <c r="A774" s="35"/>
      <c r="B774" s="36"/>
      <c r="C774" s="230" t="s">
        <v>925</v>
      </c>
      <c r="D774" s="230" t="s">
        <v>148</v>
      </c>
      <c r="E774" s="231" t="s">
        <v>526</v>
      </c>
      <c r="F774" s="232" t="s">
        <v>527</v>
      </c>
      <c r="G774" s="233" t="s">
        <v>137</v>
      </c>
      <c r="H774" s="234">
        <v>65</v>
      </c>
      <c r="I774" s="235"/>
      <c r="J774" s="236"/>
      <c r="K774" s="237">
        <f>ROUND(P774*H774,2)</f>
        <v>0</v>
      </c>
      <c r="L774" s="232" t="s">
        <v>29</v>
      </c>
      <c r="M774" s="238"/>
      <c r="N774" s="239" t="s">
        <v>29</v>
      </c>
      <c r="O774" s="185" t="s">
        <v>44</v>
      </c>
      <c r="P774" s="186">
        <f>I774+J774</f>
        <v>0</v>
      </c>
      <c r="Q774" s="186">
        <f>ROUND(I774*H774,2)</f>
        <v>0</v>
      </c>
      <c r="R774" s="186">
        <f>ROUND(J774*H774,2)</f>
        <v>0</v>
      </c>
      <c r="S774" s="65"/>
      <c r="T774" s="187">
        <f>S774*H774</f>
        <v>0</v>
      </c>
      <c r="U774" s="187">
        <v>0</v>
      </c>
      <c r="V774" s="187">
        <f>U774*H774</f>
        <v>0</v>
      </c>
      <c r="W774" s="187">
        <v>0</v>
      </c>
      <c r="X774" s="188">
        <f>W774*H774</f>
        <v>0</v>
      </c>
      <c r="Y774" s="35"/>
      <c r="Z774" s="35"/>
      <c r="AA774" s="35"/>
      <c r="AB774" s="35"/>
      <c r="AC774" s="35"/>
      <c r="AD774" s="35"/>
      <c r="AE774" s="35"/>
      <c r="AR774" s="189" t="s">
        <v>151</v>
      </c>
      <c r="AT774" s="189" t="s">
        <v>148</v>
      </c>
      <c r="AU774" s="189" t="s">
        <v>85</v>
      </c>
      <c r="AY774" s="18" t="s">
        <v>131</v>
      </c>
      <c r="BE774" s="190">
        <f>IF(O774="základní",K774,0)</f>
        <v>0</v>
      </c>
      <c r="BF774" s="190">
        <f>IF(O774="snížená",K774,0)</f>
        <v>0</v>
      </c>
      <c r="BG774" s="190">
        <f>IF(O774="zákl. přenesená",K774,0)</f>
        <v>0</v>
      </c>
      <c r="BH774" s="190">
        <f>IF(O774="sníž. přenesená",K774,0)</f>
        <v>0</v>
      </c>
      <c r="BI774" s="190">
        <f>IF(O774="nulová",K774,0)</f>
        <v>0</v>
      </c>
      <c r="BJ774" s="18" t="s">
        <v>83</v>
      </c>
      <c r="BK774" s="190">
        <f>ROUND(P774*H774,2)</f>
        <v>0</v>
      </c>
      <c r="BL774" s="18" t="s">
        <v>139</v>
      </c>
      <c r="BM774" s="189" t="s">
        <v>528</v>
      </c>
    </row>
    <row r="775" spans="1:47" s="2" customFormat="1" ht="12">
      <c r="A775" s="35"/>
      <c r="B775" s="36"/>
      <c r="C775" s="37"/>
      <c r="D775" s="191" t="s">
        <v>141</v>
      </c>
      <c r="E775" s="37"/>
      <c r="F775" s="192" t="s">
        <v>527</v>
      </c>
      <c r="G775" s="37"/>
      <c r="H775" s="37"/>
      <c r="I775" s="193"/>
      <c r="J775" s="193"/>
      <c r="K775" s="37"/>
      <c r="L775" s="37"/>
      <c r="M775" s="40"/>
      <c r="N775" s="194"/>
      <c r="O775" s="195"/>
      <c r="P775" s="65"/>
      <c r="Q775" s="65"/>
      <c r="R775" s="65"/>
      <c r="S775" s="65"/>
      <c r="T775" s="65"/>
      <c r="U775" s="65"/>
      <c r="V775" s="65"/>
      <c r="W775" s="65"/>
      <c r="X775" s="66"/>
      <c r="Y775" s="35"/>
      <c r="Z775" s="35"/>
      <c r="AA775" s="35"/>
      <c r="AB775" s="35"/>
      <c r="AC775" s="35"/>
      <c r="AD775" s="35"/>
      <c r="AE775" s="35"/>
      <c r="AT775" s="18" t="s">
        <v>141</v>
      </c>
      <c r="AU775" s="18" t="s">
        <v>85</v>
      </c>
    </row>
    <row r="776" spans="1:47" s="2" customFormat="1" ht="19.5">
      <c r="A776" s="35"/>
      <c r="B776" s="36"/>
      <c r="C776" s="37"/>
      <c r="D776" s="191" t="s">
        <v>153</v>
      </c>
      <c r="E776" s="37"/>
      <c r="F776" s="240" t="s">
        <v>275</v>
      </c>
      <c r="G776" s="37"/>
      <c r="H776" s="37"/>
      <c r="I776" s="193"/>
      <c r="J776" s="193"/>
      <c r="K776" s="37"/>
      <c r="L776" s="37"/>
      <c r="M776" s="40"/>
      <c r="N776" s="194"/>
      <c r="O776" s="195"/>
      <c r="P776" s="65"/>
      <c r="Q776" s="65"/>
      <c r="R776" s="65"/>
      <c r="S776" s="65"/>
      <c r="T776" s="65"/>
      <c r="U776" s="65"/>
      <c r="V776" s="65"/>
      <c r="W776" s="65"/>
      <c r="X776" s="66"/>
      <c r="Y776" s="35"/>
      <c r="Z776" s="35"/>
      <c r="AA776" s="35"/>
      <c r="AB776" s="35"/>
      <c r="AC776" s="35"/>
      <c r="AD776" s="35"/>
      <c r="AE776" s="35"/>
      <c r="AT776" s="18" t="s">
        <v>153</v>
      </c>
      <c r="AU776" s="18" t="s">
        <v>85</v>
      </c>
    </row>
    <row r="777" spans="2:51" s="13" customFormat="1" ht="12">
      <c r="B777" s="198"/>
      <c r="C777" s="199"/>
      <c r="D777" s="191" t="s">
        <v>145</v>
      </c>
      <c r="E777" s="200" t="s">
        <v>29</v>
      </c>
      <c r="F777" s="201" t="s">
        <v>146</v>
      </c>
      <c r="G777" s="199"/>
      <c r="H777" s="200" t="s">
        <v>29</v>
      </c>
      <c r="I777" s="202"/>
      <c r="J777" s="202"/>
      <c r="K777" s="199"/>
      <c r="L777" s="199"/>
      <c r="M777" s="203"/>
      <c r="N777" s="204"/>
      <c r="O777" s="205"/>
      <c r="P777" s="205"/>
      <c r="Q777" s="205"/>
      <c r="R777" s="205"/>
      <c r="S777" s="205"/>
      <c r="T777" s="205"/>
      <c r="U777" s="205"/>
      <c r="V777" s="205"/>
      <c r="W777" s="205"/>
      <c r="X777" s="206"/>
      <c r="AT777" s="207" t="s">
        <v>145</v>
      </c>
      <c r="AU777" s="207" t="s">
        <v>85</v>
      </c>
      <c r="AV777" s="13" t="s">
        <v>83</v>
      </c>
      <c r="AW777" s="13" t="s">
        <v>5</v>
      </c>
      <c r="AX777" s="13" t="s">
        <v>75</v>
      </c>
      <c r="AY777" s="207" t="s">
        <v>131</v>
      </c>
    </row>
    <row r="778" spans="2:51" s="14" customFormat="1" ht="12">
      <c r="B778" s="208"/>
      <c r="C778" s="209"/>
      <c r="D778" s="191" t="s">
        <v>145</v>
      </c>
      <c r="E778" s="210" t="s">
        <v>29</v>
      </c>
      <c r="F778" s="211" t="s">
        <v>459</v>
      </c>
      <c r="G778" s="209"/>
      <c r="H778" s="212">
        <v>65</v>
      </c>
      <c r="I778" s="213"/>
      <c r="J778" s="213"/>
      <c r="K778" s="209"/>
      <c r="L778" s="209"/>
      <c r="M778" s="214"/>
      <c r="N778" s="215"/>
      <c r="O778" s="216"/>
      <c r="P778" s="216"/>
      <c r="Q778" s="216"/>
      <c r="R778" s="216"/>
      <c r="S778" s="216"/>
      <c r="T778" s="216"/>
      <c r="U778" s="216"/>
      <c r="V778" s="216"/>
      <c r="W778" s="216"/>
      <c r="X778" s="217"/>
      <c r="AT778" s="218" t="s">
        <v>145</v>
      </c>
      <c r="AU778" s="218" t="s">
        <v>85</v>
      </c>
      <c r="AV778" s="14" t="s">
        <v>85</v>
      </c>
      <c r="AW778" s="14" t="s">
        <v>5</v>
      </c>
      <c r="AX778" s="14" t="s">
        <v>75</v>
      </c>
      <c r="AY778" s="218" t="s">
        <v>131</v>
      </c>
    </row>
    <row r="779" spans="2:51" s="15" customFormat="1" ht="12">
      <c r="B779" s="219"/>
      <c r="C779" s="220"/>
      <c r="D779" s="191" t="s">
        <v>145</v>
      </c>
      <c r="E779" s="221" t="s">
        <v>29</v>
      </c>
      <c r="F779" s="222" t="s">
        <v>147</v>
      </c>
      <c r="G779" s="220"/>
      <c r="H779" s="223">
        <v>65</v>
      </c>
      <c r="I779" s="224"/>
      <c r="J779" s="224"/>
      <c r="K779" s="220"/>
      <c r="L779" s="220"/>
      <c r="M779" s="225"/>
      <c r="N779" s="226"/>
      <c r="O779" s="227"/>
      <c r="P779" s="227"/>
      <c r="Q779" s="227"/>
      <c r="R779" s="227"/>
      <c r="S779" s="227"/>
      <c r="T779" s="227"/>
      <c r="U779" s="227"/>
      <c r="V779" s="227"/>
      <c r="W779" s="227"/>
      <c r="X779" s="228"/>
      <c r="AT779" s="229" t="s">
        <v>145</v>
      </c>
      <c r="AU779" s="229" t="s">
        <v>85</v>
      </c>
      <c r="AV779" s="15" t="s">
        <v>139</v>
      </c>
      <c r="AW779" s="15" t="s">
        <v>5</v>
      </c>
      <c r="AX779" s="15" t="s">
        <v>83</v>
      </c>
      <c r="AY779" s="229" t="s">
        <v>131</v>
      </c>
    </row>
    <row r="780" spans="1:65" s="2" customFormat="1" ht="16.5" customHeight="1">
      <c r="A780" s="35"/>
      <c r="B780" s="36"/>
      <c r="C780" s="230" t="s">
        <v>926</v>
      </c>
      <c r="D780" s="230" t="s">
        <v>148</v>
      </c>
      <c r="E780" s="231" t="s">
        <v>530</v>
      </c>
      <c r="F780" s="232" t="s">
        <v>531</v>
      </c>
      <c r="G780" s="233" t="s">
        <v>532</v>
      </c>
      <c r="H780" s="234">
        <v>1</v>
      </c>
      <c r="I780" s="235"/>
      <c r="J780" s="236"/>
      <c r="K780" s="237">
        <f>ROUND(P780*H780,2)</f>
        <v>0</v>
      </c>
      <c r="L780" s="232" t="s">
        <v>29</v>
      </c>
      <c r="M780" s="238"/>
      <c r="N780" s="239" t="s">
        <v>29</v>
      </c>
      <c r="O780" s="185" t="s">
        <v>44</v>
      </c>
      <c r="P780" s="186">
        <f>I780+J780</f>
        <v>0</v>
      </c>
      <c r="Q780" s="186">
        <f>ROUND(I780*H780,2)</f>
        <v>0</v>
      </c>
      <c r="R780" s="186">
        <f>ROUND(J780*H780,2)</f>
        <v>0</v>
      </c>
      <c r="S780" s="65"/>
      <c r="T780" s="187">
        <f>S780*H780</f>
        <v>0</v>
      </c>
      <c r="U780" s="187">
        <v>0</v>
      </c>
      <c r="V780" s="187">
        <f>U780*H780</f>
        <v>0</v>
      </c>
      <c r="W780" s="187">
        <v>0</v>
      </c>
      <c r="X780" s="188">
        <f>W780*H780</f>
        <v>0</v>
      </c>
      <c r="Y780" s="35"/>
      <c r="Z780" s="35"/>
      <c r="AA780" s="35"/>
      <c r="AB780" s="35"/>
      <c r="AC780" s="35"/>
      <c r="AD780" s="35"/>
      <c r="AE780" s="35"/>
      <c r="AR780" s="189" t="s">
        <v>151</v>
      </c>
      <c r="AT780" s="189" t="s">
        <v>148</v>
      </c>
      <c r="AU780" s="189" t="s">
        <v>85</v>
      </c>
      <c r="AY780" s="18" t="s">
        <v>131</v>
      </c>
      <c r="BE780" s="190">
        <f>IF(O780="základní",K780,0)</f>
        <v>0</v>
      </c>
      <c r="BF780" s="190">
        <f>IF(O780="snížená",K780,0)</f>
        <v>0</v>
      </c>
      <c r="BG780" s="190">
        <f>IF(O780="zákl. přenesená",K780,0)</f>
        <v>0</v>
      </c>
      <c r="BH780" s="190">
        <f>IF(O780="sníž. přenesená",K780,0)</f>
        <v>0</v>
      </c>
      <c r="BI780" s="190">
        <f>IF(O780="nulová",K780,0)</f>
        <v>0</v>
      </c>
      <c r="BJ780" s="18" t="s">
        <v>83</v>
      </c>
      <c r="BK780" s="190">
        <f>ROUND(P780*H780,2)</f>
        <v>0</v>
      </c>
      <c r="BL780" s="18" t="s">
        <v>139</v>
      </c>
      <c r="BM780" s="189" t="s">
        <v>533</v>
      </c>
    </row>
    <row r="781" spans="1:47" s="2" customFormat="1" ht="12">
      <c r="A781" s="35"/>
      <c r="B781" s="36"/>
      <c r="C781" s="37"/>
      <c r="D781" s="191" t="s">
        <v>141</v>
      </c>
      <c r="E781" s="37"/>
      <c r="F781" s="192" t="s">
        <v>531</v>
      </c>
      <c r="G781" s="37"/>
      <c r="H781" s="37"/>
      <c r="I781" s="193"/>
      <c r="J781" s="193"/>
      <c r="K781" s="37"/>
      <c r="L781" s="37"/>
      <c r="M781" s="40"/>
      <c r="N781" s="194"/>
      <c r="O781" s="195"/>
      <c r="P781" s="65"/>
      <c r="Q781" s="65"/>
      <c r="R781" s="65"/>
      <c r="S781" s="65"/>
      <c r="T781" s="65"/>
      <c r="U781" s="65"/>
      <c r="V781" s="65"/>
      <c r="W781" s="65"/>
      <c r="X781" s="66"/>
      <c r="Y781" s="35"/>
      <c r="Z781" s="35"/>
      <c r="AA781" s="35"/>
      <c r="AB781" s="35"/>
      <c r="AC781" s="35"/>
      <c r="AD781" s="35"/>
      <c r="AE781" s="35"/>
      <c r="AT781" s="18" t="s">
        <v>141</v>
      </c>
      <c r="AU781" s="18" t="s">
        <v>85</v>
      </c>
    </row>
    <row r="782" spans="1:47" s="2" customFormat="1" ht="19.5">
      <c r="A782" s="35"/>
      <c r="B782" s="36"/>
      <c r="C782" s="37"/>
      <c r="D782" s="191" t="s">
        <v>153</v>
      </c>
      <c r="E782" s="37"/>
      <c r="F782" s="240" t="s">
        <v>275</v>
      </c>
      <c r="G782" s="37"/>
      <c r="H782" s="37"/>
      <c r="I782" s="193"/>
      <c r="J782" s="193"/>
      <c r="K782" s="37"/>
      <c r="L782" s="37"/>
      <c r="M782" s="40"/>
      <c r="N782" s="194"/>
      <c r="O782" s="195"/>
      <c r="P782" s="65"/>
      <c r="Q782" s="65"/>
      <c r="R782" s="65"/>
      <c r="S782" s="65"/>
      <c r="T782" s="65"/>
      <c r="U782" s="65"/>
      <c r="V782" s="65"/>
      <c r="W782" s="65"/>
      <c r="X782" s="66"/>
      <c r="Y782" s="35"/>
      <c r="Z782" s="35"/>
      <c r="AA782" s="35"/>
      <c r="AB782" s="35"/>
      <c r="AC782" s="35"/>
      <c r="AD782" s="35"/>
      <c r="AE782" s="35"/>
      <c r="AT782" s="18" t="s">
        <v>153</v>
      </c>
      <c r="AU782" s="18" t="s">
        <v>85</v>
      </c>
    </row>
    <row r="783" spans="2:51" s="13" customFormat="1" ht="12">
      <c r="B783" s="198"/>
      <c r="C783" s="199"/>
      <c r="D783" s="191" t="s">
        <v>145</v>
      </c>
      <c r="E783" s="200" t="s">
        <v>29</v>
      </c>
      <c r="F783" s="201" t="s">
        <v>146</v>
      </c>
      <c r="G783" s="199"/>
      <c r="H783" s="200" t="s">
        <v>29</v>
      </c>
      <c r="I783" s="202"/>
      <c r="J783" s="202"/>
      <c r="K783" s="199"/>
      <c r="L783" s="199"/>
      <c r="M783" s="203"/>
      <c r="N783" s="204"/>
      <c r="O783" s="205"/>
      <c r="P783" s="205"/>
      <c r="Q783" s="205"/>
      <c r="R783" s="205"/>
      <c r="S783" s="205"/>
      <c r="T783" s="205"/>
      <c r="U783" s="205"/>
      <c r="V783" s="205"/>
      <c r="W783" s="205"/>
      <c r="X783" s="206"/>
      <c r="AT783" s="207" t="s">
        <v>145</v>
      </c>
      <c r="AU783" s="207" t="s">
        <v>85</v>
      </c>
      <c r="AV783" s="13" t="s">
        <v>83</v>
      </c>
      <c r="AW783" s="13" t="s">
        <v>5</v>
      </c>
      <c r="AX783" s="13" t="s">
        <v>75</v>
      </c>
      <c r="AY783" s="207" t="s">
        <v>131</v>
      </c>
    </row>
    <row r="784" spans="2:51" s="14" customFormat="1" ht="12">
      <c r="B784" s="208"/>
      <c r="C784" s="209"/>
      <c r="D784" s="191" t="s">
        <v>145</v>
      </c>
      <c r="E784" s="210" t="s">
        <v>29</v>
      </c>
      <c r="F784" s="211" t="s">
        <v>83</v>
      </c>
      <c r="G784" s="209"/>
      <c r="H784" s="212">
        <v>1</v>
      </c>
      <c r="I784" s="213"/>
      <c r="J784" s="213"/>
      <c r="K784" s="209"/>
      <c r="L784" s="209"/>
      <c r="M784" s="214"/>
      <c r="N784" s="215"/>
      <c r="O784" s="216"/>
      <c r="P784" s="216"/>
      <c r="Q784" s="216"/>
      <c r="R784" s="216"/>
      <c r="S784" s="216"/>
      <c r="T784" s="216"/>
      <c r="U784" s="216"/>
      <c r="V784" s="216"/>
      <c r="W784" s="216"/>
      <c r="X784" s="217"/>
      <c r="AT784" s="218" t="s">
        <v>145</v>
      </c>
      <c r="AU784" s="218" t="s">
        <v>85</v>
      </c>
      <c r="AV784" s="14" t="s">
        <v>85</v>
      </c>
      <c r="AW784" s="14" t="s">
        <v>5</v>
      </c>
      <c r="AX784" s="14" t="s">
        <v>75</v>
      </c>
      <c r="AY784" s="218" t="s">
        <v>131</v>
      </c>
    </row>
    <row r="785" spans="2:51" s="15" customFormat="1" ht="12">
      <c r="B785" s="219"/>
      <c r="C785" s="220"/>
      <c r="D785" s="191" t="s">
        <v>145</v>
      </c>
      <c r="E785" s="221" t="s">
        <v>29</v>
      </c>
      <c r="F785" s="222" t="s">
        <v>147</v>
      </c>
      <c r="G785" s="220"/>
      <c r="H785" s="223">
        <v>1</v>
      </c>
      <c r="I785" s="224"/>
      <c r="J785" s="224"/>
      <c r="K785" s="220"/>
      <c r="L785" s="220"/>
      <c r="M785" s="225"/>
      <c r="N785" s="226"/>
      <c r="O785" s="227"/>
      <c r="P785" s="227"/>
      <c r="Q785" s="227"/>
      <c r="R785" s="227"/>
      <c r="S785" s="227"/>
      <c r="T785" s="227"/>
      <c r="U785" s="227"/>
      <c r="V785" s="227"/>
      <c r="W785" s="227"/>
      <c r="X785" s="228"/>
      <c r="AT785" s="229" t="s">
        <v>145</v>
      </c>
      <c r="AU785" s="229" t="s">
        <v>85</v>
      </c>
      <c r="AV785" s="15" t="s">
        <v>139</v>
      </c>
      <c r="AW785" s="15" t="s">
        <v>5</v>
      </c>
      <c r="AX785" s="15" t="s">
        <v>83</v>
      </c>
      <c r="AY785" s="229" t="s">
        <v>131</v>
      </c>
    </row>
    <row r="786" spans="1:65" s="2" customFormat="1" ht="24.2" customHeight="1">
      <c r="A786" s="35"/>
      <c r="B786" s="36"/>
      <c r="C786" s="177" t="s">
        <v>927</v>
      </c>
      <c r="D786" s="177" t="s">
        <v>134</v>
      </c>
      <c r="E786" s="178" t="s">
        <v>535</v>
      </c>
      <c r="F786" s="179" t="s">
        <v>536</v>
      </c>
      <c r="G786" s="180" t="s">
        <v>537</v>
      </c>
      <c r="H786" s="181">
        <v>28</v>
      </c>
      <c r="I786" s="182"/>
      <c r="J786" s="182"/>
      <c r="K786" s="183">
        <f>ROUND(P786*H786,2)</f>
        <v>0</v>
      </c>
      <c r="L786" s="179" t="s">
        <v>138</v>
      </c>
      <c r="M786" s="40"/>
      <c r="N786" s="184" t="s">
        <v>29</v>
      </c>
      <c r="O786" s="185" t="s">
        <v>44</v>
      </c>
      <c r="P786" s="186">
        <f>I786+J786</f>
        <v>0</v>
      </c>
      <c r="Q786" s="186">
        <f>ROUND(I786*H786,2)</f>
        <v>0</v>
      </c>
      <c r="R786" s="186">
        <f>ROUND(J786*H786,2)</f>
        <v>0</v>
      </c>
      <c r="S786" s="65"/>
      <c r="T786" s="187">
        <f>S786*H786</f>
        <v>0</v>
      </c>
      <c r="U786" s="187">
        <v>0</v>
      </c>
      <c r="V786" s="187">
        <f>U786*H786</f>
        <v>0</v>
      </c>
      <c r="W786" s="187">
        <v>0</v>
      </c>
      <c r="X786" s="188">
        <f>W786*H786</f>
        <v>0</v>
      </c>
      <c r="Y786" s="35"/>
      <c r="Z786" s="35"/>
      <c r="AA786" s="35"/>
      <c r="AB786" s="35"/>
      <c r="AC786" s="35"/>
      <c r="AD786" s="35"/>
      <c r="AE786" s="35"/>
      <c r="AR786" s="189" t="s">
        <v>139</v>
      </c>
      <c r="AT786" s="189" t="s">
        <v>134</v>
      </c>
      <c r="AU786" s="189" t="s">
        <v>85</v>
      </c>
      <c r="AY786" s="18" t="s">
        <v>131</v>
      </c>
      <c r="BE786" s="190">
        <f>IF(O786="základní",K786,0)</f>
        <v>0</v>
      </c>
      <c r="BF786" s="190">
        <f>IF(O786="snížená",K786,0)</f>
        <v>0</v>
      </c>
      <c r="BG786" s="190">
        <f>IF(O786="zákl. přenesená",K786,0)</f>
        <v>0</v>
      </c>
      <c r="BH786" s="190">
        <f>IF(O786="sníž. přenesená",K786,0)</f>
        <v>0</v>
      </c>
      <c r="BI786" s="190">
        <f>IF(O786="nulová",K786,0)</f>
        <v>0</v>
      </c>
      <c r="BJ786" s="18" t="s">
        <v>83</v>
      </c>
      <c r="BK786" s="190">
        <f>ROUND(P786*H786,2)</f>
        <v>0</v>
      </c>
      <c r="BL786" s="18" t="s">
        <v>139</v>
      </c>
      <c r="BM786" s="189" t="s">
        <v>538</v>
      </c>
    </row>
    <row r="787" spans="1:47" s="2" customFormat="1" ht="12">
      <c r="A787" s="35"/>
      <c r="B787" s="36"/>
      <c r="C787" s="37"/>
      <c r="D787" s="191" t="s">
        <v>141</v>
      </c>
      <c r="E787" s="37"/>
      <c r="F787" s="192" t="s">
        <v>539</v>
      </c>
      <c r="G787" s="37"/>
      <c r="H787" s="37"/>
      <c r="I787" s="193"/>
      <c r="J787" s="193"/>
      <c r="K787" s="37"/>
      <c r="L787" s="37"/>
      <c r="M787" s="40"/>
      <c r="N787" s="194"/>
      <c r="O787" s="195"/>
      <c r="P787" s="65"/>
      <c r="Q787" s="65"/>
      <c r="R787" s="65"/>
      <c r="S787" s="65"/>
      <c r="T787" s="65"/>
      <c r="U787" s="65"/>
      <c r="V787" s="65"/>
      <c r="W787" s="65"/>
      <c r="X787" s="66"/>
      <c r="Y787" s="35"/>
      <c r="Z787" s="35"/>
      <c r="AA787" s="35"/>
      <c r="AB787" s="35"/>
      <c r="AC787" s="35"/>
      <c r="AD787" s="35"/>
      <c r="AE787" s="35"/>
      <c r="AT787" s="18" t="s">
        <v>141</v>
      </c>
      <c r="AU787" s="18" t="s">
        <v>85</v>
      </c>
    </row>
    <row r="788" spans="1:47" s="2" customFormat="1" ht="12">
      <c r="A788" s="35"/>
      <c r="B788" s="36"/>
      <c r="C788" s="37"/>
      <c r="D788" s="196" t="s">
        <v>143</v>
      </c>
      <c r="E788" s="37"/>
      <c r="F788" s="197" t="s">
        <v>540</v>
      </c>
      <c r="G788" s="37"/>
      <c r="H788" s="37"/>
      <c r="I788" s="193"/>
      <c r="J788" s="193"/>
      <c r="K788" s="37"/>
      <c r="L788" s="37"/>
      <c r="M788" s="40"/>
      <c r="N788" s="194"/>
      <c r="O788" s="195"/>
      <c r="P788" s="65"/>
      <c r="Q788" s="65"/>
      <c r="R788" s="65"/>
      <c r="S788" s="65"/>
      <c r="T788" s="65"/>
      <c r="U788" s="65"/>
      <c r="V788" s="65"/>
      <c r="W788" s="65"/>
      <c r="X788" s="66"/>
      <c r="Y788" s="35"/>
      <c r="Z788" s="35"/>
      <c r="AA788" s="35"/>
      <c r="AB788" s="35"/>
      <c r="AC788" s="35"/>
      <c r="AD788" s="35"/>
      <c r="AE788" s="35"/>
      <c r="AT788" s="18" t="s">
        <v>143</v>
      </c>
      <c r="AU788" s="18" t="s">
        <v>85</v>
      </c>
    </row>
    <row r="789" spans="1:65" s="2" customFormat="1" ht="16.5" customHeight="1">
      <c r="A789" s="35"/>
      <c r="B789" s="36"/>
      <c r="C789" s="177" t="s">
        <v>567</v>
      </c>
      <c r="D789" s="177" t="s">
        <v>134</v>
      </c>
      <c r="E789" s="178" t="s">
        <v>542</v>
      </c>
      <c r="F789" s="179" t="s">
        <v>543</v>
      </c>
      <c r="G789" s="180" t="s">
        <v>537</v>
      </c>
      <c r="H789" s="181">
        <v>128</v>
      </c>
      <c r="I789" s="182"/>
      <c r="J789" s="182"/>
      <c r="K789" s="183">
        <f>ROUND(P789*H789,2)</f>
        <v>0</v>
      </c>
      <c r="L789" s="179" t="s">
        <v>29</v>
      </c>
      <c r="M789" s="40"/>
      <c r="N789" s="184" t="s">
        <v>29</v>
      </c>
      <c r="O789" s="185" t="s">
        <v>44</v>
      </c>
      <c r="P789" s="186">
        <f>I789+J789</f>
        <v>0</v>
      </c>
      <c r="Q789" s="186">
        <f>ROUND(I789*H789,2)</f>
        <v>0</v>
      </c>
      <c r="R789" s="186">
        <f>ROUND(J789*H789,2)</f>
        <v>0</v>
      </c>
      <c r="S789" s="65"/>
      <c r="T789" s="187">
        <f>S789*H789</f>
        <v>0</v>
      </c>
      <c r="U789" s="187">
        <v>0</v>
      </c>
      <c r="V789" s="187">
        <f>U789*H789</f>
        <v>0</v>
      </c>
      <c r="W789" s="187">
        <v>0</v>
      </c>
      <c r="X789" s="188">
        <f>W789*H789</f>
        <v>0</v>
      </c>
      <c r="Y789" s="35"/>
      <c r="Z789" s="35"/>
      <c r="AA789" s="35"/>
      <c r="AB789" s="35"/>
      <c r="AC789" s="35"/>
      <c r="AD789" s="35"/>
      <c r="AE789" s="35"/>
      <c r="AR789" s="189" t="s">
        <v>139</v>
      </c>
      <c r="AT789" s="189" t="s">
        <v>134</v>
      </c>
      <c r="AU789" s="189" t="s">
        <v>85</v>
      </c>
      <c r="AY789" s="18" t="s">
        <v>131</v>
      </c>
      <c r="BE789" s="190">
        <f>IF(O789="základní",K789,0)</f>
        <v>0</v>
      </c>
      <c r="BF789" s="190">
        <f>IF(O789="snížená",K789,0)</f>
        <v>0</v>
      </c>
      <c r="BG789" s="190">
        <f>IF(O789="zákl. přenesená",K789,0)</f>
        <v>0</v>
      </c>
      <c r="BH789" s="190">
        <f>IF(O789="sníž. přenesená",K789,0)</f>
        <v>0</v>
      </c>
      <c r="BI789" s="190">
        <f>IF(O789="nulová",K789,0)</f>
        <v>0</v>
      </c>
      <c r="BJ789" s="18" t="s">
        <v>83</v>
      </c>
      <c r="BK789" s="190">
        <f>ROUND(P789*H789,2)</f>
        <v>0</v>
      </c>
      <c r="BL789" s="18" t="s">
        <v>139</v>
      </c>
      <c r="BM789" s="189" t="s">
        <v>544</v>
      </c>
    </row>
    <row r="790" spans="1:47" s="2" customFormat="1" ht="12">
      <c r="A790" s="35"/>
      <c r="B790" s="36"/>
      <c r="C790" s="37"/>
      <c r="D790" s="191" t="s">
        <v>141</v>
      </c>
      <c r="E790" s="37"/>
      <c r="F790" s="192" t="s">
        <v>543</v>
      </c>
      <c r="G790" s="37"/>
      <c r="H790" s="37"/>
      <c r="I790" s="193"/>
      <c r="J790" s="193"/>
      <c r="K790" s="37"/>
      <c r="L790" s="37"/>
      <c r="M790" s="40"/>
      <c r="N790" s="194"/>
      <c r="O790" s="195"/>
      <c r="P790" s="65"/>
      <c r="Q790" s="65"/>
      <c r="R790" s="65"/>
      <c r="S790" s="65"/>
      <c r="T790" s="65"/>
      <c r="U790" s="65"/>
      <c r="V790" s="65"/>
      <c r="W790" s="65"/>
      <c r="X790" s="66"/>
      <c r="Y790" s="35"/>
      <c r="Z790" s="35"/>
      <c r="AA790" s="35"/>
      <c r="AB790" s="35"/>
      <c r="AC790" s="35"/>
      <c r="AD790" s="35"/>
      <c r="AE790" s="35"/>
      <c r="AT790" s="18" t="s">
        <v>141</v>
      </c>
      <c r="AU790" s="18" t="s">
        <v>85</v>
      </c>
    </row>
    <row r="791" spans="1:65" s="2" customFormat="1" ht="16.5" customHeight="1">
      <c r="A791" s="35"/>
      <c r="B791" s="36"/>
      <c r="C791" s="230" t="s">
        <v>514</v>
      </c>
      <c r="D791" s="230" t="s">
        <v>148</v>
      </c>
      <c r="E791" s="231" t="s">
        <v>546</v>
      </c>
      <c r="F791" s="232" t="s">
        <v>547</v>
      </c>
      <c r="G791" s="233" t="s">
        <v>532</v>
      </c>
      <c r="H791" s="234">
        <v>1</v>
      </c>
      <c r="I791" s="235"/>
      <c r="J791" s="236"/>
      <c r="K791" s="237">
        <f>ROUND(P791*H791,2)</f>
        <v>0</v>
      </c>
      <c r="L791" s="232" t="s">
        <v>29</v>
      </c>
      <c r="M791" s="238"/>
      <c r="N791" s="239" t="s">
        <v>29</v>
      </c>
      <c r="O791" s="185" t="s">
        <v>44</v>
      </c>
      <c r="P791" s="186">
        <f>I791+J791</f>
        <v>0</v>
      </c>
      <c r="Q791" s="186">
        <f>ROUND(I791*H791,2)</f>
        <v>0</v>
      </c>
      <c r="R791" s="186">
        <f>ROUND(J791*H791,2)</f>
        <v>0</v>
      </c>
      <c r="S791" s="65"/>
      <c r="T791" s="187">
        <f>S791*H791</f>
        <v>0</v>
      </c>
      <c r="U791" s="187">
        <v>0</v>
      </c>
      <c r="V791" s="187">
        <f>U791*H791</f>
        <v>0</v>
      </c>
      <c r="W791" s="187">
        <v>0</v>
      </c>
      <c r="X791" s="188">
        <f>W791*H791</f>
        <v>0</v>
      </c>
      <c r="Y791" s="35"/>
      <c r="Z791" s="35"/>
      <c r="AA791" s="35"/>
      <c r="AB791" s="35"/>
      <c r="AC791" s="35"/>
      <c r="AD791" s="35"/>
      <c r="AE791" s="35"/>
      <c r="AR791" s="189" t="s">
        <v>151</v>
      </c>
      <c r="AT791" s="189" t="s">
        <v>148</v>
      </c>
      <c r="AU791" s="189" t="s">
        <v>85</v>
      </c>
      <c r="AY791" s="18" t="s">
        <v>131</v>
      </c>
      <c r="BE791" s="190">
        <f>IF(O791="základní",K791,0)</f>
        <v>0</v>
      </c>
      <c r="BF791" s="190">
        <f>IF(O791="snížená",K791,0)</f>
        <v>0</v>
      </c>
      <c r="BG791" s="190">
        <f>IF(O791="zákl. přenesená",K791,0)</f>
        <v>0</v>
      </c>
      <c r="BH791" s="190">
        <f>IF(O791="sníž. přenesená",K791,0)</f>
        <v>0</v>
      </c>
      <c r="BI791" s="190">
        <f>IF(O791="nulová",K791,0)</f>
        <v>0</v>
      </c>
      <c r="BJ791" s="18" t="s">
        <v>83</v>
      </c>
      <c r="BK791" s="190">
        <f>ROUND(P791*H791,2)</f>
        <v>0</v>
      </c>
      <c r="BL791" s="18" t="s">
        <v>139</v>
      </c>
      <c r="BM791" s="189" t="s">
        <v>548</v>
      </c>
    </row>
    <row r="792" spans="1:47" s="2" customFormat="1" ht="12">
      <c r="A792" s="35"/>
      <c r="B792" s="36"/>
      <c r="C792" s="37"/>
      <c r="D792" s="191" t="s">
        <v>141</v>
      </c>
      <c r="E792" s="37"/>
      <c r="F792" s="192" t="s">
        <v>547</v>
      </c>
      <c r="G792" s="37"/>
      <c r="H792" s="37"/>
      <c r="I792" s="193"/>
      <c r="J792" s="193"/>
      <c r="K792" s="37"/>
      <c r="L792" s="37"/>
      <c r="M792" s="40"/>
      <c r="N792" s="194"/>
      <c r="O792" s="195"/>
      <c r="P792" s="65"/>
      <c r="Q792" s="65"/>
      <c r="R792" s="65"/>
      <c r="S792" s="65"/>
      <c r="T792" s="65"/>
      <c r="U792" s="65"/>
      <c r="V792" s="65"/>
      <c r="W792" s="65"/>
      <c r="X792" s="66"/>
      <c r="Y792" s="35"/>
      <c r="Z792" s="35"/>
      <c r="AA792" s="35"/>
      <c r="AB792" s="35"/>
      <c r="AC792" s="35"/>
      <c r="AD792" s="35"/>
      <c r="AE792" s="35"/>
      <c r="AT792" s="18" t="s">
        <v>141</v>
      </c>
      <c r="AU792" s="18" t="s">
        <v>85</v>
      </c>
    </row>
    <row r="793" spans="2:63" s="12" customFormat="1" ht="22.9" customHeight="1">
      <c r="B793" s="160"/>
      <c r="C793" s="161"/>
      <c r="D793" s="162" t="s">
        <v>74</v>
      </c>
      <c r="E793" s="175" t="s">
        <v>549</v>
      </c>
      <c r="F793" s="175" t="s">
        <v>550</v>
      </c>
      <c r="G793" s="161"/>
      <c r="H793" s="161"/>
      <c r="I793" s="164"/>
      <c r="J793" s="164"/>
      <c r="K793" s="176">
        <f>BK793</f>
        <v>0</v>
      </c>
      <c r="L793" s="161"/>
      <c r="M793" s="166"/>
      <c r="N793" s="167"/>
      <c r="O793" s="168"/>
      <c r="P793" s="168"/>
      <c r="Q793" s="169">
        <f>SUM(Q794:Q945)</f>
        <v>0</v>
      </c>
      <c r="R793" s="169">
        <f>SUM(R794:R945)</f>
        <v>0</v>
      </c>
      <c r="S793" s="168"/>
      <c r="T793" s="170">
        <f>SUM(T794:T945)</f>
        <v>0</v>
      </c>
      <c r="U793" s="168"/>
      <c r="V793" s="170">
        <f>SUM(V794:V945)</f>
        <v>0</v>
      </c>
      <c r="W793" s="168"/>
      <c r="X793" s="171">
        <f>SUM(X794:X945)</f>
        <v>0.0038450000000000003</v>
      </c>
      <c r="AR793" s="172" t="s">
        <v>83</v>
      </c>
      <c r="AT793" s="173" t="s">
        <v>74</v>
      </c>
      <c r="AU793" s="173" t="s">
        <v>83</v>
      </c>
      <c r="AY793" s="172" t="s">
        <v>131</v>
      </c>
      <c r="BK793" s="174">
        <f>SUM(BK794:BK945)</f>
        <v>0</v>
      </c>
    </row>
    <row r="794" spans="1:65" s="2" customFormat="1" ht="24.2" customHeight="1">
      <c r="A794" s="35"/>
      <c r="B794" s="36"/>
      <c r="C794" s="177" t="s">
        <v>928</v>
      </c>
      <c r="D794" s="177" t="s">
        <v>134</v>
      </c>
      <c r="E794" s="178" t="s">
        <v>552</v>
      </c>
      <c r="F794" s="179" t="s">
        <v>553</v>
      </c>
      <c r="G794" s="180" t="s">
        <v>158</v>
      </c>
      <c r="H794" s="181">
        <v>209</v>
      </c>
      <c r="I794" s="182"/>
      <c r="J794" s="182"/>
      <c r="K794" s="183">
        <f>ROUND(P794*H794,2)</f>
        <v>0</v>
      </c>
      <c r="L794" s="179" t="s">
        <v>138</v>
      </c>
      <c r="M794" s="40"/>
      <c r="N794" s="184" t="s">
        <v>29</v>
      </c>
      <c r="O794" s="185" t="s">
        <v>44</v>
      </c>
      <c r="P794" s="186">
        <f>I794+J794</f>
        <v>0</v>
      </c>
      <c r="Q794" s="186">
        <f>ROUND(I794*H794,2)</f>
        <v>0</v>
      </c>
      <c r="R794" s="186">
        <f>ROUND(J794*H794,2)</f>
        <v>0</v>
      </c>
      <c r="S794" s="65"/>
      <c r="T794" s="187">
        <f>S794*H794</f>
        <v>0</v>
      </c>
      <c r="U794" s="187">
        <v>0</v>
      </c>
      <c r="V794" s="187">
        <f>U794*H794</f>
        <v>0</v>
      </c>
      <c r="W794" s="187">
        <v>0</v>
      </c>
      <c r="X794" s="188">
        <f>W794*H794</f>
        <v>0</v>
      </c>
      <c r="Y794" s="35"/>
      <c r="Z794" s="35"/>
      <c r="AA794" s="35"/>
      <c r="AB794" s="35"/>
      <c r="AC794" s="35"/>
      <c r="AD794" s="35"/>
      <c r="AE794" s="35"/>
      <c r="AR794" s="189" t="s">
        <v>139</v>
      </c>
      <c r="AT794" s="189" t="s">
        <v>134</v>
      </c>
      <c r="AU794" s="189" t="s">
        <v>85</v>
      </c>
      <c r="AY794" s="18" t="s">
        <v>131</v>
      </c>
      <c r="BE794" s="190">
        <f>IF(O794="základní",K794,0)</f>
        <v>0</v>
      </c>
      <c r="BF794" s="190">
        <f>IF(O794="snížená",K794,0)</f>
        <v>0</v>
      </c>
      <c r="BG794" s="190">
        <f>IF(O794="zákl. přenesená",K794,0)</f>
        <v>0</v>
      </c>
      <c r="BH794" s="190">
        <f>IF(O794="sníž. přenesená",K794,0)</f>
        <v>0</v>
      </c>
      <c r="BI794" s="190">
        <f>IF(O794="nulová",K794,0)</f>
        <v>0</v>
      </c>
      <c r="BJ794" s="18" t="s">
        <v>83</v>
      </c>
      <c r="BK794" s="190">
        <f>ROUND(P794*H794,2)</f>
        <v>0</v>
      </c>
      <c r="BL794" s="18" t="s">
        <v>139</v>
      </c>
      <c r="BM794" s="189" t="s">
        <v>554</v>
      </c>
    </row>
    <row r="795" spans="1:47" s="2" customFormat="1" ht="19.5">
      <c r="A795" s="35"/>
      <c r="B795" s="36"/>
      <c r="C795" s="37"/>
      <c r="D795" s="191" t="s">
        <v>141</v>
      </c>
      <c r="E795" s="37"/>
      <c r="F795" s="192" t="s">
        <v>555</v>
      </c>
      <c r="G795" s="37"/>
      <c r="H795" s="37"/>
      <c r="I795" s="193"/>
      <c r="J795" s="193"/>
      <c r="K795" s="37"/>
      <c r="L795" s="37"/>
      <c r="M795" s="40"/>
      <c r="N795" s="194"/>
      <c r="O795" s="195"/>
      <c r="P795" s="65"/>
      <c r="Q795" s="65"/>
      <c r="R795" s="65"/>
      <c r="S795" s="65"/>
      <c r="T795" s="65"/>
      <c r="U795" s="65"/>
      <c r="V795" s="65"/>
      <c r="W795" s="65"/>
      <c r="X795" s="66"/>
      <c r="Y795" s="35"/>
      <c r="Z795" s="35"/>
      <c r="AA795" s="35"/>
      <c r="AB795" s="35"/>
      <c r="AC795" s="35"/>
      <c r="AD795" s="35"/>
      <c r="AE795" s="35"/>
      <c r="AT795" s="18" t="s">
        <v>141</v>
      </c>
      <c r="AU795" s="18" t="s">
        <v>85</v>
      </c>
    </row>
    <row r="796" spans="1:47" s="2" customFormat="1" ht="12">
      <c r="A796" s="35"/>
      <c r="B796" s="36"/>
      <c r="C796" s="37"/>
      <c r="D796" s="196" t="s">
        <v>143</v>
      </c>
      <c r="E796" s="37"/>
      <c r="F796" s="197" t="s">
        <v>556</v>
      </c>
      <c r="G796" s="37"/>
      <c r="H796" s="37"/>
      <c r="I796" s="193"/>
      <c r="J796" s="193"/>
      <c r="K796" s="37"/>
      <c r="L796" s="37"/>
      <c r="M796" s="40"/>
      <c r="N796" s="194"/>
      <c r="O796" s="195"/>
      <c r="P796" s="65"/>
      <c r="Q796" s="65"/>
      <c r="R796" s="65"/>
      <c r="S796" s="65"/>
      <c r="T796" s="65"/>
      <c r="U796" s="65"/>
      <c r="V796" s="65"/>
      <c r="W796" s="65"/>
      <c r="X796" s="66"/>
      <c r="Y796" s="35"/>
      <c r="Z796" s="35"/>
      <c r="AA796" s="35"/>
      <c r="AB796" s="35"/>
      <c r="AC796" s="35"/>
      <c r="AD796" s="35"/>
      <c r="AE796" s="35"/>
      <c r="AT796" s="18" t="s">
        <v>143</v>
      </c>
      <c r="AU796" s="18" t="s">
        <v>85</v>
      </c>
    </row>
    <row r="797" spans="2:51" s="13" customFormat="1" ht="12">
      <c r="B797" s="198"/>
      <c r="C797" s="199"/>
      <c r="D797" s="191" t="s">
        <v>145</v>
      </c>
      <c r="E797" s="200" t="s">
        <v>29</v>
      </c>
      <c r="F797" s="201" t="s">
        <v>146</v>
      </c>
      <c r="G797" s="199"/>
      <c r="H797" s="200" t="s">
        <v>29</v>
      </c>
      <c r="I797" s="202"/>
      <c r="J797" s="202"/>
      <c r="K797" s="199"/>
      <c r="L797" s="199"/>
      <c r="M797" s="203"/>
      <c r="N797" s="204"/>
      <c r="O797" s="205"/>
      <c r="P797" s="205"/>
      <c r="Q797" s="205"/>
      <c r="R797" s="205"/>
      <c r="S797" s="205"/>
      <c r="T797" s="205"/>
      <c r="U797" s="205"/>
      <c r="V797" s="205"/>
      <c r="W797" s="205"/>
      <c r="X797" s="206"/>
      <c r="AT797" s="207" t="s">
        <v>145</v>
      </c>
      <c r="AU797" s="207" t="s">
        <v>85</v>
      </c>
      <c r="AV797" s="13" t="s">
        <v>83</v>
      </c>
      <c r="AW797" s="13" t="s">
        <v>5</v>
      </c>
      <c r="AX797" s="13" t="s">
        <v>75</v>
      </c>
      <c r="AY797" s="207" t="s">
        <v>131</v>
      </c>
    </row>
    <row r="798" spans="2:51" s="14" customFormat="1" ht="12">
      <c r="B798" s="208"/>
      <c r="C798" s="209"/>
      <c r="D798" s="191" t="s">
        <v>145</v>
      </c>
      <c r="E798" s="210" t="s">
        <v>29</v>
      </c>
      <c r="F798" s="211" t="s">
        <v>929</v>
      </c>
      <c r="G798" s="209"/>
      <c r="H798" s="212">
        <v>209</v>
      </c>
      <c r="I798" s="213"/>
      <c r="J798" s="213"/>
      <c r="K798" s="209"/>
      <c r="L798" s="209"/>
      <c r="M798" s="214"/>
      <c r="N798" s="215"/>
      <c r="O798" s="216"/>
      <c r="P798" s="216"/>
      <c r="Q798" s="216"/>
      <c r="R798" s="216"/>
      <c r="S798" s="216"/>
      <c r="T798" s="216"/>
      <c r="U798" s="216"/>
      <c r="V798" s="216"/>
      <c r="W798" s="216"/>
      <c r="X798" s="217"/>
      <c r="AT798" s="218" t="s">
        <v>145</v>
      </c>
      <c r="AU798" s="218" t="s">
        <v>85</v>
      </c>
      <c r="AV798" s="14" t="s">
        <v>85</v>
      </c>
      <c r="AW798" s="14" t="s">
        <v>5</v>
      </c>
      <c r="AX798" s="14" t="s">
        <v>75</v>
      </c>
      <c r="AY798" s="218" t="s">
        <v>131</v>
      </c>
    </row>
    <row r="799" spans="2:51" s="15" customFormat="1" ht="12">
      <c r="B799" s="219"/>
      <c r="C799" s="220"/>
      <c r="D799" s="191" t="s">
        <v>145</v>
      </c>
      <c r="E799" s="221" t="s">
        <v>29</v>
      </c>
      <c r="F799" s="222" t="s">
        <v>147</v>
      </c>
      <c r="G799" s="220"/>
      <c r="H799" s="223">
        <v>209</v>
      </c>
      <c r="I799" s="224"/>
      <c r="J799" s="224"/>
      <c r="K799" s="220"/>
      <c r="L799" s="220"/>
      <c r="M799" s="225"/>
      <c r="N799" s="226"/>
      <c r="O799" s="227"/>
      <c r="P799" s="227"/>
      <c r="Q799" s="227"/>
      <c r="R799" s="227"/>
      <c r="S799" s="227"/>
      <c r="T799" s="227"/>
      <c r="U799" s="227"/>
      <c r="V799" s="227"/>
      <c r="W799" s="227"/>
      <c r="X799" s="228"/>
      <c r="AT799" s="229" t="s">
        <v>145</v>
      </c>
      <c r="AU799" s="229" t="s">
        <v>85</v>
      </c>
      <c r="AV799" s="15" t="s">
        <v>139</v>
      </c>
      <c r="AW799" s="15" t="s">
        <v>5</v>
      </c>
      <c r="AX799" s="15" t="s">
        <v>83</v>
      </c>
      <c r="AY799" s="229" t="s">
        <v>131</v>
      </c>
    </row>
    <row r="800" spans="1:65" s="2" customFormat="1" ht="21.75" customHeight="1">
      <c r="A800" s="35"/>
      <c r="B800" s="36"/>
      <c r="C800" s="230" t="s">
        <v>338</v>
      </c>
      <c r="D800" s="230" t="s">
        <v>148</v>
      </c>
      <c r="E800" s="231" t="s">
        <v>559</v>
      </c>
      <c r="F800" s="232" t="s">
        <v>560</v>
      </c>
      <c r="G800" s="233" t="s">
        <v>158</v>
      </c>
      <c r="H800" s="234">
        <v>161</v>
      </c>
      <c r="I800" s="235"/>
      <c r="J800" s="236"/>
      <c r="K800" s="237">
        <f>ROUND(P800*H800,2)</f>
        <v>0</v>
      </c>
      <c r="L800" s="232" t="s">
        <v>29</v>
      </c>
      <c r="M800" s="238"/>
      <c r="N800" s="239" t="s">
        <v>29</v>
      </c>
      <c r="O800" s="185" t="s">
        <v>44</v>
      </c>
      <c r="P800" s="186">
        <f>I800+J800</f>
        <v>0</v>
      </c>
      <c r="Q800" s="186">
        <f>ROUND(I800*H800,2)</f>
        <v>0</v>
      </c>
      <c r="R800" s="186">
        <f>ROUND(J800*H800,2)</f>
        <v>0</v>
      </c>
      <c r="S800" s="65"/>
      <c r="T800" s="187">
        <f>S800*H800</f>
        <v>0</v>
      </c>
      <c r="U800" s="187">
        <v>0</v>
      </c>
      <c r="V800" s="187">
        <f>U800*H800</f>
        <v>0</v>
      </c>
      <c r="W800" s="187">
        <v>0</v>
      </c>
      <c r="X800" s="188">
        <f>W800*H800</f>
        <v>0</v>
      </c>
      <c r="Y800" s="35"/>
      <c r="Z800" s="35"/>
      <c r="AA800" s="35"/>
      <c r="AB800" s="35"/>
      <c r="AC800" s="35"/>
      <c r="AD800" s="35"/>
      <c r="AE800" s="35"/>
      <c r="AR800" s="189" t="s">
        <v>151</v>
      </c>
      <c r="AT800" s="189" t="s">
        <v>148</v>
      </c>
      <c r="AU800" s="189" t="s">
        <v>85</v>
      </c>
      <c r="AY800" s="18" t="s">
        <v>131</v>
      </c>
      <c r="BE800" s="190">
        <f>IF(O800="základní",K800,0)</f>
        <v>0</v>
      </c>
      <c r="BF800" s="190">
        <f>IF(O800="snížená",K800,0)</f>
        <v>0</v>
      </c>
      <c r="BG800" s="190">
        <f>IF(O800="zákl. přenesená",K800,0)</f>
        <v>0</v>
      </c>
      <c r="BH800" s="190">
        <f>IF(O800="sníž. přenesená",K800,0)</f>
        <v>0</v>
      </c>
      <c r="BI800" s="190">
        <f>IF(O800="nulová",K800,0)</f>
        <v>0</v>
      </c>
      <c r="BJ800" s="18" t="s">
        <v>83</v>
      </c>
      <c r="BK800" s="190">
        <f>ROUND(P800*H800,2)</f>
        <v>0</v>
      </c>
      <c r="BL800" s="18" t="s">
        <v>139</v>
      </c>
      <c r="BM800" s="189" t="s">
        <v>561</v>
      </c>
    </row>
    <row r="801" spans="1:47" s="2" customFormat="1" ht="12">
      <c r="A801" s="35"/>
      <c r="B801" s="36"/>
      <c r="C801" s="37"/>
      <c r="D801" s="191" t="s">
        <v>141</v>
      </c>
      <c r="E801" s="37"/>
      <c r="F801" s="192" t="s">
        <v>560</v>
      </c>
      <c r="G801" s="37"/>
      <c r="H801" s="37"/>
      <c r="I801" s="193"/>
      <c r="J801" s="193"/>
      <c r="K801" s="37"/>
      <c r="L801" s="37"/>
      <c r="M801" s="40"/>
      <c r="N801" s="194"/>
      <c r="O801" s="195"/>
      <c r="P801" s="65"/>
      <c r="Q801" s="65"/>
      <c r="R801" s="65"/>
      <c r="S801" s="65"/>
      <c r="T801" s="65"/>
      <c r="U801" s="65"/>
      <c r="V801" s="65"/>
      <c r="W801" s="65"/>
      <c r="X801" s="66"/>
      <c r="Y801" s="35"/>
      <c r="Z801" s="35"/>
      <c r="AA801" s="35"/>
      <c r="AB801" s="35"/>
      <c r="AC801" s="35"/>
      <c r="AD801" s="35"/>
      <c r="AE801" s="35"/>
      <c r="AT801" s="18" t="s">
        <v>141</v>
      </c>
      <c r="AU801" s="18" t="s">
        <v>85</v>
      </c>
    </row>
    <row r="802" spans="1:47" s="2" customFormat="1" ht="19.5">
      <c r="A802" s="35"/>
      <c r="B802" s="36"/>
      <c r="C802" s="37"/>
      <c r="D802" s="191" t="s">
        <v>153</v>
      </c>
      <c r="E802" s="37"/>
      <c r="F802" s="240" t="s">
        <v>165</v>
      </c>
      <c r="G802" s="37"/>
      <c r="H802" s="37"/>
      <c r="I802" s="193"/>
      <c r="J802" s="193"/>
      <c r="K802" s="37"/>
      <c r="L802" s="37"/>
      <c r="M802" s="40"/>
      <c r="N802" s="194"/>
      <c r="O802" s="195"/>
      <c r="P802" s="65"/>
      <c r="Q802" s="65"/>
      <c r="R802" s="65"/>
      <c r="S802" s="65"/>
      <c r="T802" s="65"/>
      <c r="U802" s="65"/>
      <c r="V802" s="65"/>
      <c r="W802" s="65"/>
      <c r="X802" s="66"/>
      <c r="Y802" s="35"/>
      <c r="Z802" s="35"/>
      <c r="AA802" s="35"/>
      <c r="AB802" s="35"/>
      <c r="AC802" s="35"/>
      <c r="AD802" s="35"/>
      <c r="AE802" s="35"/>
      <c r="AT802" s="18" t="s">
        <v>153</v>
      </c>
      <c r="AU802" s="18" t="s">
        <v>85</v>
      </c>
    </row>
    <row r="803" spans="2:51" s="13" customFormat="1" ht="12">
      <c r="B803" s="198"/>
      <c r="C803" s="199"/>
      <c r="D803" s="191" t="s">
        <v>145</v>
      </c>
      <c r="E803" s="200" t="s">
        <v>29</v>
      </c>
      <c r="F803" s="201" t="s">
        <v>146</v>
      </c>
      <c r="G803" s="199"/>
      <c r="H803" s="200" t="s">
        <v>29</v>
      </c>
      <c r="I803" s="202"/>
      <c r="J803" s="202"/>
      <c r="K803" s="199"/>
      <c r="L803" s="199"/>
      <c r="M803" s="203"/>
      <c r="N803" s="204"/>
      <c r="O803" s="205"/>
      <c r="P803" s="205"/>
      <c r="Q803" s="205"/>
      <c r="R803" s="205"/>
      <c r="S803" s="205"/>
      <c r="T803" s="205"/>
      <c r="U803" s="205"/>
      <c r="V803" s="205"/>
      <c r="W803" s="205"/>
      <c r="X803" s="206"/>
      <c r="AT803" s="207" t="s">
        <v>145</v>
      </c>
      <c r="AU803" s="207" t="s">
        <v>85</v>
      </c>
      <c r="AV803" s="13" t="s">
        <v>83</v>
      </c>
      <c r="AW803" s="13" t="s">
        <v>5</v>
      </c>
      <c r="AX803" s="13" t="s">
        <v>75</v>
      </c>
      <c r="AY803" s="207" t="s">
        <v>131</v>
      </c>
    </row>
    <row r="804" spans="2:51" s="14" customFormat="1" ht="12">
      <c r="B804" s="208"/>
      <c r="C804" s="209"/>
      <c r="D804" s="191" t="s">
        <v>145</v>
      </c>
      <c r="E804" s="210" t="s">
        <v>29</v>
      </c>
      <c r="F804" s="211" t="s">
        <v>930</v>
      </c>
      <c r="G804" s="209"/>
      <c r="H804" s="212">
        <v>161</v>
      </c>
      <c r="I804" s="213"/>
      <c r="J804" s="213"/>
      <c r="K804" s="209"/>
      <c r="L804" s="209"/>
      <c r="M804" s="214"/>
      <c r="N804" s="215"/>
      <c r="O804" s="216"/>
      <c r="P804" s="216"/>
      <c r="Q804" s="216"/>
      <c r="R804" s="216"/>
      <c r="S804" s="216"/>
      <c r="T804" s="216"/>
      <c r="U804" s="216"/>
      <c r="V804" s="216"/>
      <c r="W804" s="216"/>
      <c r="X804" s="217"/>
      <c r="AT804" s="218" t="s">
        <v>145</v>
      </c>
      <c r="AU804" s="218" t="s">
        <v>85</v>
      </c>
      <c r="AV804" s="14" t="s">
        <v>85</v>
      </c>
      <c r="AW804" s="14" t="s">
        <v>5</v>
      </c>
      <c r="AX804" s="14" t="s">
        <v>75</v>
      </c>
      <c r="AY804" s="218" t="s">
        <v>131</v>
      </c>
    </row>
    <row r="805" spans="2:51" s="15" customFormat="1" ht="12">
      <c r="B805" s="219"/>
      <c r="C805" s="220"/>
      <c r="D805" s="191" t="s">
        <v>145</v>
      </c>
      <c r="E805" s="221" t="s">
        <v>29</v>
      </c>
      <c r="F805" s="222" t="s">
        <v>147</v>
      </c>
      <c r="G805" s="220"/>
      <c r="H805" s="223">
        <v>161</v>
      </c>
      <c r="I805" s="224"/>
      <c r="J805" s="224"/>
      <c r="K805" s="220"/>
      <c r="L805" s="220"/>
      <c r="M805" s="225"/>
      <c r="N805" s="226"/>
      <c r="O805" s="227"/>
      <c r="P805" s="227"/>
      <c r="Q805" s="227"/>
      <c r="R805" s="227"/>
      <c r="S805" s="227"/>
      <c r="T805" s="227"/>
      <c r="U805" s="227"/>
      <c r="V805" s="227"/>
      <c r="W805" s="227"/>
      <c r="X805" s="228"/>
      <c r="AT805" s="229" t="s">
        <v>145</v>
      </c>
      <c r="AU805" s="229" t="s">
        <v>85</v>
      </c>
      <c r="AV805" s="15" t="s">
        <v>139</v>
      </c>
      <c r="AW805" s="15" t="s">
        <v>5</v>
      </c>
      <c r="AX805" s="15" t="s">
        <v>83</v>
      </c>
      <c r="AY805" s="229" t="s">
        <v>131</v>
      </c>
    </row>
    <row r="806" spans="1:65" s="2" customFormat="1" ht="21.75" customHeight="1">
      <c r="A806" s="35"/>
      <c r="B806" s="36"/>
      <c r="C806" s="230" t="s">
        <v>931</v>
      </c>
      <c r="D806" s="230" t="s">
        <v>148</v>
      </c>
      <c r="E806" s="231" t="s">
        <v>564</v>
      </c>
      <c r="F806" s="232" t="s">
        <v>565</v>
      </c>
      <c r="G806" s="233" t="s">
        <v>158</v>
      </c>
      <c r="H806" s="234">
        <v>48</v>
      </c>
      <c r="I806" s="235"/>
      <c r="J806" s="236"/>
      <c r="K806" s="237">
        <f>ROUND(P806*H806,2)</f>
        <v>0</v>
      </c>
      <c r="L806" s="232" t="s">
        <v>29</v>
      </c>
      <c r="M806" s="238"/>
      <c r="N806" s="239" t="s">
        <v>29</v>
      </c>
      <c r="O806" s="185" t="s">
        <v>44</v>
      </c>
      <c r="P806" s="186">
        <f>I806+J806</f>
        <v>0</v>
      </c>
      <c r="Q806" s="186">
        <f>ROUND(I806*H806,2)</f>
        <v>0</v>
      </c>
      <c r="R806" s="186">
        <f>ROUND(J806*H806,2)</f>
        <v>0</v>
      </c>
      <c r="S806" s="65"/>
      <c r="T806" s="187">
        <f>S806*H806</f>
        <v>0</v>
      </c>
      <c r="U806" s="187">
        <v>0</v>
      </c>
      <c r="V806" s="187">
        <f>U806*H806</f>
        <v>0</v>
      </c>
      <c r="W806" s="187">
        <v>0</v>
      </c>
      <c r="X806" s="188">
        <f>W806*H806</f>
        <v>0</v>
      </c>
      <c r="Y806" s="35"/>
      <c r="Z806" s="35"/>
      <c r="AA806" s="35"/>
      <c r="AB806" s="35"/>
      <c r="AC806" s="35"/>
      <c r="AD806" s="35"/>
      <c r="AE806" s="35"/>
      <c r="AR806" s="189" t="s">
        <v>151</v>
      </c>
      <c r="AT806" s="189" t="s">
        <v>148</v>
      </c>
      <c r="AU806" s="189" t="s">
        <v>85</v>
      </c>
      <c r="AY806" s="18" t="s">
        <v>131</v>
      </c>
      <c r="BE806" s="190">
        <f>IF(O806="základní",K806,0)</f>
        <v>0</v>
      </c>
      <c r="BF806" s="190">
        <f>IF(O806="snížená",K806,0)</f>
        <v>0</v>
      </c>
      <c r="BG806" s="190">
        <f>IF(O806="zákl. přenesená",K806,0)</f>
        <v>0</v>
      </c>
      <c r="BH806" s="190">
        <f>IF(O806="sníž. přenesená",K806,0)</f>
        <v>0</v>
      </c>
      <c r="BI806" s="190">
        <f>IF(O806="nulová",K806,0)</f>
        <v>0</v>
      </c>
      <c r="BJ806" s="18" t="s">
        <v>83</v>
      </c>
      <c r="BK806" s="190">
        <f>ROUND(P806*H806,2)</f>
        <v>0</v>
      </c>
      <c r="BL806" s="18" t="s">
        <v>139</v>
      </c>
      <c r="BM806" s="189" t="s">
        <v>566</v>
      </c>
    </row>
    <row r="807" spans="1:47" s="2" customFormat="1" ht="12">
      <c r="A807" s="35"/>
      <c r="B807" s="36"/>
      <c r="C807" s="37"/>
      <c r="D807" s="191" t="s">
        <v>141</v>
      </c>
      <c r="E807" s="37"/>
      <c r="F807" s="192" t="s">
        <v>565</v>
      </c>
      <c r="G807" s="37"/>
      <c r="H807" s="37"/>
      <c r="I807" s="193"/>
      <c r="J807" s="193"/>
      <c r="K807" s="37"/>
      <c r="L807" s="37"/>
      <c r="M807" s="40"/>
      <c r="N807" s="194"/>
      <c r="O807" s="195"/>
      <c r="P807" s="65"/>
      <c r="Q807" s="65"/>
      <c r="R807" s="65"/>
      <c r="S807" s="65"/>
      <c r="T807" s="65"/>
      <c r="U807" s="65"/>
      <c r="V807" s="65"/>
      <c r="W807" s="65"/>
      <c r="X807" s="66"/>
      <c r="Y807" s="35"/>
      <c r="Z807" s="35"/>
      <c r="AA807" s="35"/>
      <c r="AB807" s="35"/>
      <c r="AC807" s="35"/>
      <c r="AD807" s="35"/>
      <c r="AE807" s="35"/>
      <c r="AT807" s="18" t="s">
        <v>141</v>
      </c>
      <c r="AU807" s="18" t="s">
        <v>85</v>
      </c>
    </row>
    <row r="808" spans="1:47" s="2" customFormat="1" ht="19.5">
      <c r="A808" s="35"/>
      <c r="B808" s="36"/>
      <c r="C808" s="37"/>
      <c r="D808" s="191" t="s">
        <v>153</v>
      </c>
      <c r="E808" s="37"/>
      <c r="F808" s="240" t="s">
        <v>165</v>
      </c>
      <c r="G808" s="37"/>
      <c r="H808" s="37"/>
      <c r="I808" s="193"/>
      <c r="J808" s="193"/>
      <c r="K808" s="37"/>
      <c r="L808" s="37"/>
      <c r="M808" s="40"/>
      <c r="N808" s="194"/>
      <c r="O808" s="195"/>
      <c r="P808" s="65"/>
      <c r="Q808" s="65"/>
      <c r="R808" s="65"/>
      <c r="S808" s="65"/>
      <c r="T808" s="65"/>
      <c r="U808" s="65"/>
      <c r="V808" s="65"/>
      <c r="W808" s="65"/>
      <c r="X808" s="66"/>
      <c r="Y808" s="35"/>
      <c r="Z808" s="35"/>
      <c r="AA808" s="35"/>
      <c r="AB808" s="35"/>
      <c r="AC808" s="35"/>
      <c r="AD808" s="35"/>
      <c r="AE808" s="35"/>
      <c r="AT808" s="18" t="s">
        <v>153</v>
      </c>
      <c r="AU808" s="18" t="s">
        <v>85</v>
      </c>
    </row>
    <row r="809" spans="2:51" s="13" customFormat="1" ht="12">
      <c r="B809" s="198"/>
      <c r="C809" s="199"/>
      <c r="D809" s="191" t="s">
        <v>145</v>
      </c>
      <c r="E809" s="200" t="s">
        <v>29</v>
      </c>
      <c r="F809" s="201" t="s">
        <v>146</v>
      </c>
      <c r="G809" s="199"/>
      <c r="H809" s="200" t="s">
        <v>29</v>
      </c>
      <c r="I809" s="202"/>
      <c r="J809" s="202"/>
      <c r="K809" s="199"/>
      <c r="L809" s="199"/>
      <c r="M809" s="203"/>
      <c r="N809" s="204"/>
      <c r="O809" s="205"/>
      <c r="P809" s="205"/>
      <c r="Q809" s="205"/>
      <c r="R809" s="205"/>
      <c r="S809" s="205"/>
      <c r="T809" s="205"/>
      <c r="U809" s="205"/>
      <c r="V809" s="205"/>
      <c r="W809" s="205"/>
      <c r="X809" s="206"/>
      <c r="AT809" s="207" t="s">
        <v>145</v>
      </c>
      <c r="AU809" s="207" t="s">
        <v>85</v>
      </c>
      <c r="AV809" s="13" t="s">
        <v>83</v>
      </c>
      <c r="AW809" s="13" t="s">
        <v>5</v>
      </c>
      <c r="AX809" s="13" t="s">
        <v>75</v>
      </c>
      <c r="AY809" s="207" t="s">
        <v>131</v>
      </c>
    </row>
    <row r="810" spans="2:51" s="14" customFormat="1" ht="12">
      <c r="B810" s="208"/>
      <c r="C810" s="209"/>
      <c r="D810" s="191" t="s">
        <v>145</v>
      </c>
      <c r="E810" s="210" t="s">
        <v>29</v>
      </c>
      <c r="F810" s="211" t="s">
        <v>386</v>
      </c>
      <c r="G810" s="209"/>
      <c r="H810" s="212">
        <v>48</v>
      </c>
      <c r="I810" s="213"/>
      <c r="J810" s="213"/>
      <c r="K810" s="209"/>
      <c r="L810" s="209"/>
      <c r="M810" s="214"/>
      <c r="N810" s="215"/>
      <c r="O810" s="216"/>
      <c r="P810" s="216"/>
      <c r="Q810" s="216"/>
      <c r="R810" s="216"/>
      <c r="S810" s="216"/>
      <c r="T810" s="216"/>
      <c r="U810" s="216"/>
      <c r="V810" s="216"/>
      <c r="W810" s="216"/>
      <c r="X810" s="217"/>
      <c r="AT810" s="218" t="s">
        <v>145</v>
      </c>
      <c r="AU810" s="218" t="s">
        <v>85</v>
      </c>
      <c r="AV810" s="14" t="s">
        <v>85</v>
      </c>
      <c r="AW810" s="14" t="s">
        <v>5</v>
      </c>
      <c r="AX810" s="14" t="s">
        <v>75</v>
      </c>
      <c r="AY810" s="218" t="s">
        <v>131</v>
      </c>
    </row>
    <row r="811" spans="2:51" s="15" customFormat="1" ht="12">
      <c r="B811" s="219"/>
      <c r="C811" s="220"/>
      <c r="D811" s="191" t="s">
        <v>145</v>
      </c>
      <c r="E811" s="221" t="s">
        <v>29</v>
      </c>
      <c r="F811" s="222" t="s">
        <v>147</v>
      </c>
      <c r="G811" s="220"/>
      <c r="H811" s="223">
        <v>48</v>
      </c>
      <c r="I811" s="224"/>
      <c r="J811" s="224"/>
      <c r="K811" s="220"/>
      <c r="L811" s="220"/>
      <c r="M811" s="225"/>
      <c r="N811" s="226"/>
      <c r="O811" s="227"/>
      <c r="P811" s="227"/>
      <c r="Q811" s="227"/>
      <c r="R811" s="227"/>
      <c r="S811" s="227"/>
      <c r="T811" s="227"/>
      <c r="U811" s="227"/>
      <c r="V811" s="227"/>
      <c r="W811" s="227"/>
      <c r="X811" s="228"/>
      <c r="AT811" s="229" t="s">
        <v>145</v>
      </c>
      <c r="AU811" s="229" t="s">
        <v>85</v>
      </c>
      <c r="AV811" s="15" t="s">
        <v>139</v>
      </c>
      <c r="AW811" s="15" t="s">
        <v>5</v>
      </c>
      <c r="AX811" s="15" t="s">
        <v>83</v>
      </c>
      <c r="AY811" s="229" t="s">
        <v>131</v>
      </c>
    </row>
    <row r="812" spans="1:65" s="2" customFormat="1" ht="24.2" customHeight="1">
      <c r="A812" s="35"/>
      <c r="B812" s="36"/>
      <c r="C812" s="177" t="s">
        <v>932</v>
      </c>
      <c r="D812" s="177" t="s">
        <v>134</v>
      </c>
      <c r="E812" s="178" t="s">
        <v>569</v>
      </c>
      <c r="F812" s="179" t="s">
        <v>570</v>
      </c>
      <c r="G812" s="180" t="s">
        <v>158</v>
      </c>
      <c r="H812" s="181">
        <v>450</v>
      </c>
      <c r="I812" s="182"/>
      <c r="J812" s="182"/>
      <c r="K812" s="183">
        <f>ROUND(P812*H812,2)</f>
        <v>0</v>
      </c>
      <c r="L812" s="179" t="s">
        <v>138</v>
      </c>
      <c r="M812" s="40"/>
      <c r="N812" s="184" t="s">
        <v>29</v>
      </c>
      <c r="O812" s="185" t="s">
        <v>44</v>
      </c>
      <c r="P812" s="186">
        <f>I812+J812</f>
        <v>0</v>
      </c>
      <c r="Q812" s="186">
        <f>ROUND(I812*H812,2)</f>
        <v>0</v>
      </c>
      <c r="R812" s="186">
        <f>ROUND(J812*H812,2)</f>
        <v>0</v>
      </c>
      <c r="S812" s="65"/>
      <c r="T812" s="187">
        <f>S812*H812</f>
        <v>0</v>
      </c>
      <c r="U812" s="187">
        <v>0</v>
      </c>
      <c r="V812" s="187">
        <f>U812*H812</f>
        <v>0</v>
      </c>
      <c r="W812" s="187">
        <v>0</v>
      </c>
      <c r="X812" s="188">
        <f>W812*H812</f>
        <v>0</v>
      </c>
      <c r="Y812" s="35"/>
      <c r="Z812" s="35"/>
      <c r="AA812" s="35"/>
      <c r="AB812" s="35"/>
      <c r="AC812" s="35"/>
      <c r="AD812" s="35"/>
      <c r="AE812" s="35"/>
      <c r="AR812" s="189" t="s">
        <v>139</v>
      </c>
      <c r="AT812" s="189" t="s">
        <v>134</v>
      </c>
      <c r="AU812" s="189" t="s">
        <v>85</v>
      </c>
      <c r="AY812" s="18" t="s">
        <v>131</v>
      </c>
      <c r="BE812" s="190">
        <f>IF(O812="základní",K812,0)</f>
        <v>0</v>
      </c>
      <c r="BF812" s="190">
        <f>IF(O812="snížená",K812,0)</f>
        <v>0</v>
      </c>
      <c r="BG812" s="190">
        <f>IF(O812="zákl. přenesená",K812,0)</f>
        <v>0</v>
      </c>
      <c r="BH812" s="190">
        <f>IF(O812="sníž. přenesená",K812,0)</f>
        <v>0</v>
      </c>
      <c r="BI812" s="190">
        <f>IF(O812="nulová",K812,0)</f>
        <v>0</v>
      </c>
      <c r="BJ812" s="18" t="s">
        <v>83</v>
      </c>
      <c r="BK812" s="190">
        <f>ROUND(P812*H812,2)</f>
        <v>0</v>
      </c>
      <c r="BL812" s="18" t="s">
        <v>139</v>
      </c>
      <c r="BM812" s="189" t="s">
        <v>571</v>
      </c>
    </row>
    <row r="813" spans="1:47" s="2" customFormat="1" ht="12">
      <c r="A813" s="35"/>
      <c r="B813" s="36"/>
      <c r="C813" s="37"/>
      <c r="D813" s="191" t="s">
        <v>141</v>
      </c>
      <c r="E813" s="37"/>
      <c r="F813" s="192" t="s">
        <v>572</v>
      </c>
      <c r="G813" s="37"/>
      <c r="H813" s="37"/>
      <c r="I813" s="193"/>
      <c r="J813" s="193"/>
      <c r="K813" s="37"/>
      <c r="L813" s="37"/>
      <c r="M813" s="40"/>
      <c r="N813" s="194"/>
      <c r="O813" s="195"/>
      <c r="P813" s="65"/>
      <c r="Q813" s="65"/>
      <c r="R813" s="65"/>
      <c r="S813" s="65"/>
      <c r="T813" s="65"/>
      <c r="U813" s="65"/>
      <c r="V813" s="65"/>
      <c r="W813" s="65"/>
      <c r="X813" s="66"/>
      <c r="Y813" s="35"/>
      <c r="Z813" s="35"/>
      <c r="AA813" s="35"/>
      <c r="AB813" s="35"/>
      <c r="AC813" s="35"/>
      <c r="AD813" s="35"/>
      <c r="AE813" s="35"/>
      <c r="AT813" s="18" t="s">
        <v>141</v>
      </c>
      <c r="AU813" s="18" t="s">
        <v>85</v>
      </c>
    </row>
    <row r="814" spans="1:47" s="2" customFormat="1" ht="12">
      <c r="A814" s="35"/>
      <c r="B814" s="36"/>
      <c r="C814" s="37"/>
      <c r="D814" s="196" t="s">
        <v>143</v>
      </c>
      <c r="E814" s="37"/>
      <c r="F814" s="197" t="s">
        <v>573</v>
      </c>
      <c r="G814" s="37"/>
      <c r="H814" s="37"/>
      <c r="I814" s="193"/>
      <c r="J814" s="193"/>
      <c r="K814" s="37"/>
      <c r="L814" s="37"/>
      <c r="M814" s="40"/>
      <c r="N814" s="194"/>
      <c r="O814" s="195"/>
      <c r="P814" s="65"/>
      <c r="Q814" s="65"/>
      <c r="R814" s="65"/>
      <c r="S814" s="65"/>
      <c r="T814" s="65"/>
      <c r="U814" s="65"/>
      <c r="V814" s="65"/>
      <c r="W814" s="65"/>
      <c r="X814" s="66"/>
      <c r="Y814" s="35"/>
      <c r="Z814" s="35"/>
      <c r="AA814" s="35"/>
      <c r="AB814" s="35"/>
      <c r="AC814" s="35"/>
      <c r="AD814" s="35"/>
      <c r="AE814" s="35"/>
      <c r="AT814" s="18" t="s">
        <v>143</v>
      </c>
      <c r="AU814" s="18" t="s">
        <v>85</v>
      </c>
    </row>
    <row r="815" spans="2:51" s="13" customFormat="1" ht="12">
      <c r="B815" s="198"/>
      <c r="C815" s="199"/>
      <c r="D815" s="191" t="s">
        <v>145</v>
      </c>
      <c r="E815" s="200" t="s">
        <v>29</v>
      </c>
      <c r="F815" s="201" t="s">
        <v>146</v>
      </c>
      <c r="G815" s="199"/>
      <c r="H815" s="200" t="s">
        <v>29</v>
      </c>
      <c r="I815" s="202"/>
      <c r="J815" s="202"/>
      <c r="K815" s="199"/>
      <c r="L815" s="199"/>
      <c r="M815" s="203"/>
      <c r="N815" s="204"/>
      <c r="O815" s="205"/>
      <c r="P815" s="205"/>
      <c r="Q815" s="205"/>
      <c r="R815" s="205"/>
      <c r="S815" s="205"/>
      <c r="T815" s="205"/>
      <c r="U815" s="205"/>
      <c r="V815" s="205"/>
      <c r="W815" s="205"/>
      <c r="X815" s="206"/>
      <c r="AT815" s="207" t="s">
        <v>145</v>
      </c>
      <c r="AU815" s="207" t="s">
        <v>85</v>
      </c>
      <c r="AV815" s="13" t="s">
        <v>83</v>
      </c>
      <c r="AW815" s="13" t="s">
        <v>5</v>
      </c>
      <c r="AX815" s="13" t="s">
        <v>75</v>
      </c>
      <c r="AY815" s="207" t="s">
        <v>131</v>
      </c>
    </row>
    <row r="816" spans="2:51" s="14" customFormat="1" ht="12">
      <c r="B816" s="208"/>
      <c r="C816" s="209"/>
      <c r="D816" s="191" t="s">
        <v>145</v>
      </c>
      <c r="E816" s="210" t="s">
        <v>29</v>
      </c>
      <c r="F816" s="211" t="s">
        <v>933</v>
      </c>
      <c r="G816" s="209"/>
      <c r="H816" s="212">
        <v>450</v>
      </c>
      <c r="I816" s="213"/>
      <c r="J816" s="213"/>
      <c r="K816" s="209"/>
      <c r="L816" s="209"/>
      <c r="M816" s="214"/>
      <c r="N816" s="215"/>
      <c r="O816" s="216"/>
      <c r="P816" s="216"/>
      <c r="Q816" s="216"/>
      <c r="R816" s="216"/>
      <c r="S816" s="216"/>
      <c r="T816" s="216"/>
      <c r="U816" s="216"/>
      <c r="V816" s="216"/>
      <c r="W816" s="216"/>
      <c r="X816" s="217"/>
      <c r="AT816" s="218" t="s">
        <v>145</v>
      </c>
      <c r="AU816" s="218" t="s">
        <v>85</v>
      </c>
      <c r="AV816" s="14" t="s">
        <v>85</v>
      </c>
      <c r="AW816" s="14" t="s">
        <v>5</v>
      </c>
      <c r="AX816" s="14" t="s">
        <v>75</v>
      </c>
      <c r="AY816" s="218" t="s">
        <v>131</v>
      </c>
    </row>
    <row r="817" spans="2:51" s="15" customFormat="1" ht="12">
      <c r="B817" s="219"/>
      <c r="C817" s="220"/>
      <c r="D817" s="191" t="s">
        <v>145</v>
      </c>
      <c r="E817" s="221" t="s">
        <v>29</v>
      </c>
      <c r="F817" s="222" t="s">
        <v>147</v>
      </c>
      <c r="G817" s="220"/>
      <c r="H817" s="223">
        <v>450</v>
      </c>
      <c r="I817" s="224"/>
      <c r="J817" s="224"/>
      <c r="K817" s="220"/>
      <c r="L817" s="220"/>
      <c r="M817" s="225"/>
      <c r="N817" s="226"/>
      <c r="O817" s="227"/>
      <c r="P817" s="227"/>
      <c r="Q817" s="227"/>
      <c r="R817" s="227"/>
      <c r="S817" s="227"/>
      <c r="T817" s="227"/>
      <c r="U817" s="227"/>
      <c r="V817" s="227"/>
      <c r="W817" s="227"/>
      <c r="X817" s="228"/>
      <c r="AT817" s="229" t="s">
        <v>145</v>
      </c>
      <c r="AU817" s="229" t="s">
        <v>85</v>
      </c>
      <c r="AV817" s="15" t="s">
        <v>139</v>
      </c>
      <c r="AW817" s="15" t="s">
        <v>5</v>
      </c>
      <c r="AX817" s="15" t="s">
        <v>83</v>
      </c>
      <c r="AY817" s="229" t="s">
        <v>131</v>
      </c>
    </row>
    <row r="818" spans="1:65" s="2" customFormat="1" ht="16.5" customHeight="1">
      <c r="A818" s="35"/>
      <c r="B818" s="36"/>
      <c r="C818" s="230" t="s">
        <v>934</v>
      </c>
      <c r="D818" s="230" t="s">
        <v>148</v>
      </c>
      <c r="E818" s="231" t="s">
        <v>576</v>
      </c>
      <c r="F818" s="232" t="s">
        <v>577</v>
      </c>
      <c r="G818" s="233" t="s">
        <v>158</v>
      </c>
      <c r="H818" s="234">
        <v>308</v>
      </c>
      <c r="I818" s="235"/>
      <c r="J818" s="236"/>
      <c r="K818" s="237">
        <f>ROUND(P818*H818,2)</f>
        <v>0</v>
      </c>
      <c r="L818" s="232" t="s">
        <v>29</v>
      </c>
      <c r="M818" s="238"/>
      <c r="N818" s="239" t="s">
        <v>29</v>
      </c>
      <c r="O818" s="185" t="s">
        <v>44</v>
      </c>
      <c r="P818" s="186">
        <f>I818+J818</f>
        <v>0</v>
      </c>
      <c r="Q818" s="186">
        <f>ROUND(I818*H818,2)</f>
        <v>0</v>
      </c>
      <c r="R818" s="186">
        <f>ROUND(J818*H818,2)</f>
        <v>0</v>
      </c>
      <c r="S818" s="65"/>
      <c r="T818" s="187">
        <f>S818*H818</f>
        <v>0</v>
      </c>
      <c r="U818" s="187">
        <v>0</v>
      </c>
      <c r="V818" s="187">
        <f>U818*H818</f>
        <v>0</v>
      </c>
      <c r="W818" s="187">
        <v>0</v>
      </c>
      <c r="X818" s="188">
        <f>W818*H818</f>
        <v>0</v>
      </c>
      <c r="Y818" s="35"/>
      <c r="Z818" s="35"/>
      <c r="AA818" s="35"/>
      <c r="AB818" s="35"/>
      <c r="AC818" s="35"/>
      <c r="AD818" s="35"/>
      <c r="AE818" s="35"/>
      <c r="AR818" s="189" t="s">
        <v>151</v>
      </c>
      <c r="AT818" s="189" t="s">
        <v>148</v>
      </c>
      <c r="AU818" s="189" t="s">
        <v>85</v>
      </c>
      <c r="AY818" s="18" t="s">
        <v>131</v>
      </c>
      <c r="BE818" s="190">
        <f>IF(O818="základní",K818,0)</f>
        <v>0</v>
      </c>
      <c r="BF818" s="190">
        <f>IF(O818="snížená",K818,0)</f>
        <v>0</v>
      </c>
      <c r="BG818" s="190">
        <f>IF(O818="zákl. přenesená",K818,0)</f>
        <v>0</v>
      </c>
      <c r="BH818" s="190">
        <f>IF(O818="sníž. přenesená",K818,0)</f>
        <v>0</v>
      </c>
      <c r="BI818" s="190">
        <f>IF(O818="nulová",K818,0)</f>
        <v>0</v>
      </c>
      <c r="BJ818" s="18" t="s">
        <v>83</v>
      </c>
      <c r="BK818" s="190">
        <f>ROUND(P818*H818,2)</f>
        <v>0</v>
      </c>
      <c r="BL818" s="18" t="s">
        <v>139</v>
      </c>
      <c r="BM818" s="189" t="s">
        <v>578</v>
      </c>
    </row>
    <row r="819" spans="1:47" s="2" customFormat="1" ht="12">
      <c r="A819" s="35"/>
      <c r="B819" s="36"/>
      <c r="C819" s="37"/>
      <c r="D819" s="191" t="s">
        <v>141</v>
      </c>
      <c r="E819" s="37"/>
      <c r="F819" s="192" t="s">
        <v>577</v>
      </c>
      <c r="G819" s="37"/>
      <c r="H819" s="37"/>
      <c r="I819" s="193"/>
      <c r="J819" s="193"/>
      <c r="K819" s="37"/>
      <c r="L819" s="37"/>
      <c r="M819" s="40"/>
      <c r="N819" s="194"/>
      <c r="O819" s="195"/>
      <c r="P819" s="65"/>
      <c r="Q819" s="65"/>
      <c r="R819" s="65"/>
      <c r="S819" s="65"/>
      <c r="T819" s="65"/>
      <c r="U819" s="65"/>
      <c r="V819" s="65"/>
      <c r="W819" s="65"/>
      <c r="X819" s="66"/>
      <c r="Y819" s="35"/>
      <c r="Z819" s="35"/>
      <c r="AA819" s="35"/>
      <c r="AB819" s="35"/>
      <c r="AC819" s="35"/>
      <c r="AD819" s="35"/>
      <c r="AE819" s="35"/>
      <c r="AT819" s="18" t="s">
        <v>141</v>
      </c>
      <c r="AU819" s="18" t="s">
        <v>85</v>
      </c>
    </row>
    <row r="820" spans="1:47" s="2" customFormat="1" ht="19.5">
      <c r="A820" s="35"/>
      <c r="B820" s="36"/>
      <c r="C820" s="37"/>
      <c r="D820" s="191" t="s">
        <v>153</v>
      </c>
      <c r="E820" s="37"/>
      <c r="F820" s="240" t="s">
        <v>165</v>
      </c>
      <c r="G820" s="37"/>
      <c r="H820" s="37"/>
      <c r="I820" s="193"/>
      <c r="J820" s="193"/>
      <c r="K820" s="37"/>
      <c r="L820" s="37"/>
      <c r="M820" s="40"/>
      <c r="N820" s="194"/>
      <c r="O820" s="195"/>
      <c r="P820" s="65"/>
      <c r="Q820" s="65"/>
      <c r="R820" s="65"/>
      <c r="S820" s="65"/>
      <c r="T820" s="65"/>
      <c r="U820" s="65"/>
      <c r="V820" s="65"/>
      <c r="W820" s="65"/>
      <c r="X820" s="66"/>
      <c r="Y820" s="35"/>
      <c r="Z820" s="35"/>
      <c r="AA820" s="35"/>
      <c r="AB820" s="35"/>
      <c r="AC820" s="35"/>
      <c r="AD820" s="35"/>
      <c r="AE820" s="35"/>
      <c r="AT820" s="18" t="s">
        <v>153</v>
      </c>
      <c r="AU820" s="18" t="s">
        <v>85</v>
      </c>
    </row>
    <row r="821" spans="2:51" s="13" customFormat="1" ht="12">
      <c r="B821" s="198"/>
      <c r="C821" s="199"/>
      <c r="D821" s="191" t="s">
        <v>145</v>
      </c>
      <c r="E821" s="200" t="s">
        <v>29</v>
      </c>
      <c r="F821" s="201" t="s">
        <v>146</v>
      </c>
      <c r="G821" s="199"/>
      <c r="H821" s="200" t="s">
        <v>29</v>
      </c>
      <c r="I821" s="202"/>
      <c r="J821" s="202"/>
      <c r="K821" s="199"/>
      <c r="L821" s="199"/>
      <c r="M821" s="203"/>
      <c r="N821" s="204"/>
      <c r="O821" s="205"/>
      <c r="P821" s="205"/>
      <c r="Q821" s="205"/>
      <c r="R821" s="205"/>
      <c r="S821" s="205"/>
      <c r="T821" s="205"/>
      <c r="U821" s="205"/>
      <c r="V821" s="205"/>
      <c r="W821" s="205"/>
      <c r="X821" s="206"/>
      <c r="AT821" s="207" t="s">
        <v>145</v>
      </c>
      <c r="AU821" s="207" t="s">
        <v>85</v>
      </c>
      <c r="AV821" s="13" t="s">
        <v>83</v>
      </c>
      <c r="AW821" s="13" t="s">
        <v>5</v>
      </c>
      <c r="AX821" s="13" t="s">
        <v>75</v>
      </c>
      <c r="AY821" s="207" t="s">
        <v>131</v>
      </c>
    </row>
    <row r="822" spans="2:51" s="14" customFormat="1" ht="12">
      <c r="B822" s="208"/>
      <c r="C822" s="209"/>
      <c r="D822" s="191" t="s">
        <v>145</v>
      </c>
      <c r="E822" s="210" t="s">
        <v>29</v>
      </c>
      <c r="F822" s="211" t="s">
        <v>935</v>
      </c>
      <c r="G822" s="209"/>
      <c r="H822" s="212">
        <v>308</v>
      </c>
      <c r="I822" s="213"/>
      <c r="J822" s="213"/>
      <c r="K822" s="209"/>
      <c r="L822" s="209"/>
      <c r="M822" s="214"/>
      <c r="N822" s="215"/>
      <c r="O822" s="216"/>
      <c r="P822" s="216"/>
      <c r="Q822" s="216"/>
      <c r="R822" s="216"/>
      <c r="S822" s="216"/>
      <c r="T822" s="216"/>
      <c r="U822" s="216"/>
      <c r="V822" s="216"/>
      <c r="W822" s="216"/>
      <c r="X822" s="217"/>
      <c r="AT822" s="218" t="s">
        <v>145</v>
      </c>
      <c r="AU822" s="218" t="s">
        <v>85</v>
      </c>
      <c r="AV822" s="14" t="s">
        <v>85</v>
      </c>
      <c r="AW822" s="14" t="s">
        <v>5</v>
      </c>
      <c r="AX822" s="14" t="s">
        <v>75</v>
      </c>
      <c r="AY822" s="218" t="s">
        <v>131</v>
      </c>
    </row>
    <row r="823" spans="2:51" s="15" customFormat="1" ht="12">
      <c r="B823" s="219"/>
      <c r="C823" s="220"/>
      <c r="D823" s="191" t="s">
        <v>145</v>
      </c>
      <c r="E823" s="221" t="s">
        <v>29</v>
      </c>
      <c r="F823" s="222" t="s">
        <v>147</v>
      </c>
      <c r="G823" s="220"/>
      <c r="H823" s="223">
        <v>308</v>
      </c>
      <c r="I823" s="224"/>
      <c r="J823" s="224"/>
      <c r="K823" s="220"/>
      <c r="L823" s="220"/>
      <c r="M823" s="225"/>
      <c r="N823" s="226"/>
      <c r="O823" s="227"/>
      <c r="P823" s="227"/>
      <c r="Q823" s="227"/>
      <c r="R823" s="227"/>
      <c r="S823" s="227"/>
      <c r="T823" s="227"/>
      <c r="U823" s="227"/>
      <c r="V823" s="227"/>
      <c r="W823" s="227"/>
      <c r="X823" s="228"/>
      <c r="AT823" s="229" t="s">
        <v>145</v>
      </c>
      <c r="AU823" s="229" t="s">
        <v>85</v>
      </c>
      <c r="AV823" s="15" t="s">
        <v>139</v>
      </c>
      <c r="AW823" s="15" t="s">
        <v>5</v>
      </c>
      <c r="AX823" s="15" t="s">
        <v>83</v>
      </c>
      <c r="AY823" s="229" t="s">
        <v>131</v>
      </c>
    </row>
    <row r="824" spans="1:65" s="2" customFormat="1" ht="16.5" customHeight="1">
      <c r="A824" s="35"/>
      <c r="B824" s="36"/>
      <c r="C824" s="230" t="s">
        <v>936</v>
      </c>
      <c r="D824" s="230" t="s">
        <v>148</v>
      </c>
      <c r="E824" s="231" t="s">
        <v>581</v>
      </c>
      <c r="F824" s="232" t="s">
        <v>582</v>
      </c>
      <c r="G824" s="233" t="s">
        <v>158</v>
      </c>
      <c r="H824" s="234">
        <v>142</v>
      </c>
      <c r="I824" s="235"/>
      <c r="J824" s="236"/>
      <c r="K824" s="237">
        <f>ROUND(P824*H824,2)</f>
        <v>0</v>
      </c>
      <c r="L824" s="232" t="s">
        <v>29</v>
      </c>
      <c r="M824" s="238"/>
      <c r="N824" s="239" t="s">
        <v>29</v>
      </c>
      <c r="O824" s="185" t="s">
        <v>44</v>
      </c>
      <c r="P824" s="186">
        <f>I824+J824</f>
        <v>0</v>
      </c>
      <c r="Q824" s="186">
        <f>ROUND(I824*H824,2)</f>
        <v>0</v>
      </c>
      <c r="R824" s="186">
        <f>ROUND(J824*H824,2)</f>
        <v>0</v>
      </c>
      <c r="S824" s="65"/>
      <c r="T824" s="187">
        <f>S824*H824</f>
        <v>0</v>
      </c>
      <c r="U824" s="187">
        <v>0</v>
      </c>
      <c r="V824" s="187">
        <f>U824*H824</f>
        <v>0</v>
      </c>
      <c r="W824" s="187">
        <v>0</v>
      </c>
      <c r="X824" s="188">
        <f>W824*H824</f>
        <v>0</v>
      </c>
      <c r="Y824" s="35"/>
      <c r="Z824" s="35"/>
      <c r="AA824" s="35"/>
      <c r="AB824" s="35"/>
      <c r="AC824" s="35"/>
      <c r="AD824" s="35"/>
      <c r="AE824" s="35"/>
      <c r="AR824" s="189" t="s">
        <v>151</v>
      </c>
      <c r="AT824" s="189" t="s">
        <v>148</v>
      </c>
      <c r="AU824" s="189" t="s">
        <v>85</v>
      </c>
      <c r="AY824" s="18" t="s">
        <v>131</v>
      </c>
      <c r="BE824" s="190">
        <f>IF(O824="základní",K824,0)</f>
        <v>0</v>
      </c>
      <c r="BF824" s="190">
        <f>IF(O824="snížená",K824,0)</f>
        <v>0</v>
      </c>
      <c r="BG824" s="190">
        <f>IF(O824="zákl. přenesená",K824,0)</f>
        <v>0</v>
      </c>
      <c r="BH824" s="190">
        <f>IF(O824="sníž. přenesená",K824,0)</f>
        <v>0</v>
      </c>
      <c r="BI824" s="190">
        <f>IF(O824="nulová",K824,0)</f>
        <v>0</v>
      </c>
      <c r="BJ824" s="18" t="s">
        <v>83</v>
      </c>
      <c r="BK824" s="190">
        <f>ROUND(P824*H824,2)</f>
        <v>0</v>
      </c>
      <c r="BL824" s="18" t="s">
        <v>139</v>
      </c>
      <c r="BM824" s="189" t="s">
        <v>583</v>
      </c>
    </row>
    <row r="825" spans="1:47" s="2" customFormat="1" ht="12">
      <c r="A825" s="35"/>
      <c r="B825" s="36"/>
      <c r="C825" s="37"/>
      <c r="D825" s="191" t="s">
        <v>141</v>
      </c>
      <c r="E825" s="37"/>
      <c r="F825" s="192" t="s">
        <v>582</v>
      </c>
      <c r="G825" s="37"/>
      <c r="H825" s="37"/>
      <c r="I825" s="193"/>
      <c r="J825" s="193"/>
      <c r="K825" s="37"/>
      <c r="L825" s="37"/>
      <c r="M825" s="40"/>
      <c r="N825" s="194"/>
      <c r="O825" s="195"/>
      <c r="P825" s="65"/>
      <c r="Q825" s="65"/>
      <c r="R825" s="65"/>
      <c r="S825" s="65"/>
      <c r="T825" s="65"/>
      <c r="U825" s="65"/>
      <c r="V825" s="65"/>
      <c r="W825" s="65"/>
      <c r="X825" s="66"/>
      <c r="Y825" s="35"/>
      <c r="Z825" s="35"/>
      <c r="AA825" s="35"/>
      <c r="AB825" s="35"/>
      <c r="AC825" s="35"/>
      <c r="AD825" s="35"/>
      <c r="AE825" s="35"/>
      <c r="AT825" s="18" t="s">
        <v>141</v>
      </c>
      <c r="AU825" s="18" t="s">
        <v>85</v>
      </c>
    </row>
    <row r="826" spans="1:47" s="2" customFormat="1" ht="19.5">
      <c r="A826" s="35"/>
      <c r="B826" s="36"/>
      <c r="C826" s="37"/>
      <c r="D826" s="191" t="s">
        <v>153</v>
      </c>
      <c r="E826" s="37"/>
      <c r="F826" s="240" t="s">
        <v>165</v>
      </c>
      <c r="G826" s="37"/>
      <c r="H826" s="37"/>
      <c r="I826" s="193"/>
      <c r="J826" s="193"/>
      <c r="K826" s="37"/>
      <c r="L826" s="37"/>
      <c r="M826" s="40"/>
      <c r="N826" s="194"/>
      <c r="O826" s="195"/>
      <c r="P826" s="65"/>
      <c r="Q826" s="65"/>
      <c r="R826" s="65"/>
      <c r="S826" s="65"/>
      <c r="T826" s="65"/>
      <c r="U826" s="65"/>
      <c r="V826" s="65"/>
      <c r="W826" s="65"/>
      <c r="X826" s="66"/>
      <c r="Y826" s="35"/>
      <c r="Z826" s="35"/>
      <c r="AA826" s="35"/>
      <c r="AB826" s="35"/>
      <c r="AC826" s="35"/>
      <c r="AD826" s="35"/>
      <c r="AE826" s="35"/>
      <c r="AT826" s="18" t="s">
        <v>153</v>
      </c>
      <c r="AU826" s="18" t="s">
        <v>85</v>
      </c>
    </row>
    <row r="827" spans="2:51" s="13" customFormat="1" ht="12">
      <c r="B827" s="198"/>
      <c r="C827" s="199"/>
      <c r="D827" s="191" t="s">
        <v>145</v>
      </c>
      <c r="E827" s="200" t="s">
        <v>29</v>
      </c>
      <c r="F827" s="201" t="s">
        <v>146</v>
      </c>
      <c r="G827" s="199"/>
      <c r="H827" s="200" t="s">
        <v>29</v>
      </c>
      <c r="I827" s="202"/>
      <c r="J827" s="202"/>
      <c r="K827" s="199"/>
      <c r="L827" s="199"/>
      <c r="M827" s="203"/>
      <c r="N827" s="204"/>
      <c r="O827" s="205"/>
      <c r="P827" s="205"/>
      <c r="Q827" s="205"/>
      <c r="R827" s="205"/>
      <c r="S827" s="205"/>
      <c r="T827" s="205"/>
      <c r="U827" s="205"/>
      <c r="V827" s="205"/>
      <c r="W827" s="205"/>
      <c r="X827" s="206"/>
      <c r="AT827" s="207" t="s">
        <v>145</v>
      </c>
      <c r="AU827" s="207" t="s">
        <v>85</v>
      </c>
      <c r="AV827" s="13" t="s">
        <v>83</v>
      </c>
      <c r="AW827" s="13" t="s">
        <v>5</v>
      </c>
      <c r="AX827" s="13" t="s">
        <v>75</v>
      </c>
      <c r="AY827" s="207" t="s">
        <v>131</v>
      </c>
    </row>
    <row r="828" spans="2:51" s="14" customFormat="1" ht="12">
      <c r="B828" s="208"/>
      <c r="C828" s="209"/>
      <c r="D828" s="191" t="s">
        <v>145</v>
      </c>
      <c r="E828" s="210" t="s">
        <v>29</v>
      </c>
      <c r="F828" s="211" t="s">
        <v>562</v>
      </c>
      <c r="G828" s="209"/>
      <c r="H828" s="212">
        <v>142</v>
      </c>
      <c r="I828" s="213"/>
      <c r="J828" s="213"/>
      <c r="K828" s="209"/>
      <c r="L828" s="209"/>
      <c r="M828" s="214"/>
      <c r="N828" s="215"/>
      <c r="O828" s="216"/>
      <c r="P828" s="216"/>
      <c r="Q828" s="216"/>
      <c r="R828" s="216"/>
      <c r="S828" s="216"/>
      <c r="T828" s="216"/>
      <c r="U828" s="216"/>
      <c r="V828" s="216"/>
      <c r="W828" s="216"/>
      <c r="X828" s="217"/>
      <c r="AT828" s="218" t="s">
        <v>145</v>
      </c>
      <c r="AU828" s="218" t="s">
        <v>85</v>
      </c>
      <c r="AV828" s="14" t="s">
        <v>85</v>
      </c>
      <c r="AW828" s="14" t="s">
        <v>5</v>
      </c>
      <c r="AX828" s="14" t="s">
        <v>75</v>
      </c>
      <c r="AY828" s="218" t="s">
        <v>131</v>
      </c>
    </row>
    <row r="829" spans="2:51" s="15" customFormat="1" ht="12">
      <c r="B829" s="219"/>
      <c r="C829" s="220"/>
      <c r="D829" s="191" t="s">
        <v>145</v>
      </c>
      <c r="E829" s="221" t="s">
        <v>29</v>
      </c>
      <c r="F829" s="222" t="s">
        <v>147</v>
      </c>
      <c r="G829" s="220"/>
      <c r="H829" s="223">
        <v>142</v>
      </c>
      <c r="I829" s="224"/>
      <c r="J829" s="224"/>
      <c r="K829" s="220"/>
      <c r="L829" s="220"/>
      <c r="M829" s="225"/>
      <c r="N829" s="226"/>
      <c r="O829" s="227"/>
      <c r="P829" s="227"/>
      <c r="Q829" s="227"/>
      <c r="R829" s="227"/>
      <c r="S829" s="227"/>
      <c r="T829" s="227"/>
      <c r="U829" s="227"/>
      <c r="V829" s="227"/>
      <c r="W829" s="227"/>
      <c r="X829" s="228"/>
      <c r="AT829" s="229" t="s">
        <v>145</v>
      </c>
      <c r="AU829" s="229" t="s">
        <v>85</v>
      </c>
      <c r="AV829" s="15" t="s">
        <v>139</v>
      </c>
      <c r="AW829" s="15" t="s">
        <v>5</v>
      </c>
      <c r="AX829" s="15" t="s">
        <v>83</v>
      </c>
      <c r="AY829" s="229" t="s">
        <v>131</v>
      </c>
    </row>
    <row r="830" spans="1:65" s="2" customFormat="1" ht="24.2" customHeight="1">
      <c r="A830" s="35"/>
      <c r="B830" s="36"/>
      <c r="C830" s="177" t="s">
        <v>937</v>
      </c>
      <c r="D830" s="177" t="s">
        <v>134</v>
      </c>
      <c r="E830" s="178" t="s">
        <v>592</v>
      </c>
      <c r="F830" s="179" t="s">
        <v>593</v>
      </c>
      <c r="G830" s="180" t="s">
        <v>137</v>
      </c>
      <c r="H830" s="181">
        <v>3</v>
      </c>
      <c r="I830" s="182"/>
      <c r="J830" s="182"/>
      <c r="K830" s="183">
        <f>ROUND(P830*H830,2)</f>
        <v>0</v>
      </c>
      <c r="L830" s="179" t="s">
        <v>138</v>
      </c>
      <c r="M830" s="40"/>
      <c r="N830" s="184" t="s">
        <v>29</v>
      </c>
      <c r="O830" s="185" t="s">
        <v>44</v>
      </c>
      <c r="P830" s="186">
        <f>I830+J830</f>
        <v>0</v>
      </c>
      <c r="Q830" s="186">
        <f>ROUND(I830*H830,2)</f>
        <v>0</v>
      </c>
      <c r="R830" s="186">
        <f>ROUND(J830*H830,2)</f>
        <v>0</v>
      </c>
      <c r="S830" s="65"/>
      <c r="T830" s="187">
        <f>S830*H830</f>
        <v>0</v>
      </c>
      <c r="U830" s="187">
        <v>0</v>
      </c>
      <c r="V830" s="187">
        <f>U830*H830</f>
        <v>0</v>
      </c>
      <c r="W830" s="187">
        <v>0</v>
      </c>
      <c r="X830" s="188">
        <f>W830*H830</f>
        <v>0</v>
      </c>
      <c r="Y830" s="35"/>
      <c r="Z830" s="35"/>
      <c r="AA830" s="35"/>
      <c r="AB830" s="35"/>
      <c r="AC830" s="35"/>
      <c r="AD830" s="35"/>
      <c r="AE830" s="35"/>
      <c r="AR830" s="189" t="s">
        <v>139</v>
      </c>
      <c r="AT830" s="189" t="s">
        <v>134</v>
      </c>
      <c r="AU830" s="189" t="s">
        <v>85</v>
      </c>
      <c r="AY830" s="18" t="s">
        <v>131</v>
      </c>
      <c r="BE830" s="190">
        <f>IF(O830="základní",K830,0)</f>
        <v>0</v>
      </c>
      <c r="BF830" s="190">
        <f>IF(O830="snížená",K830,0)</f>
        <v>0</v>
      </c>
      <c r="BG830" s="190">
        <f>IF(O830="zákl. přenesená",K830,0)</f>
        <v>0</v>
      </c>
      <c r="BH830" s="190">
        <f>IF(O830="sníž. přenesená",K830,0)</f>
        <v>0</v>
      </c>
      <c r="BI830" s="190">
        <f>IF(O830="nulová",K830,0)</f>
        <v>0</v>
      </c>
      <c r="BJ830" s="18" t="s">
        <v>83</v>
      </c>
      <c r="BK830" s="190">
        <f>ROUND(P830*H830,2)</f>
        <v>0</v>
      </c>
      <c r="BL830" s="18" t="s">
        <v>139</v>
      </c>
      <c r="BM830" s="189" t="s">
        <v>594</v>
      </c>
    </row>
    <row r="831" spans="1:47" s="2" customFormat="1" ht="12">
      <c r="A831" s="35"/>
      <c r="B831" s="36"/>
      <c r="C831" s="37"/>
      <c r="D831" s="191" t="s">
        <v>141</v>
      </c>
      <c r="E831" s="37"/>
      <c r="F831" s="192" t="s">
        <v>595</v>
      </c>
      <c r="G831" s="37"/>
      <c r="H831" s="37"/>
      <c r="I831" s="193"/>
      <c r="J831" s="193"/>
      <c r="K831" s="37"/>
      <c r="L831" s="37"/>
      <c r="M831" s="40"/>
      <c r="N831" s="194"/>
      <c r="O831" s="195"/>
      <c r="P831" s="65"/>
      <c r="Q831" s="65"/>
      <c r="R831" s="65"/>
      <c r="S831" s="65"/>
      <c r="T831" s="65"/>
      <c r="U831" s="65"/>
      <c r="V831" s="65"/>
      <c r="W831" s="65"/>
      <c r="X831" s="66"/>
      <c r="Y831" s="35"/>
      <c r="Z831" s="35"/>
      <c r="AA831" s="35"/>
      <c r="AB831" s="35"/>
      <c r="AC831" s="35"/>
      <c r="AD831" s="35"/>
      <c r="AE831" s="35"/>
      <c r="AT831" s="18" t="s">
        <v>141</v>
      </c>
      <c r="AU831" s="18" t="s">
        <v>85</v>
      </c>
    </row>
    <row r="832" spans="1:47" s="2" customFormat="1" ht="12">
      <c r="A832" s="35"/>
      <c r="B832" s="36"/>
      <c r="C832" s="37"/>
      <c r="D832" s="196" t="s">
        <v>143</v>
      </c>
      <c r="E832" s="37"/>
      <c r="F832" s="197" t="s">
        <v>596</v>
      </c>
      <c r="G832" s="37"/>
      <c r="H832" s="37"/>
      <c r="I832" s="193"/>
      <c r="J832" s="193"/>
      <c r="K832" s="37"/>
      <c r="L832" s="37"/>
      <c r="M832" s="40"/>
      <c r="N832" s="194"/>
      <c r="O832" s="195"/>
      <c r="P832" s="65"/>
      <c r="Q832" s="65"/>
      <c r="R832" s="65"/>
      <c r="S832" s="65"/>
      <c r="T832" s="65"/>
      <c r="U832" s="65"/>
      <c r="V832" s="65"/>
      <c r="W832" s="65"/>
      <c r="X832" s="66"/>
      <c r="Y832" s="35"/>
      <c r="Z832" s="35"/>
      <c r="AA832" s="35"/>
      <c r="AB832" s="35"/>
      <c r="AC832" s="35"/>
      <c r="AD832" s="35"/>
      <c r="AE832" s="35"/>
      <c r="AT832" s="18" t="s">
        <v>143</v>
      </c>
      <c r="AU832" s="18" t="s">
        <v>85</v>
      </c>
    </row>
    <row r="833" spans="2:51" s="13" customFormat="1" ht="12">
      <c r="B833" s="198"/>
      <c r="C833" s="199"/>
      <c r="D833" s="191" t="s">
        <v>145</v>
      </c>
      <c r="E833" s="200" t="s">
        <v>29</v>
      </c>
      <c r="F833" s="201" t="s">
        <v>146</v>
      </c>
      <c r="G833" s="199"/>
      <c r="H833" s="200" t="s">
        <v>29</v>
      </c>
      <c r="I833" s="202"/>
      <c r="J833" s="202"/>
      <c r="K833" s="199"/>
      <c r="L833" s="199"/>
      <c r="M833" s="203"/>
      <c r="N833" s="204"/>
      <c r="O833" s="205"/>
      <c r="P833" s="205"/>
      <c r="Q833" s="205"/>
      <c r="R833" s="205"/>
      <c r="S833" s="205"/>
      <c r="T833" s="205"/>
      <c r="U833" s="205"/>
      <c r="V833" s="205"/>
      <c r="W833" s="205"/>
      <c r="X833" s="206"/>
      <c r="AT833" s="207" t="s">
        <v>145</v>
      </c>
      <c r="AU833" s="207" t="s">
        <v>85</v>
      </c>
      <c r="AV833" s="13" t="s">
        <v>83</v>
      </c>
      <c r="AW833" s="13" t="s">
        <v>5</v>
      </c>
      <c r="AX833" s="13" t="s">
        <v>75</v>
      </c>
      <c r="AY833" s="207" t="s">
        <v>131</v>
      </c>
    </row>
    <row r="834" spans="2:51" s="14" customFormat="1" ht="12">
      <c r="B834" s="208"/>
      <c r="C834" s="209"/>
      <c r="D834" s="191" t="s">
        <v>145</v>
      </c>
      <c r="E834" s="210" t="s">
        <v>29</v>
      </c>
      <c r="F834" s="211" t="s">
        <v>155</v>
      </c>
      <c r="G834" s="209"/>
      <c r="H834" s="212">
        <v>3</v>
      </c>
      <c r="I834" s="213"/>
      <c r="J834" s="213"/>
      <c r="K834" s="209"/>
      <c r="L834" s="209"/>
      <c r="M834" s="214"/>
      <c r="N834" s="215"/>
      <c r="O834" s="216"/>
      <c r="P834" s="216"/>
      <c r="Q834" s="216"/>
      <c r="R834" s="216"/>
      <c r="S834" s="216"/>
      <c r="T834" s="216"/>
      <c r="U834" s="216"/>
      <c r="V834" s="216"/>
      <c r="W834" s="216"/>
      <c r="X834" s="217"/>
      <c r="AT834" s="218" t="s">
        <v>145</v>
      </c>
      <c r="AU834" s="218" t="s">
        <v>85</v>
      </c>
      <c r="AV834" s="14" t="s">
        <v>85</v>
      </c>
      <c r="AW834" s="14" t="s">
        <v>5</v>
      </c>
      <c r="AX834" s="14" t="s">
        <v>75</v>
      </c>
      <c r="AY834" s="218" t="s">
        <v>131</v>
      </c>
    </row>
    <row r="835" spans="2:51" s="15" customFormat="1" ht="12">
      <c r="B835" s="219"/>
      <c r="C835" s="220"/>
      <c r="D835" s="191" t="s">
        <v>145</v>
      </c>
      <c r="E835" s="221" t="s">
        <v>29</v>
      </c>
      <c r="F835" s="222" t="s">
        <v>147</v>
      </c>
      <c r="G835" s="220"/>
      <c r="H835" s="223">
        <v>3</v>
      </c>
      <c r="I835" s="224"/>
      <c r="J835" s="224"/>
      <c r="K835" s="220"/>
      <c r="L835" s="220"/>
      <c r="M835" s="225"/>
      <c r="N835" s="226"/>
      <c r="O835" s="227"/>
      <c r="P835" s="227"/>
      <c r="Q835" s="227"/>
      <c r="R835" s="227"/>
      <c r="S835" s="227"/>
      <c r="T835" s="227"/>
      <c r="U835" s="227"/>
      <c r="V835" s="227"/>
      <c r="W835" s="227"/>
      <c r="X835" s="228"/>
      <c r="AT835" s="229" t="s">
        <v>145</v>
      </c>
      <c r="AU835" s="229" t="s">
        <v>85</v>
      </c>
      <c r="AV835" s="15" t="s">
        <v>139</v>
      </c>
      <c r="AW835" s="15" t="s">
        <v>5</v>
      </c>
      <c r="AX835" s="15" t="s">
        <v>83</v>
      </c>
      <c r="AY835" s="229" t="s">
        <v>131</v>
      </c>
    </row>
    <row r="836" spans="1:65" s="2" customFormat="1" ht="16.5" customHeight="1">
      <c r="A836" s="35"/>
      <c r="B836" s="36"/>
      <c r="C836" s="230" t="s">
        <v>938</v>
      </c>
      <c r="D836" s="230" t="s">
        <v>148</v>
      </c>
      <c r="E836" s="231" t="s">
        <v>598</v>
      </c>
      <c r="F836" s="232" t="s">
        <v>599</v>
      </c>
      <c r="G836" s="233" t="s">
        <v>137</v>
      </c>
      <c r="H836" s="234">
        <v>6</v>
      </c>
      <c r="I836" s="235"/>
      <c r="J836" s="236"/>
      <c r="K836" s="237">
        <f>ROUND(P836*H836,2)</f>
        <v>0</v>
      </c>
      <c r="L836" s="232" t="s">
        <v>29</v>
      </c>
      <c r="M836" s="238"/>
      <c r="N836" s="239" t="s">
        <v>29</v>
      </c>
      <c r="O836" s="185" t="s">
        <v>44</v>
      </c>
      <c r="P836" s="186">
        <f>I836+J836</f>
        <v>0</v>
      </c>
      <c r="Q836" s="186">
        <f>ROUND(I836*H836,2)</f>
        <v>0</v>
      </c>
      <c r="R836" s="186">
        <f>ROUND(J836*H836,2)</f>
        <v>0</v>
      </c>
      <c r="S836" s="65"/>
      <c r="T836" s="187">
        <f>S836*H836</f>
        <v>0</v>
      </c>
      <c r="U836" s="187">
        <v>0</v>
      </c>
      <c r="V836" s="187">
        <f>U836*H836</f>
        <v>0</v>
      </c>
      <c r="W836" s="187">
        <v>0</v>
      </c>
      <c r="X836" s="188">
        <f>W836*H836</f>
        <v>0</v>
      </c>
      <c r="Y836" s="35"/>
      <c r="Z836" s="35"/>
      <c r="AA836" s="35"/>
      <c r="AB836" s="35"/>
      <c r="AC836" s="35"/>
      <c r="AD836" s="35"/>
      <c r="AE836" s="35"/>
      <c r="AR836" s="189" t="s">
        <v>151</v>
      </c>
      <c r="AT836" s="189" t="s">
        <v>148</v>
      </c>
      <c r="AU836" s="189" t="s">
        <v>85</v>
      </c>
      <c r="AY836" s="18" t="s">
        <v>131</v>
      </c>
      <c r="BE836" s="190">
        <f>IF(O836="základní",K836,0)</f>
        <v>0</v>
      </c>
      <c r="BF836" s="190">
        <f>IF(O836="snížená",K836,0)</f>
        <v>0</v>
      </c>
      <c r="BG836" s="190">
        <f>IF(O836="zákl. přenesená",K836,0)</f>
        <v>0</v>
      </c>
      <c r="BH836" s="190">
        <f>IF(O836="sníž. přenesená",K836,0)</f>
        <v>0</v>
      </c>
      <c r="BI836" s="190">
        <f>IF(O836="nulová",K836,0)</f>
        <v>0</v>
      </c>
      <c r="BJ836" s="18" t="s">
        <v>83</v>
      </c>
      <c r="BK836" s="190">
        <f>ROUND(P836*H836,2)</f>
        <v>0</v>
      </c>
      <c r="BL836" s="18" t="s">
        <v>139</v>
      </c>
      <c r="BM836" s="189" t="s">
        <v>600</v>
      </c>
    </row>
    <row r="837" spans="1:47" s="2" customFormat="1" ht="12">
      <c r="A837" s="35"/>
      <c r="B837" s="36"/>
      <c r="C837" s="37"/>
      <c r="D837" s="191" t="s">
        <v>141</v>
      </c>
      <c r="E837" s="37"/>
      <c r="F837" s="192" t="s">
        <v>599</v>
      </c>
      <c r="G837" s="37"/>
      <c r="H837" s="37"/>
      <c r="I837" s="193"/>
      <c r="J837" s="193"/>
      <c r="K837" s="37"/>
      <c r="L837" s="37"/>
      <c r="M837" s="40"/>
      <c r="N837" s="194"/>
      <c r="O837" s="195"/>
      <c r="P837" s="65"/>
      <c r="Q837" s="65"/>
      <c r="R837" s="65"/>
      <c r="S837" s="65"/>
      <c r="T837" s="65"/>
      <c r="U837" s="65"/>
      <c r="V837" s="65"/>
      <c r="W837" s="65"/>
      <c r="X837" s="66"/>
      <c r="Y837" s="35"/>
      <c r="Z837" s="35"/>
      <c r="AA837" s="35"/>
      <c r="AB837" s="35"/>
      <c r="AC837" s="35"/>
      <c r="AD837" s="35"/>
      <c r="AE837" s="35"/>
      <c r="AT837" s="18" t="s">
        <v>141</v>
      </c>
      <c r="AU837" s="18" t="s">
        <v>85</v>
      </c>
    </row>
    <row r="838" spans="1:47" s="2" customFormat="1" ht="19.5">
      <c r="A838" s="35"/>
      <c r="B838" s="36"/>
      <c r="C838" s="37"/>
      <c r="D838" s="191" t="s">
        <v>153</v>
      </c>
      <c r="E838" s="37"/>
      <c r="F838" s="240" t="s">
        <v>275</v>
      </c>
      <c r="G838" s="37"/>
      <c r="H838" s="37"/>
      <c r="I838" s="193"/>
      <c r="J838" s="193"/>
      <c r="K838" s="37"/>
      <c r="L838" s="37"/>
      <c r="M838" s="40"/>
      <c r="N838" s="194"/>
      <c r="O838" s="195"/>
      <c r="P838" s="65"/>
      <c r="Q838" s="65"/>
      <c r="R838" s="65"/>
      <c r="S838" s="65"/>
      <c r="T838" s="65"/>
      <c r="U838" s="65"/>
      <c r="V838" s="65"/>
      <c r="W838" s="65"/>
      <c r="X838" s="66"/>
      <c r="Y838" s="35"/>
      <c r="Z838" s="35"/>
      <c r="AA838" s="35"/>
      <c r="AB838" s="35"/>
      <c r="AC838" s="35"/>
      <c r="AD838" s="35"/>
      <c r="AE838" s="35"/>
      <c r="AT838" s="18" t="s">
        <v>153</v>
      </c>
      <c r="AU838" s="18" t="s">
        <v>85</v>
      </c>
    </row>
    <row r="839" spans="2:51" s="13" customFormat="1" ht="12">
      <c r="B839" s="198"/>
      <c r="C839" s="199"/>
      <c r="D839" s="191" t="s">
        <v>145</v>
      </c>
      <c r="E839" s="200" t="s">
        <v>29</v>
      </c>
      <c r="F839" s="201" t="s">
        <v>146</v>
      </c>
      <c r="G839" s="199"/>
      <c r="H839" s="200" t="s">
        <v>29</v>
      </c>
      <c r="I839" s="202"/>
      <c r="J839" s="202"/>
      <c r="K839" s="199"/>
      <c r="L839" s="199"/>
      <c r="M839" s="203"/>
      <c r="N839" s="204"/>
      <c r="O839" s="205"/>
      <c r="P839" s="205"/>
      <c r="Q839" s="205"/>
      <c r="R839" s="205"/>
      <c r="S839" s="205"/>
      <c r="T839" s="205"/>
      <c r="U839" s="205"/>
      <c r="V839" s="205"/>
      <c r="W839" s="205"/>
      <c r="X839" s="206"/>
      <c r="AT839" s="207" t="s">
        <v>145</v>
      </c>
      <c r="AU839" s="207" t="s">
        <v>85</v>
      </c>
      <c r="AV839" s="13" t="s">
        <v>83</v>
      </c>
      <c r="AW839" s="13" t="s">
        <v>5</v>
      </c>
      <c r="AX839" s="13" t="s">
        <v>75</v>
      </c>
      <c r="AY839" s="207" t="s">
        <v>131</v>
      </c>
    </row>
    <row r="840" spans="2:51" s="14" customFormat="1" ht="12">
      <c r="B840" s="208"/>
      <c r="C840" s="209"/>
      <c r="D840" s="191" t="s">
        <v>145</v>
      </c>
      <c r="E840" s="210" t="s">
        <v>29</v>
      </c>
      <c r="F840" s="211" t="s">
        <v>939</v>
      </c>
      <c r="G840" s="209"/>
      <c r="H840" s="212">
        <v>6</v>
      </c>
      <c r="I840" s="213"/>
      <c r="J840" s="213"/>
      <c r="K840" s="209"/>
      <c r="L840" s="209"/>
      <c r="M840" s="214"/>
      <c r="N840" s="215"/>
      <c r="O840" s="216"/>
      <c r="P840" s="216"/>
      <c r="Q840" s="216"/>
      <c r="R840" s="216"/>
      <c r="S840" s="216"/>
      <c r="T840" s="216"/>
      <c r="U840" s="216"/>
      <c r="V840" s="216"/>
      <c r="W840" s="216"/>
      <c r="X840" s="217"/>
      <c r="AT840" s="218" t="s">
        <v>145</v>
      </c>
      <c r="AU840" s="218" t="s">
        <v>85</v>
      </c>
      <c r="AV840" s="14" t="s">
        <v>85</v>
      </c>
      <c r="AW840" s="14" t="s">
        <v>5</v>
      </c>
      <c r="AX840" s="14" t="s">
        <v>75</v>
      </c>
      <c r="AY840" s="218" t="s">
        <v>131</v>
      </c>
    </row>
    <row r="841" spans="2:51" s="15" customFormat="1" ht="12">
      <c r="B841" s="219"/>
      <c r="C841" s="220"/>
      <c r="D841" s="191" t="s">
        <v>145</v>
      </c>
      <c r="E841" s="221" t="s">
        <v>29</v>
      </c>
      <c r="F841" s="222" t="s">
        <v>147</v>
      </c>
      <c r="G841" s="220"/>
      <c r="H841" s="223">
        <v>6</v>
      </c>
      <c r="I841" s="224"/>
      <c r="J841" s="224"/>
      <c r="K841" s="220"/>
      <c r="L841" s="220"/>
      <c r="M841" s="225"/>
      <c r="N841" s="226"/>
      <c r="O841" s="227"/>
      <c r="P841" s="227"/>
      <c r="Q841" s="227"/>
      <c r="R841" s="227"/>
      <c r="S841" s="227"/>
      <c r="T841" s="227"/>
      <c r="U841" s="227"/>
      <c r="V841" s="227"/>
      <c r="W841" s="227"/>
      <c r="X841" s="228"/>
      <c r="AT841" s="229" t="s">
        <v>145</v>
      </c>
      <c r="AU841" s="229" t="s">
        <v>85</v>
      </c>
      <c r="AV841" s="15" t="s">
        <v>139</v>
      </c>
      <c r="AW841" s="15" t="s">
        <v>5</v>
      </c>
      <c r="AX841" s="15" t="s">
        <v>83</v>
      </c>
      <c r="AY841" s="229" t="s">
        <v>131</v>
      </c>
    </row>
    <row r="842" spans="1:65" s="2" customFormat="1" ht="16.5" customHeight="1">
      <c r="A842" s="35"/>
      <c r="B842" s="36"/>
      <c r="C842" s="230" t="s">
        <v>940</v>
      </c>
      <c r="D842" s="230" t="s">
        <v>148</v>
      </c>
      <c r="E842" s="231" t="s">
        <v>607</v>
      </c>
      <c r="F842" s="232" t="s">
        <v>608</v>
      </c>
      <c r="G842" s="233" t="s">
        <v>137</v>
      </c>
      <c r="H842" s="234">
        <v>3</v>
      </c>
      <c r="I842" s="235"/>
      <c r="J842" s="236"/>
      <c r="K842" s="237">
        <f>ROUND(P842*H842,2)</f>
        <v>0</v>
      </c>
      <c r="L842" s="232" t="s">
        <v>29</v>
      </c>
      <c r="M842" s="238"/>
      <c r="N842" s="239" t="s">
        <v>29</v>
      </c>
      <c r="O842" s="185" t="s">
        <v>44</v>
      </c>
      <c r="P842" s="186">
        <f>I842+J842</f>
        <v>0</v>
      </c>
      <c r="Q842" s="186">
        <f>ROUND(I842*H842,2)</f>
        <v>0</v>
      </c>
      <c r="R842" s="186">
        <f>ROUND(J842*H842,2)</f>
        <v>0</v>
      </c>
      <c r="S842" s="65"/>
      <c r="T842" s="187">
        <f>S842*H842</f>
        <v>0</v>
      </c>
      <c r="U842" s="187">
        <v>0</v>
      </c>
      <c r="V842" s="187">
        <f>U842*H842</f>
        <v>0</v>
      </c>
      <c r="W842" s="187">
        <v>0</v>
      </c>
      <c r="X842" s="188">
        <f>W842*H842</f>
        <v>0</v>
      </c>
      <c r="Y842" s="35"/>
      <c r="Z842" s="35"/>
      <c r="AA842" s="35"/>
      <c r="AB842" s="35"/>
      <c r="AC842" s="35"/>
      <c r="AD842" s="35"/>
      <c r="AE842" s="35"/>
      <c r="AR842" s="189" t="s">
        <v>151</v>
      </c>
      <c r="AT842" s="189" t="s">
        <v>148</v>
      </c>
      <c r="AU842" s="189" t="s">
        <v>85</v>
      </c>
      <c r="AY842" s="18" t="s">
        <v>131</v>
      </c>
      <c r="BE842" s="190">
        <f>IF(O842="základní",K842,0)</f>
        <v>0</v>
      </c>
      <c r="BF842" s="190">
        <f>IF(O842="snížená",K842,0)</f>
        <v>0</v>
      </c>
      <c r="BG842" s="190">
        <f>IF(O842="zákl. přenesená",K842,0)</f>
        <v>0</v>
      </c>
      <c r="BH842" s="190">
        <f>IF(O842="sníž. přenesená",K842,0)</f>
        <v>0</v>
      </c>
      <c r="BI842" s="190">
        <f>IF(O842="nulová",K842,0)</f>
        <v>0</v>
      </c>
      <c r="BJ842" s="18" t="s">
        <v>83</v>
      </c>
      <c r="BK842" s="190">
        <f>ROUND(P842*H842,2)</f>
        <v>0</v>
      </c>
      <c r="BL842" s="18" t="s">
        <v>139</v>
      </c>
      <c r="BM842" s="189" t="s">
        <v>609</v>
      </c>
    </row>
    <row r="843" spans="1:47" s="2" customFormat="1" ht="12">
      <c r="A843" s="35"/>
      <c r="B843" s="36"/>
      <c r="C843" s="37"/>
      <c r="D843" s="191" t="s">
        <v>141</v>
      </c>
      <c r="E843" s="37"/>
      <c r="F843" s="192" t="s">
        <v>608</v>
      </c>
      <c r="G843" s="37"/>
      <c r="H843" s="37"/>
      <c r="I843" s="193"/>
      <c r="J843" s="193"/>
      <c r="K843" s="37"/>
      <c r="L843" s="37"/>
      <c r="M843" s="40"/>
      <c r="N843" s="194"/>
      <c r="O843" s="195"/>
      <c r="P843" s="65"/>
      <c r="Q843" s="65"/>
      <c r="R843" s="65"/>
      <c r="S843" s="65"/>
      <c r="T843" s="65"/>
      <c r="U843" s="65"/>
      <c r="V843" s="65"/>
      <c r="W843" s="65"/>
      <c r="X843" s="66"/>
      <c r="Y843" s="35"/>
      <c r="Z843" s="35"/>
      <c r="AA843" s="35"/>
      <c r="AB843" s="35"/>
      <c r="AC843" s="35"/>
      <c r="AD843" s="35"/>
      <c r="AE843" s="35"/>
      <c r="AT843" s="18" t="s">
        <v>141</v>
      </c>
      <c r="AU843" s="18" t="s">
        <v>85</v>
      </c>
    </row>
    <row r="844" spans="1:47" s="2" customFormat="1" ht="19.5">
      <c r="A844" s="35"/>
      <c r="B844" s="36"/>
      <c r="C844" s="37"/>
      <c r="D844" s="191" t="s">
        <v>153</v>
      </c>
      <c r="E844" s="37"/>
      <c r="F844" s="240" t="s">
        <v>275</v>
      </c>
      <c r="G844" s="37"/>
      <c r="H844" s="37"/>
      <c r="I844" s="193"/>
      <c r="J844" s="193"/>
      <c r="K844" s="37"/>
      <c r="L844" s="37"/>
      <c r="M844" s="40"/>
      <c r="N844" s="194"/>
      <c r="O844" s="195"/>
      <c r="P844" s="65"/>
      <c r="Q844" s="65"/>
      <c r="R844" s="65"/>
      <c r="S844" s="65"/>
      <c r="T844" s="65"/>
      <c r="U844" s="65"/>
      <c r="V844" s="65"/>
      <c r="W844" s="65"/>
      <c r="X844" s="66"/>
      <c r="Y844" s="35"/>
      <c r="Z844" s="35"/>
      <c r="AA844" s="35"/>
      <c r="AB844" s="35"/>
      <c r="AC844" s="35"/>
      <c r="AD844" s="35"/>
      <c r="AE844" s="35"/>
      <c r="AT844" s="18" t="s">
        <v>153</v>
      </c>
      <c r="AU844" s="18" t="s">
        <v>85</v>
      </c>
    </row>
    <row r="845" spans="2:51" s="13" customFormat="1" ht="12">
      <c r="B845" s="198"/>
      <c r="C845" s="199"/>
      <c r="D845" s="191" t="s">
        <v>145</v>
      </c>
      <c r="E845" s="200" t="s">
        <v>29</v>
      </c>
      <c r="F845" s="201" t="s">
        <v>146</v>
      </c>
      <c r="G845" s="199"/>
      <c r="H845" s="200" t="s">
        <v>29</v>
      </c>
      <c r="I845" s="202"/>
      <c r="J845" s="202"/>
      <c r="K845" s="199"/>
      <c r="L845" s="199"/>
      <c r="M845" s="203"/>
      <c r="N845" s="204"/>
      <c r="O845" s="205"/>
      <c r="P845" s="205"/>
      <c r="Q845" s="205"/>
      <c r="R845" s="205"/>
      <c r="S845" s="205"/>
      <c r="T845" s="205"/>
      <c r="U845" s="205"/>
      <c r="V845" s="205"/>
      <c r="W845" s="205"/>
      <c r="X845" s="206"/>
      <c r="AT845" s="207" t="s">
        <v>145</v>
      </c>
      <c r="AU845" s="207" t="s">
        <v>85</v>
      </c>
      <c r="AV845" s="13" t="s">
        <v>83</v>
      </c>
      <c r="AW845" s="13" t="s">
        <v>5</v>
      </c>
      <c r="AX845" s="13" t="s">
        <v>75</v>
      </c>
      <c r="AY845" s="207" t="s">
        <v>131</v>
      </c>
    </row>
    <row r="846" spans="2:51" s="14" customFormat="1" ht="12">
      <c r="B846" s="208"/>
      <c r="C846" s="209"/>
      <c r="D846" s="191" t="s">
        <v>145</v>
      </c>
      <c r="E846" s="210" t="s">
        <v>29</v>
      </c>
      <c r="F846" s="211" t="s">
        <v>155</v>
      </c>
      <c r="G846" s="209"/>
      <c r="H846" s="212">
        <v>3</v>
      </c>
      <c r="I846" s="213"/>
      <c r="J846" s="213"/>
      <c r="K846" s="209"/>
      <c r="L846" s="209"/>
      <c r="M846" s="214"/>
      <c r="N846" s="215"/>
      <c r="O846" s="216"/>
      <c r="P846" s="216"/>
      <c r="Q846" s="216"/>
      <c r="R846" s="216"/>
      <c r="S846" s="216"/>
      <c r="T846" s="216"/>
      <c r="U846" s="216"/>
      <c r="V846" s="216"/>
      <c r="W846" s="216"/>
      <c r="X846" s="217"/>
      <c r="AT846" s="218" t="s">
        <v>145</v>
      </c>
      <c r="AU846" s="218" t="s">
        <v>85</v>
      </c>
      <c r="AV846" s="14" t="s">
        <v>85</v>
      </c>
      <c r="AW846" s="14" t="s">
        <v>5</v>
      </c>
      <c r="AX846" s="14" t="s">
        <v>75</v>
      </c>
      <c r="AY846" s="218" t="s">
        <v>131</v>
      </c>
    </row>
    <row r="847" spans="2:51" s="15" customFormat="1" ht="12">
      <c r="B847" s="219"/>
      <c r="C847" s="220"/>
      <c r="D847" s="191" t="s">
        <v>145</v>
      </c>
      <c r="E847" s="221" t="s">
        <v>29</v>
      </c>
      <c r="F847" s="222" t="s">
        <v>147</v>
      </c>
      <c r="G847" s="220"/>
      <c r="H847" s="223">
        <v>3</v>
      </c>
      <c r="I847" s="224"/>
      <c r="J847" s="224"/>
      <c r="K847" s="220"/>
      <c r="L847" s="220"/>
      <c r="M847" s="225"/>
      <c r="N847" s="226"/>
      <c r="O847" s="227"/>
      <c r="P847" s="227"/>
      <c r="Q847" s="227"/>
      <c r="R847" s="227"/>
      <c r="S847" s="227"/>
      <c r="T847" s="227"/>
      <c r="U847" s="227"/>
      <c r="V847" s="227"/>
      <c r="W847" s="227"/>
      <c r="X847" s="228"/>
      <c r="AT847" s="229" t="s">
        <v>145</v>
      </c>
      <c r="AU847" s="229" t="s">
        <v>85</v>
      </c>
      <c r="AV847" s="15" t="s">
        <v>139</v>
      </c>
      <c r="AW847" s="15" t="s">
        <v>5</v>
      </c>
      <c r="AX847" s="15" t="s">
        <v>83</v>
      </c>
      <c r="AY847" s="229" t="s">
        <v>131</v>
      </c>
    </row>
    <row r="848" spans="1:65" s="2" customFormat="1" ht="16.5" customHeight="1">
      <c r="A848" s="35"/>
      <c r="B848" s="36"/>
      <c r="C848" s="230" t="s">
        <v>941</v>
      </c>
      <c r="D848" s="230" t="s">
        <v>148</v>
      </c>
      <c r="E848" s="231" t="s">
        <v>611</v>
      </c>
      <c r="F848" s="232" t="s">
        <v>612</v>
      </c>
      <c r="G848" s="233" t="s">
        <v>137</v>
      </c>
      <c r="H848" s="234">
        <v>3</v>
      </c>
      <c r="I848" s="235"/>
      <c r="J848" s="236"/>
      <c r="K848" s="237">
        <f>ROUND(P848*H848,2)</f>
        <v>0</v>
      </c>
      <c r="L848" s="232" t="s">
        <v>29</v>
      </c>
      <c r="M848" s="238"/>
      <c r="N848" s="239" t="s">
        <v>29</v>
      </c>
      <c r="O848" s="185" t="s">
        <v>44</v>
      </c>
      <c r="P848" s="186">
        <f>I848+J848</f>
        <v>0</v>
      </c>
      <c r="Q848" s="186">
        <f>ROUND(I848*H848,2)</f>
        <v>0</v>
      </c>
      <c r="R848" s="186">
        <f>ROUND(J848*H848,2)</f>
        <v>0</v>
      </c>
      <c r="S848" s="65"/>
      <c r="T848" s="187">
        <f>S848*H848</f>
        <v>0</v>
      </c>
      <c r="U848" s="187">
        <v>0</v>
      </c>
      <c r="V848" s="187">
        <f>U848*H848</f>
        <v>0</v>
      </c>
      <c r="W848" s="187">
        <v>0</v>
      </c>
      <c r="X848" s="188">
        <f>W848*H848</f>
        <v>0</v>
      </c>
      <c r="Y848" s="35"/>
      <c r="Z848" s="35"/>
      <c r="AA848" s="35"/>
      <c r="AB848" s="35"/>
      <c r="AC848" s="35"/>
      <c r="AD848" s="35"/>
      <c r="AE848" s="35"/>
      <c r="AR848" s="189" t="s">
        <v>151</v>
      </c>
      <c r="AT848" s="189" t="s">
        <v>148</v>
      </c>
      <c r="AU848" s="189" t="s">
        <v>85</v>
      </c>
      <c r="AY848" s="18" t="s">
        <v>131</v>
      </c>
      <c r="BE848" s="190">
        <f>IF(O848="základní",K848,0)</f>
        <v>0</v>
      </c>
      <c r="BF848" s="190">
        <f>IF(O848="snížená",K848,0)</f>
        <v>0</v>
      </c>
      <c r="BG848" s="190">
        <f>IF(O848="zákl. přenesená",K848,0)</f>
        <v>0</v>
      </c>
      <c r="BH848" s="190">
        <f>IF(O848="sníž. přenesená",K848,0)</f>
        <v>0</v>
      </c>
      <c r="BI848" s="190">
        <f>IF(O848="nulová",K848,0)</f>
        <v>0</v>
      </c>
      <c r="BJ848" s="18" t="s">
        <v>83</v>
      </c>
      <c r="BK848" s="190">
        <f>ROUND(P848*H848,2)</f>
        <v>0</v>
      </c>
      <c r="BL848" s="18" t="s">
        <v>139</v>
      </c>
      <c r="BM848" s="189" t="s">
        <v>613</v>
      </c>
    </row>
    <row r="849" spans="1:47" s="2" customFormat="1" ht="12">
      <c r="A849" s="35"/>
      <c r="B849" s="36"/>
      <c r="C849" s="37"/>
      <c r="D849" s="191" t="s">
        <v>141</v>
      </c>
      <c r="E849" s="37"/>
      <c r="F849" s="192" t="s">
        <v>612</v>
      </c>
      <c r="G849" s="37"/>
      <c r="H849" s="37"/>
      <c r="I849" s="193"/>
      <c r="J849" s="193"/>
      <c r="K849" s="37"/>
      <c r="L849" s="37"/>
      <c r="M849" s="40"/>
      <c r="N849" s="194"/>
      <c r="O849" s="195"/>
      <c r="P849" s="65"/>
      <c r="Q849" s="65"/>
      <c r="R849" s="65"/>
      <c r="S849" s="65"/>
      <c r="T849" s="65"/>
      <c r="U849" s="65"/>
      <c r="V849" s="65"/>
      <c r="W849" s="65"/>
      <c r="X849" s="66"/>
      <c r="Y849" s="35"/>
      <c r="Z849" s="35"/>
      <c r="AA849" s="35"/>
      <c r="AB849" s="35"/>
      <c r="AC849" s="35"/>
      <c r="AD849" s="35"/>
      <c r="AE849" s="35"/>
      <c r="AT849" s="18" t="s">
        <v>141</v>
      </c>
      <c r="AU849" s="18" t="s">
        <v>85</v>
      </c>
    </row>
    <row r="850" spans="1:47" s="2" customFormat="1" ht="19.5">
      <c r="A850" s="35"/>
      <c r="B850" s="36"/>
      <c r="C850" s="37"/>
      <c r="D850" s="191" t="s">
        <v>153</v>
      </c>
      <c r="E850" s="37"/>
      <c r="F850" s="240" t="s">
        <v>275</v>
      </c>
      <c r="G850" s="37"/>
      <c r="H850" s="37"/>
      <c r="I850" s="193"/>
      <c r="J850" s="193"/>
      <c r="K850" s="37"/>
      <c r="L850" s="37"/>
      <c r="M850" s="40"/>
      <c r="N850" s="194"/>
      <c r="O850" s="195"/>
      <c r="P850" s="65"/>
      <c r="Q850" s="65"/>
      <c r="R850" s="65"/>
      <c r="S850" s="65"/>
      <c r="T850" s="65"/>
      <c r="U850" s="65"/>
      <c r="V850" s="65"/>
      <c r="W850" s="65"/>
      <c r="X850" s="66"/>
      <c r="Y850" s="35"/>
      <c r="Z850" s="35"/>
      <c r="AA850" s="35"/>
      <c r="AB850" s="35"/>
      <c r="AC850" s="35"/>
      <c r="AD850" s="35"/>
      <c r="AE850" s="35"/>
      <c r="AT850" s="18" t="s">
        <v>153</v>
      </c>
      <c r="AU850" s="18" t="s">
        <v>85</v>
      </c>
    </row>
    <row r="851" spans="2:51" s="13" customFormat="1" ht="12">
      <c r="B851" s="198"/>
      <c r="C851" s="199"/>
      <c r="D851" s="191" t="s">
        <v>145</v>
      </c>
      <c r="E851" s="200" t="s">
        <v>29</v>
      </c>
      <c r="F851" s="201" t="s">
        <v>146</v>
      </c>
      <c r="G851" s="199"/>
      <c r="H851" s="200" t="s">
        <v>29</v>
      </c>
      <c r="I851" s="202"/>
      <c r="J851" s="202"/>
      <c r="K851" s="199"/>
      <c r="L851" s="199"/>
      <c r="M851" s="203"/>
      <c r="N851" s="204"/>
      <c r="O851" s="205"/>
      <c r="P851" s="205"/>
      <c r="Q851" s="205"/>
      <c r="R851" s="205"/>
      <c r="S851" s="205"/>
      <c r="T851" s="205"/>
      <c r="U851" s="205"/>
      <c r="V851" s="205"/>
      <c r="W851" s="205"/>
      <c r="X851" s="206"/>
      <c r="AT851" s="207" t="s">
        <v>145</v>
      </c>
      <c r="AU851" s="207" t="s">
        <v>85</v>
      </c>
      <c r="AV851" s="13" t="s">
        <v>83</v>
      </c>
      <c r="AW851" s="13" t="s">
        <v>5</v>
      </c>
      <c r="AX851" s="13" t="s">
        <v>75</v>
      </c>
      <c r="AY851" s="207" t="s">
        <v>131</v>
      </c>
    </row>
    <row r="852" spans="2:51" s="14" customFormat="1" ht="12">
      <c r="B852" s="208"/>
      <c r="C852" s="209"/>
      <c r="D852" s="191" t="s">
        <v>145</v>
      </c>
      <c r="E852" s="210" t="s">
        <v>29</v>
      </c>
      <c r="F852" s="211" t="s">
        <v>155</v>
      </c>
      <c r="G852" s="209"/>
      <c r="H852" s="212">
        <v>3</v>
      </c>
      <c r="I852" s="213"/>
      <c r="J852" s="213"/>
      <c r="K852" s="209"/>
      <c r="L852" s="209"/>
      <c r="M852" s="214"/>
      <c r="N852" s="215"/>
      <c r="O852" s="216"/>
      <c r="P852" s="216"/>
      <c r="Q852" s="216"/>
      <c r="R852" s="216"/>
      <c r="S852" s="216"/>
      <c r="T852" s="216"/>
      <c r="U852" s="216"/>
      <c r="V852" s="216"/>
      <c r="W852" s="216"/>
      <c r="X852" s="217"/>
      <c r="AT852" s="218" t="s">
        <v>145</v>
      </c>
      <c r="AU852" s="218" t="s">
        <v>85</v>
      </c>
      <c r="AV852" s="14" t="s">
        <v>85</v>
      </c>
      <c r="AW852" s="14" t="s">
        <v>5</v>
      </c>
      <c r="AX852" s="14" t="s">
        <v>75</v>
      </c>
      <c r="AY852" s="218" t="s">
        <v>131</v>
      </c>
    </row>
    <row r="853" spans="2:51" s="15" customFormat="1" ht="12">
      <c r="B853" s="219"/>
      <c r="C853" s="220"/>
      <c r="D853" s="191" t="s">
        <v>145</v>
      </c>
      <c r="E853" s="221" t="s">
        <v>29</v>
      </c>
      <c r="F853" s="222" t="s">
        <v>147</v>
      </c>
      <c r="G853" s="220"/>
      <c r="H853" s="223">
        <v>3</v>
      </c>
      <c r="I853" s="224"/>
      <c r="J853" s="224"/>
      <c r="K853" s="220"/>
      <c r="L853" s="220"/>
      <c r="M853" s="225"/>
      <c r="N853" s="226"/>
      <c r="O853" s="227"/>
      <c r="P853" s="227"/>
      <c r="Q853" s="227"/>
      <c r="R853" s="227"/>
      <c r="S853" s="227"/>
      <c r="T853" s="227"/>
      <c r="U853" s="227"/>
      <c r="V853" s="227"/>
      <c r="W853" s="227"/>
      <c r="X853" s="228"/>
      <c r="AT853" s="229" t="s">
        <v>145</v>
      </c>
      <c r="AU853" s="229" t="s">
        <v>85</v>
      </c>
      <c r="AV853" s="15" t="s">
        <v>139</v>
      </c>
      <c r="AW853" s="15" t="s">
        <v>5</v>
      </c>
      <c r="AX853" s="15" t="s">
        <v>83</v>
      </c>
      <c r="AY853" s="229" t="s">
        <v>131</v>
      </c>
    </row>
    <row r="854" spans="1:65" s="2" customFormat="1" ht="21.75" customHeight="1">
      <c r="A854" s="35"/>
      <c r="B854" s="36"/>
      <c r="C854" s="230" t="s">
        <v>942</v>
      </c>
      <c r="D854" s="230" t="s">
        <v>148</v>
      </c>
      <c r="E854" s="231" t="s">
        <v>616</v>
      </c>
      <c r="F854" s="232" t="s">
        <v>617</v>
      </c>
      <c r="G854" s="233" t="s">
        <v>137</v>
      </c>
      <c r="H854" s="234">
        <v>1</v>
      </c>
      <c r="I854" s="235"/>
      <c r="J854" s="236"/>
      <c r="K854" s="237">
        <f>ROUND(P854*H854,2)</f>
        <v>0</v>
      </c>
      <c r="L854" s="232" t="s">
        <v>29</v>
      </c>
      <c r="M854" s="238"/>
      <c r="N854" s="239" t="s">
        <v>29</v>
      </c>
      <c r="O854" s="185" t="s">
        <v>44</v>
      </c>
      <c r="P854" s="186">
        <f>I854+J854</f>
        <v>0</v>
      </c>
      <c r="Q854" s="186">
        <f>ROUND(I854*H854,2)</f>
        <v>0</v>
      </c>
      <c r="R854" s="186">
        <f>ROUND(J854*H854,2)</f>
        <v>0</v>
      </c>
      <c r="S854" s="65"/>
      <c r="T854" s="187">
        <f>S854*H854</f>
        <v>0</v>
      </c>
      <c r="U854" s="187">
        <v>0</v>
      </c>
      <c r="V854" s="187">
        <f>U854*H854</f>
        <v>0</v>
      </c>
      <c r="W854" s="187">
        <v>0</v>
      </c>
      <c r="X854" s="188">
        <f>W854*H854</f>
        <v>0</v>
      </c>
      <c r="Y854" s="35"/>
      <c r="Z854" s="35"/>
      <c r="AA854" s="35"/>
      <c r="AB854" s="35"/>
      <c r="AC854" s="35"/>
      <c r="AD854" s="35"/>
      <c r="AE854" s="35"/>
      <c r="AR854" s="189" t="s">
        <v>151</v>
      </c>
      <c r="AT854" s="189" t="s">
        <v>148</v>
      </c>
      <c r="AU854" s="189" t="s">
        <v>85</v>
      </c>
      <c r="AY854" s="18" t="s">
        <v>131</v>
      </c>
      <c r="BE854" s="190">
        <f>IF(O854="základní",K854,0)</f>
        <v>0</v>
      </c>
      <c r="BF854" s="190">
        <f>IF(O854="snížená",K854,0)</f>
        <v>0</v>
      </c>
      <c r="BG854" s="190">
        <f>IF(O854="zákl. přenesená",K854,0)</f>
        <v>0</v>
      </c>
      <c r="BH854" s="190">
        <f>IF(O854="sníž. přenesená",K854,0)</f>
        <v>0</v>
      </c>
      <c r="BI854" s="190">
        <f>IF(O854="nulová",K854,0)</f>
        <v>0</v>
      </c>
      <c r="BJ854" s="18" t="s">
        <v>83</v>
      </c>
      <c r="BK854" s="190">
        <f>ROUND(P854*H854,2)</f>
        <v>0</v>
      </c>
      <c r="BL854" s="18" t="s">
        <v>139</v>
      </c>
      <c r="BM854" s="189" t="s">
        <v>618</v>
      </c>
    </row>
    <row r="855" spans="1:47" s="2" customFormat="1" ht="12">
      <c r="A855" s="35"/>
      <c r="B855" s="36"/>
      <c r="C855" s="37"/>
      <c r="D855" s="191" t="s">
        <v>141</v>
      </c>
      <c r="E855" s="37"/>
      <c r="F855" s="192" t="s">
        <v>617</v>
      </c>
      <c r="G855" s="37"/>
      <c r="H855" s="37"/>
      <c r="I855" s="193"/>
      <c r="J855" s="193"/>
      <c r="K855" s="37"/>
      <c r="L855" s="37"/>
      <c r="M855" s="40"/>
      <c r="N855" s="194"/>
      <c r="O855" s="195"/>
      <c r="P855" s="65"/>
      <c r="Q855" s="65"/>
      <c r="R855" s="65"/>
      <c r="S855" s="65"/>
      <c r="T855" s="65"/>
      <c r="U855" s="65"/>
      <c r="V855" s="65"/>
      <c r="W855" s="65"/>
      <c r="X855" s="66"/>
      <c r="Y855" s="35"/>
      <c r="Z855" s="35"/>
      <c r="AA855" s="35"/>
      <c r="AB855" s="35"/>
      <c r="AC855" s="35"/>
      <c r="AD855" s="35"/>
      <c r="AE855" s="35"/>
      <c r="AT855" s="18" t="s">
        <v>141</v>
      </c>
      <c r="AU855" s="18" t="s">
        <v>85</v>
      </c>
    </row>
    <row r="856" spans="1:47" s="2" customFormat="1" ht="19.5">
      <c r="A856" s="35"/>
      <c r="B856" s="36"/>
      <c r="C856" s="37"/>
      <c r="D856" s="191" t="s">
        <v>153</v>
      </c>
      <c r="E856" s="37"/>
      <c r="F856" s="240" t="s">
        <v>275</v>
      </c>
      <c r="G856" s="37"/>
      <c r="H856" s="37"/>
      <c r="I856" s="193"/>
      <c r="J856" s="193"/>
      <c r="K856" s="37"/>
      <c r="L856" s="37"/>
      <c r="M856" s="40"/>
      <c r="N856" s="194"/>
      <c r="O856" s="195"/>
      <c r="P856" s="65"/>
      <c r="Q856" s="65"/>
      <c r="R856" s="65"/>
      <c r="S856" s="65"/>
      <c r="T856" s="65"/>
      <c r="U856" s="65"/>
      <c r="V856" s="65"/>
      <c r="W856" s="65"/>
      <c r="X856" s="66"/>
      <c r="Y856" s="35"/>
      <c r="Z856" s="35"/>
      <c r="AA856" s="35"/>
      <c r="AB856" s="35"/>
      <c r="AC856" s="35"/>
      <c r="AD856" s="35"/>
      <c r="AE856" s="35"/>
      <c r="AT856" s="18" t="s">
        <v>153</v>
      </c>
      <c r="AU856" s="18" t="s">
        <v>85</v>
      </c>
    </row>
    <row r="857" spans="2:51" s="13" customFormat="1" ht="12">
      <c r="B857" s="198"/>
      <c r="C857" s="199"/>
      <c r="D857" s="191" t="s">
        <v>145</v>
      </c>
      <c r="E857" s="200" t="s">
        <v>29</v>
      </c>
      <c r="F857" s="201" t="s">
        <v>146</v>
      </c>
      <c r="G857" s="199"/>
      <c r="H857" s="200" t="s">
        <v>29</v>
      </c>
      <c r="I857" s="202"/>
      <c r="J857" s="202"/>
      <c r="K857" s="199"/>
      <c r="L857" s="199"/>
      <c r="M857" s="203"/>
      <c r="N857" s="204"/>
      <c r="O857" s="205"/>
      <c r="P857" s="205"/>
      <c r="Q857" s="205"/>
      <c r="R857" s="205"/>
      <c r="S857" s="205"/>
      <c r="T857" s="205"/>
      <c r="U857" s="205"/>
      <c r="V857" s="205"/>
      <c r="W857" s="205"/>
      <c r="X857" s="206"/>
      <c r="AT857" s="207" t="s">
        <v>145</v>
      </c>
      <c r="AU857" s="207" t="s">
        <v>85</v>
      </c>
      <c r="AV857" s="13" t="s">
        <v>83</v>
      </c>
      <c r="AW857" s="13" t="s">
        <v>5</v>
      </c>
      <c r="AX857" s="13" t="s">
        <v>75</v>
      </c>
      <c r="AY857" s="207" t="s">
        <v>131</v>
      </c>
    </row>
    <row r="858" spans="2:51" s="14" customFormat="1" ht="12">
      <c r="B858" s="208"/>
      <c r="C858" s="209"/>
      <c r="D858" s="191" t="s">
        <v>145</v>
      </c>
      <c r="E858" s="210" t="s">
        <v>29</v>
      </c>
      <c r="F858" s="211" t="s">
        <v>83</v>
      </c>
      <c r="G858" s="209"/>
      <c r="H858" s="212">
        <v>1</v>
      </c>
      <c r="I858" s="213"/>
      <c r="J858" s="213"/>
      <c r="K858" s="209"/>
      <c r="L858" s="209"/>
      <c r="M858" s="214"/>
      <c r="N858" s="215"/>
      <c r="O858" s="216"/>
      <c r="P858" s="216"/>
      <c r="Q858" s="216"/>
      <c r="R858" s="216"/>
      <c r="S858" s="216"/>
      <c r="T858" s="216"/>
      <c r="U858" s="216"/>
      <c r="V858" s="216"/>
      <c r="W858" s="216"/>
      <c r="X858" s="217"/>
      <c r="AT858" s="218" t="s">
        <v>145</v>
      </c>
      <c r="AU858" s="218" t="s">
        <v>85</v>
      </c>
      <c r="AV858" s="14" t="s">
        <v>85</v>
      </c>
      <c r="AW858" s="14" t="s">
        <v>5</v>
      </c>
      <c r="AX858" s="14" t="s">
        <v>75</v>
      </c>
      <c r="AY858" s="218" t="s">
        <v>131</v>
      </c>
    </row>
    <row r="859" spans="2:51" s="15" customFormat="1" ht="12">
      <c r="B859" s="219"/>
      <c r="C859" s="220"/>
      <c r="D859" s="191" t="s">
        <v>145</v>
      </c>
      <c r="E859" s="221" t="s">
        <v>29</v>
      </c>
      <c r="F859" s="222" t="s">
        <v>147</v>
      </c>
      <c r="G859" s="220"/>
      <c r="H859" s="223">
        <v>1</v>
      </c>
      <c r="I859" s="224"/>
      <c r="J859" s="224"/>
      <c r="K859" s="220"/>
      <c r="L859" s="220"/>
      <c r="M859" s="225"/>
      <c r="N859" s="226"/>
      <c r="O859" s="227"/>
      <c r="P859" s="227"/>
      <c r="Q859" s="227"/>
      <c r="R859" s="227"/>
      <c r="S859" s="227"/>
      <c r="T859" s="227"/>
      <c r="U859" s="227"/>
      <c r="V859" s="227"/>
      <c r="W859" s="227"/>
      <c r="X859" s="228"/>
      <c r="AT859" s="229" t="s">
        <v>145</v>
      </c>
      <c r="AU859" s="229" t="s">
        <v>85</v>
      </c>
      <c r="AV859" s="15" t="s">
        <v>139</v>
      </c>
      <c r="AW859" s="15" t="s">
        <v>5</v>
      </c>
      <c r="AX859" s="15" t="s">
        <v>83</v>
      </c>
      <c r="AY859" s="229" t="s">
        <v>131</v>
      </c>
    </row>
    <row r="860" spans="1:65" s="2" customFormat="1" ht="24.2" customHeight="1">
      <c r="A860" s="35"/>
      <c r="B860" s="36"/>
      <c r="C860" s="177" t="s">
        <v>943</v>
      </c>
      <c r="D860" s="177" t="s">
        <v>134</v>
      </c>
      <c r="E860" s="178" t="s">
        <v>944</v>
      </c>
      <c r="F860" s="179" t="s">
        <v>945</v>
      </c>
      <c r="G860" s="180" t="s">
        <v>137</v>
      </c>
      <c r="H860" s="181">
        <v>1</v>
      </c>
      <c r="I860" s="182"/>
      <c r="J860" s="182"/>
      <c r="K860" s="183">
        <f>ROUND(P860*H860,2)</f>
        <v>0</v>
      </c>
      <c r="L860" s="179" t="s">
        <v>138</v>
      </c>
      <c r="M860" s="40"/>
      <c r="N860" s="184" t="s">
        <v>29</v>
      </c>
      <c r="O860" s="185" t="s">
        <v>44</v>
      </c>
      <c r="P860" s="186">
        <f>I860+J860</f>
        <v>0</v>
      </c>
      <c r="Q860" s="186">
        <f>ROUND(I860*H860,2)</f>
        <v>0</v>
      </c>
      <c r="R860" s="186">
        <f>ROUND(J860*H860,2)</f>
        <v>0</v>
      </c>
      <c r="S860" s="65"/>
      <c r="T860" s="187">
        <f>S860*H860</f>
        <v>0</v>
      </c>
      <c r="U860" s="187">
        <v>0</v>
      </c>
      <c r="V860" s="187">
        <f>U860*H860</f>
        <v>0</v>
      </c>
      <c r="W860" s="187">
        <v>0.0004</v>
      </c>
      <c r="X860" s="188">
        <f>W860*H860</f>
        <v>0.0004</v>
      </c>
      <c r="Y860" s="35"/>
      <c r="Z860" s="35"/>
      <c r="AA860" s="35"/>
      <c r="AB860" s="35"/>
      <c r="AC860" s="35"/>
      <c r="AD860" s="35"/>
      <c r="AE860" s="35"/>
      <c r="AR860" s="189" t="s">
        <v>139</v>
      </c>
      <c r="AT860" s="189" t="s">
        <v>134</v>
      </c>
      <c r="AU860" s="189" t="s">
        <v>85</v>
      </c>
      <c r="AY860" s="18" t="s">
        <v>131</v>
      </c>
      <c r="BE860" s="190">
        <f>IF(O860="základní",K860,0)</f>
        <v>0</v>
      </c>
      <c r="BF860" s="190">
        <f>IF(O860="snížená",K860,0)</f>
        <v>0</v>
      </c>
      <c r="BG860" s="190">
        <f>IF(O860="zákl. přenesená",K860,0)</f>
        <v>0</v>
      </c>
      <c r="BH860" s="190">
        <f>IF(O860="sníž. přenesená",K860,0)</f>
        <v>0</v>
      </c>
      <c r="BI860" s="190">
        <f>IF(O860="nulová",K860,0)</f>
        <v>0</v>
      </c>
      <c r="BJ860" s="18" t="s">
        <v>83</v>
      </c>
      <c r="BK860" s="190">
        <f>ROUND(P860*H860,2)</f>
        <v>0</v>
      </c>
      <c r="BL860" s="18" t="s">
        <v>139</v>
      </c>
      <c r="BM860" s="189" t="s">
        <v>946</v>
      </c>
    </row>
    <row r="861" spans="1:47" s="2" customFormat="1" ht="12">
      <c r="A861" s="35"/>
      <c r="B861" s="36"/>
      <c r="C861" s="37"/>
      <c r="D861" s="191" t="s">
        <v>141</v>
      </c>
      <c r="E861" s="37"/>
      <c r="F861" s="192" t="s">
        <v>947</v>
      </c>
      <c r="G861" s="37"/>
      <c r="H861" s="37"/>
      <c r="I861" s="193"/>
      <c r="J861" s="193"/>
      <c r="K861" s="37"/>
      <c r="L861" s="37"/>
      <c r="M861" s="40"/>
      <c r="N861" s="194"/>
      <c r="O861" s="195"/>
      <c r="P861" s="65"/>
      <c r="Q861" s="65"/>
      <c r="R861" s="65"/>
      <c r="S861" s="65"/>
      <c r="T861" s="65"/>
      <c r="U861" s="65"/>
      <c r="V861" s="65"/>
      <c r="W861" s="65"/>
      <c r="X861" s="66"/>
      <c r="Y861" s="35"/>
      <c r="Z861" s="35"/>
      <c r="AA861" s="35"/>
      <c r="AB861" s="35"/>
      <c r="AC861" s="35"/>
      <c r="AD861" s="35"/>
      <c r="AE861" s="35"/>
      <c r="AT861" s="18" t="s">
        <v>141</v>
      </c>
      <c r="AU861" s="18" t="s">
        <v>85</v>
      </c>
    </row>
    <row r="862" spans="1:47" s="2" customFormat="1" ht="12">
      <c r="A862" s="35"/>
      <c r="B862" s="36"/>
      <c r="C862" s="37"/>
      <c r="D862" s="196" t="s">
        <v>143</v>
      </c>
      <c r="E862" s="37"/>
      <c r="F862" s="197" t="s">
        <v>948</v>
      </c>
      <c r="G862" s="37"/>
      <c r="H862" s="37"/>
      <c r="I862" s="193"/>
      <c r="J862" s="193"/>
      <c r="K862" s="37"/>
      <c r="L862" s="37"/>
      <c r="M862" s="40"/>
      <c r="N862" s="194"/>
      <c r="O862" s="195"/>
      <c r="P862" s="65"/>
      <c r="Q862" s="65"/>
      <c r="R862" s="65"/>
      <c r="S862" s="65"/>
      <c r="T862" s="65"/>
      <c r="U862" s="65"/>
      <c r="V862" s="65"/>
      <c r="W862" s="65"/>
      <c r="X862" s="66"/>
      <c r="Y862" s="35"/>
      <c r="Z862" s="35"/>
      <c r="AA862" s="35"/>
      <c r="AB862" s="35"/>
      <c r="AC862" s="35"/>
      <c r="AD862" s="35"/>
      <c r="AE862" s="35"/>
      <c r="AT862" s="18" t="s">
        <v>143</v>
      </c>
      <c r="AU862" s="18" t="s">
        <v>85</v>
      </c>
    </row>
    <row r="863" spans="2:51" s="13" customFormat="1" ht="12">
      <c r="B863" s="198"/>
      <c r="C863" s="199"/>
      <c r="D863" s="191" t="s">
        <v>145</v>
      </c>
      <c r="E863" s="200" t="s">
        <v>29</v>
      </c>
      <c r="F863" s="201" t="s">
        <v>146</v>
      </c>
      <c r="G863" s="199"/>
      <c r="H863" s="200" t="s">
        <v>29</v>
      </c>
      <c r="I863" s="202"/>
      <c r="J863" s="202"/>
      <c r="K863" s="199"/>
      <c r="L863" s="199"/>
      <c r="M863" s="203"/>
      <c r="N863" s="204"/>
      <c r="O863" s="205"/>
      <c r="P863" s="205"/>
      <c r="Q863" s="205"/>
      <c r="R863" s="205"/>
      <c r="S863" s="205"/>
      <c r="T863" s="205"/>
      <c r="U863" s="205"/>
      <c r="V863" s="205"/>
      <c r="W863" s="205"/>
      <c r="X863" s="206"/>
      <c r="AT863" s="207" t="s">
        <v>145</v>
      </c>
      <c r="AU863" s="207" t="s">
        <v>85</v>
      </c>
      <c r="AV863" s="13" t="s">
        <v>83</v>
      </c>
      <c r="AW863" s="13" t="s">
        <v>5</v>
      </c>
      <c r="AX863" s="13" t="s">
        <v>75</v>
      </c>
      <c r="AY863" s="207" t="s">
        <v>131</v>
      </c>
    </row>
    <row r="864" spans="2:51" s="14" customFormat="1" ht="12">
      <c r="B864" s="208"/>
      <c r="C864" s="209"/>
      <c r="D864" s="191" t="s">
        <v>145</v>
      </c>
      <c r="E864" s="210" t="s">
        <v>29</v>
      </c>
      <c r="F864" s="211" t="s">
        <v>83</v>
      </c>
      <c r="G864" s="209"/>
      <c r="H864" s="212">
        <v>1</v>
      </c>
      <c r="I864" s="213"/>
      <c r="J864" s="213"/>
      <c r="K864" s="209"/>
      <c r="L864" s="209"/>
      <c r="M864" s="214"/>
      <c r="N864" s="215"/>
      <c r="O864" s="216"/>
      <c r="P864" s="216"/>
      <c r="Q864" s="216"/>
      <c r="R864" s="216"/>
      <c r="S864" s="216"/>
      <c r="T864" s="216"/>
      <c r="U864" s="216"/>
      <c r="V864" s="216"/>
      <c r="W864" s="216"/>
      <c r="X864" s="217"/>
      <c r="AT864" s="218" t="s">
        <v>145</v>
      </c>
      <c r="AU864" s="218" t="s">
        <v>85</v>
      </c>
      <c r="AV864" s="14" t="s">
        <v>85</v>
      </c>
      <c r="AW864" s="14" t="s">
        <v>5</v>
      </c>
      <c r="AX864" s="14" t="s">
        <v>75</v>
      </c>
      <c r="AY864" s="218" t="s">
        <v>131</v>
      </c>
    </row>
    <row r="865" spans="2:51" s="15" customFormat="1" ht="12">
      <c r="B865" s="219"/>
      <c r="C865" s="220"/>
      <c r="D865" s="191" t="s">
        <v>145</v>
      </c>
      <c r="E865" s="221" t="s">
        <v>29</v>
      </c>
      <c r="F865" s="222" t="s">
        <v>147</v>
      </c>
      <c r="G865" s="220"/>
      <c r="H865" s="223">
        <v>1</v>
      </c>
      <c r="I865" s="224"/>
      <c r="J865" s="224"/>
      <c r="K865" s="220"/>
      <c r="L865" s="220"/>
      <c r="M865" s="225"/>
      <c r="N865" s="226"/>
      <c r="O865" s="227"/>
      <c r="P865" s="227"/>
      <c r="Q865" s="227"/>
      <c r="R865" s="227"/>
      <c r="S865" s="227"/>
      <c r="T865" s="227"/>
      <c r="U865" s="227"/>
      <c r="V865" s="227"/>
      <c r="W865" s="227"/>
      <c r="X865" s="228"/>
      <c r="AT865" s="229" t="s">
        <v>145</v>
      </c>
      <c r="AU865" s="229" t="s">
        <v>85</v>
      </c>
      <c r="AV865" s="15" t="s">
        <v>139</v>
      </c>
      <c r="AW865" s="15" t="s">
        <v>5</v>
      </c>
      <c r="AX865" s="15" t="s">
        <v>83</v>
      </c>
      <c r="AY865" s="229" t="s">
        <v>131</v>
      </c>
    </row>
    <row r="866" spans="1:65" s="2" customFormat="1" ht="24.2" customHeight="1">
      <c r="A866" s="35"/>
      <c r="B866" s="36"/>
      <c r="C866" s="177" t="s">
        <v>949</v>
      </c>
      <c r="D866" s="177" t="s">
        <v>134</v>
      </c>
      <c r="E866" s="178" t="s">
        <v>950</v>
      </c>
      <c r="F866" s="179" t="s">
        <v>951</v>
      </c>
      <c r="G866" s="180" t="s">
        <v>137</v>
      </c>
      <c r="H866" s="181">
        <v>1</v>
      </c>
      <c r="I866" s="182"/>
      <c r="J866" s="182"/>
      <c r="K866" s="183">
        <f>ROUND(P866*H866,2)</f>
        <v>0</v>
      </c>
      <c r="L866" s="179" t="s">
        <v>138</v>
      </c>
      <c r="M866" s="40"/>
      <c r="N866" s="184" t="s">
        <v>29</v>
      </c>
      <c r="O866" s="185" t="s">
        <v>44</v>
      </c>
      <c r="P866" s="186">
        <f>I866+J866</f>
        <v>0</v>
      </c>
      <c r="Q866" s="186">
        <f>ROUND(I866*H866,2)</f>
        <v>0</v>
      </c>
      <c r="R866" s="186">
        <f>ROUND(J866*H866,2)</f>
        <v>0</v>
      </c>
      <c r="S866" s="65"/>
      <c r="T866" s="187">
        <f>S866*H866</f>
        <v>0</v>
      </c>
      <c r="U866" s="187">
        <v>0</v>
      </c>
      <c r="V866" s="187">
        <f>U866*H866</f>
        <v>0</v>
      </c>
      <c r="W866" s="187">
        <v>0</v>
      </c>
      <c r="X866" s="188">
        <f>W866*H866</f>
        <v>0</v>
      </c>
      <c r="Y866" s="35"/>
      <c r="Z866" s="35"/>
      <c r="AA866" s="35"/>
      <c r="AB866" s="35"/>
      <c r="AC866" s="35"/>
      <c r="AD866" s="35"/>
      <c r="AE866" s="35"/>
      <c r="AR866" s="189" t="s">
        <v>139</v>
      </c>
      <c r="AT866" s="189" t="s">
        <v>134</v>
      </c>
      <c r="AU866" s="189" t="s">
        <v>85</v>
      </c>
      <c r="AY866" s="18" t="s">
        <v>131</v>
      </c>
      <c r="BE866" s="190">
        <f>IF(O866="základní",K866,0)</f>
        <v>0</v>
      </c>
      <c r="BF866" s="190">
        <f>IF(O866="snížená",K866,0)</f>
        <v>0</v>
      </c>
      <c r="BG866" s="190">
        <f>IF(O866="zákl. přenesená",K866,0)</f>
        <v>0</v>
      </c>
      <c r="BH866" s="190">
        <f>IF(O866="sníž. přenesená",K866,0)</f>
        <v>0</v>
      </c>
      <c r="BI866" s="190">
        <f>IF(O866="nulová",K866,0)</f>
        <v>0</v>
      </c>
      <c r="BJ866" s="18" t="s">
        <v>83</v>
      </c>
      <c r="BK866" s="190">
        <f>ROUND(P866*H866,2)</f>
        <v>0</v>
      </c>
      <c r="BL866" s="18" t="s">
        <v>139</v>
      </c>
      <c r="BM866" s="189" t="s">
        <v>952</v>
      </c>
    </row>
    <row r="867" spans="1:47" s="2" customFormat="1" ht="12">
      <c r="A867" s="35"/>
      <c r="B867" s="36"/>
      <c r="C867" s="37"/>
      <c r="D867" s="191" t="s">
        <v>141</v>
      </c>
      <c r="E867" s="37"/>
      <c r="F867" s="192" t="s">
        <v>953</v>
      </c>
      <c r="G867" s="37"/>
      <c r="H867" s="37"/>
      <c r="I867" s="193"/>
      <c r="J867" s="193"/>
      <c r="K867" s="37"/>
      <c r="L867" s="37"/>
      <c r="M867" s="40"/>
      <c r="N867" s="194"/>
      <c r="O867" s="195"/>
      <c r="P867" s="65"/>
      <c r="Q867" s="65"/>
      <c r="R867" s="65"/>
      <c r="S867" s="65"/>
      <c r="T867" s="65"/>
      <c r="U867" s="65"/>
      <c r="V867" s="65"/>
      <c r="W867" s="65"/>
      <c r="X867" s="66"/>
      <c r="Y867" s="35"/>
      <c r="Z867" s="35"/>
      <c r="AA867" s="35"/>
      <c r="AB867" s="35"/>
      <c r="AC867" s="35"/>
      <c r="AD867" s="35"/>
      <c r="AE867" s="35"/>
      <c r="AT867" s="18" t="s">
        <v>141</v>
      </c>
      <c r="AU867" s="18" t="s">
        <v>85</v>
      </c>
    </row>
    <row r="868" spans="1:47" s="2" customFormat="1" ht="12">
      <c r="A868" s="35"/>
      <c r="B868" s="36"/>
      <c r="C868" s="37"/>
      <c r="D868" s="196" t="s">
        <v>143</v>
      </c>
      <c r="E868" s="37"/>
      <c r="F868" s="197" t="s">
        <v>954</v>
      </c>
      <c r="G868" s="37"/>
      <c r="H868" s="37"/>
      <c r="I868" s="193"/>
      <c r="J868" s="193"/>
      <c r="K868" s="37"/>
      <c r="L868" s="37"/>
      <c r="M868" s="40"/>
      <c r="N868" s="194"/>
      <c r="O868" s="195"/>
      <c r="P868" s="65"/>
      <c r="Q868" s="65"/>
      <c r="R868" s="65"/>
      <c r="S868" s="65"/>
      <c r="T868" s="65"/>
      <c r="U868" s="65"/>
      <c r="V868" s="65"/>
      <c r="W868" s="65"/>
      <c r="X868" s="66"/>
      <c r="Y868" s="35"/>
      <c r="Z868" s="35"/>
      <c r="AA868" s="35"/>
      <c r="AB868" s="35"/>
      <c r="AC868" s="35"/>
      <c r="AD868" s="35"/>
      <c r="AE868" s="35"/>
      <c r="AT868" s="18" t="s">
        <v>143</v>
      </c>
      <c r="AU868" s="18" t="s">
        <v>85</v>
      </c>
    </row>
    <row r="869" spans="2:51" s="13" customFormat="1" ht="12">
      <c r="B869" s="198"/>
      <c r="C869" s="199"/>
      <c r="D869" s="191" t="s">
        <v>145</v>
      </c>
      <c r="E869" s="200" t="s">
        <v>29</v>
      </c>
      <c r="F869" s="201" t="s">
        <v>146</v>
      </c>
      <c r="G869" s="199"/>
      <c r="H869" s="200" t="s">
        <v>29</v>
      </c>
      <c r="I869" s="202"/>
      <c r="J869" s="202"/>
      <c r="K869" s="199"/>
      <c r="L869" s="199"/>
      <c r="M869" s="203"/>
      <c r="N869" s="204"/>
      <c r="O869" s="205"/>
      <c r="P869" s="205"/>
      <c r="Q869" s="205"/>
      <c r="R869" s="205"/>
      <c r="S869" s="205"/>
      <c r="T869" s="205"/>
      <c r="U869" s="205"/>
      <c r="V869" s="205"/>
      <c r="W869" s="205"/>
      <c r="X869" s="206"/>
      <c r="AT869" s="207" t="s">
        <v>145</v>
      </c>
      <c r="AU869" s="207" t="s">
        <v>85</v>
      </c>
      <c r="AV869" s="13" t="s">
        <v>83</v>
      </c>
      <c r="AW869" s="13" t="s">
        <v>5</v>
      </c>
      <c r="AX869" s="13" t="s">
        <v>75</v>
      </c>
      <c r="AY869" s="207" t="s">
        <v>131</v>
      </c>
    </row>
    <row r="870" spans="2:51" s="14" customFormat="1" ht="12">
      <c r="B870" s="208"/>
      <c r="C870" s="209"/>
      <c r="D870" s="191" t="s">
        <v>145</v>
      </c>
      <c r="E870" s="210" t="s">
        <v>29</v>
      </c>
      <c r="F870" s="211" t="s">
        <v>83</v>
      </c>
      <c r="G870" s="209"/>
      <c r="H870" s="212">
        <v>1</v>
      </c>
      <c r="I870" s="213"/>
      <c r="J870" s="213"/>
      <c r="K870" s="209"/>
      <c r="L870" s="209"/>
      <c r="M870" s="214"/>
      <c r="N870" s="215"/>
      <c r="O870" s="216"/>
      <c r="P870" s="216"/>
      <c r="Q870" s="216"/>
      <c r="R870" s="216"/>
      <c r="S870" s="216"/>
      <c r="T870" s="216"/>
      <c r="U870" s="216"/>
      <c r="V870" s="216"/>
      <c r="W870" s="216"/>
      <c r="X870" s="217"/>
      <c r="AT870" s="218" t="s">
        <v>145</v>
      </c>
      <c r="AU870" s="218" t="s">
        <v>85</v>
      </c>
      <c r="AV870" s="14" t="s">
        <v>85</v>
      </c>
      <c r="AW870" s="14" t="s">
        <v>5</v>
      </c>
      <c r="AX870" s="14" t="s">
        <v>75</v>
      </c>
      <c r="AY870" s="218" t="s">
        <v>131</v>
      </c>
    </row>
    <row r="871" spans="2:51" s="15" customFormat="1" ht="12">
      <c r="B871" s="219"/>
      <c r="C871" s="220"/>
      <c r="D871" s="191" t="s">
        <v>145</v>
      </c>
      <c r="E871" s="221" t="s">
        <v>29</v>
      </c>
      <c r="F871" s="222" t="s">
        <v>147</v>
      </c>
      <c r="G871" s="220"/>
      <c r="H871" s="223">
        <v>1</v>
      </c>
      <c r="I871" s="224"/>
      <c r="J871" s="224"/>
      <c r="K871" s="220"/>
      <c r="L871" s="220"/>
      <c r="M871" s="225"/>
      <c r="N871" s="226"/>
      <c r="O871" s="227"/>
      <c r="P871" s="227"/>
      <c r="Q871" s="227"/>
      <c r="R871" s="227"/>
      <c r="S871" s="227"/>
      <c r="T871" s="227"/>
      <c r="U871" s="227"/>
      <c r="V871" s="227"/>
      <c r="W871" s="227"/>
      <c r="X871" s="228"/>
      <c r="AT871" s="229" t="s">
        <v>145</v>
      </c>
      <c r="AU871" s="229" t="s">
        <v>85</v>
      </c>
      <c r="AV871" s="15" t="s">
        <v>139</v>
      </c>
      <c r="AW871" s="15" t="s">
        <v>5</v>
      </c>
      <c r="AX871" s="15" t="s">
        <v>83</v>
      </c>
      <c r="AY871" s="229" t="s">
        <v>131</v>
      </c>
    </row>
    <row r="872" spans="1:65" s="2" customFormat="1" ht="24.2" customHeight="1">
      <c r="A872" s="35"/>
      <c r="B872" s="36"/>
      <c r="C872" s="177" t="s">
        <v>955</v>
      </c>
      <c r="D872" s="177" t="s">
        <v>134</v>
      </c>
      <c r="E872" s="178" t="s">
        <v>956</v>
      </c>
      <c r="F872" s="179" t="s">
        <v>957</v>
      </c>
      <c r="G872" s="180" t="s">
        <v>137</v>
      </c>
      <c r="H872" s="181">
        <v>1</v>
      </c>
      <c r="I872" s="182"/>
      <c r="J872" s="182"/>
      <c r="K872" s="183">
        <f>ROUND(P872*H872,2)</f>
        <v>0</v>
      </c>
      <c r="L872" s="179" t="s">
        <v>138</v>
      </c>
      <c r="M872" s="40"/>
      <c r="N872" s="184" t="s">
        <v>29</v>
      </c>
      <c r="O872" s="185" t="s">
        <v>44</v>
      </c>
      <c r="P872" s="186">
        <f>I872+J872</f>
        <v>0</v>
      </c>
      <c r="Q872" s="186">
        <f>ROUND(I872*H872,2)</f>
        <v>0</v>
      </c>
      <c r="R872" s="186">
        <f>ROUND(J872*H872,2)</f>
        <v>0</v>
      </c>
      <c r="S872" s="65"/>
      <c r="T872" s="187">
        <f>S872*H872</f>
        <v>0</v>
      </c>
      <c r="U872" s="187">
        <v>0</v>
      </c>
      <c r="V872" s="187">
        <f>U872*H872</f>
        <v>0</v>
      </c>
      <c r="W872" s="187">
        <v>0</v>
      </c>
      <c r="X872" s="188">
        <f>W872*H872</f>
        <v>0</v>
      </c>
      <c r="Y872" s="35"/>
      <c r="Z872" s="35"/>
      <c r="AA872" s="35"/>
      <c r="AB872" s="35"/>
      <c r="AC872" s="35"/>
      <c r="AD872" s="35"/>
      <c r="AE872" s="35"/>
      <c r="AR872" s="189" t="s">
        <v>139</v>
      </c>
      <c r="AT872" s="189" t="s">
        <v>134</v>
      </c>
      <c r="AU872" s="189" t="s">
        <v>85</v>
      </c>
      <c r="AY872" s="18" t="s">
        <v>131</v>
      </c>
      <c r="BE872" s="190">
        <f>IF(O872="základní",K872,0)</f>
        <v>0</v>
      </c>
      <c r="BF872" s="190">
        <f>IF(O872="snížená",K872,0)</f>
        <v>0</v>
      </c>
      <c r="BG872" s="190">
        <f>IF(O872="zákl. přenesená",K872,0)</f>
        <v>0</v>
      </c>
      <c r="BH872" s="190">
        <f>IF(O872="sníž. přenesená",K872,0)</f>
        <v>0</v>
      </c>
      <c r="BI872" s="190">
        <f>IF(O872="nulová",K872,0)</f>
        <v>0</v>
      </c>
      <c r="BJ872" s="18" t="s">
        <v>83</v>
      </c>
      <c r="BK872" s="190">
        <f>ROUND(P872*H872,2)</f>
        <v>0</v>
      </c>
      <c r="BL872" s="18" t="s">
        <v>139</v>
      </c>
      <c r="BM872" s="189" t="s">
        <v>958</v>
      </c>
    </row>
    <row r="873" spans="1:47" s="2" customFormat="1" ht="12">
      <c r="A873" s="35"/>
      <c r="B873" s="36"/>
      <c r="C873" s="37"/>
      <c r="D873" s="191" t="s">
        <v>141</v>
      </c>
      <c r="E873" s="37"/>
      <c r="F873" s="192" t="s">
        <v>959</v>
      </c>
      <c r="G873" s="37"/>
      <c r="H873" s="37"/>
      <c r="I873" s="193"/>
      <c r="J873" s="193"/>
      <c r="K873" s="37"/>
      <c r="L873" s="37"/>
      <c r="M873" s="40"/>
      <c r="N873" s="194"/>
      <c r="O873" s="195"/>
      <c r="P873" s="65"/>
      <c r="Q873" s="65"/>
      <c r="R873" s="65"/>
      <c r="S873" s="65"/>
      <c r="T873" s="65"/>
      <c r="U873" s="65"/>
      <c r="V873" s="65"/>
      <c r="W873" s="65"/>
      <c r="X873" s="66"/>
      <c r="Y873" s="35"/>
      <c r="Z873" s="35"/>
      <c r="AA873" s="35"/>
      <c r="AB873" s="35"/>
      <c r="AC873" s="35"/>
      <c r="AD873" s="35"/>
      <c r="AE873" s="35"/>
      <c r="AT873" s="18" t="s">
        <v>141</v>
      </c>
      <c r="AU873" s="18" t="s">
        <v>85</v>
      </c>
    </row>
    <row r="874" spans="1:47" s="2" customFormat="1" ht="12">
      <c r="A874" s="35"/>
      <c r="B874" s="36"/>
      <c r="C874" s="37"/>
      <c r="D874" s="196" t="s">
        <v>143</v>
      </c>
      <c r="E874" s="37"/>
      <c r="F874" s="197" t="s">
        <v>960</v>
      </c>
      <c r="G874" s="37"/>
      <c r="H874" s="37"/>
      <c r="I874" s="193"/>
      <c r="J874" s="193"/>
      <c r="K874" s="37"/>
      <c r="L874" s="37"/>
      <c r="M874" s="40"/>
      <c r="N874" s="194"/>
      <c r="O874" s="195"/>
      <c r="P874" s="65"/>
      <c r="Q874" s="65"/>
      <c r="R874" s="65"/>
      <c r="S874" s="65"/>
      <c r="T874" s="65"/>
      <c r="U874" s="65"/>
      <c r="V874" s="65"/>
      <c r="W874" s="65"/>
      <c r="X874" s="66"/>
      <c r="Y874" s="35"/>
      <c r="Z874" s="35"/>
      <c r="AA874" s="35"/>
      <c r="AB874" s="35"/>
      <c r="AC874" s="35"/>
      <c r="AD874" s="35"/>
      <c r="AE874" s="35"/>
      <c r="AT874" s="18" t="s">
        <v>143</v>
      </c>
      <c r="AU874" s="18" t="s">
        <v>85</v>
      </c>
    </row>
    <row r="875" spans="2:51" s="13" customFormat="1" ht="12">
      <c r="B875" s="198"/>
      <c r="C875" s="199"/>
      <c r="D875" s="191" t="s">
        <v>145</v>
      </c>
      <c r="E875" s="200" t="s">
        <v>29</v>
      </c>
      <c r="F875" s="201" t="s">
        <v>146</v>
      </c>
      <c r="G875" s="199"/>
      <c r="H875" s="200" t="s">
        <v>29</v>
      </c>
      <c r="I875" s="202"/>
      <c r="J875" s="202"/>
      <c r="K875" s="199"/>
      <c r="L875" s="199"/>
      <c r="M875" s="203"/>
      <c r="N875" s="204"/>
      <c r="O875" s="205"/>
      <c r="P875" s="205"/>
      <c r="Q875" s="205"/>
      <c r="R875" s="205"/>
      <c r="S875" s="205"/>
      <c r="T875" s="205"/>
      <c r="U875" s="205"/>
      <c r="V875" s="205"/>
      <c r="W875" s="205"/>
      <c r="X875" s="206"/>
      <c r="AT875" s="207" t="s">
        <v>145</v>
      </c>
      <c r="AU875" s="207" t="s">
        <v>85</v>
      </c>
      <c r="AV875" s="13" t="s">
        <v>83</v>
      </c>
      <c r="AW875" s="13" t="s">
        <v>5</v>
      </c>
      <c r="AX875" s="13" t="s">
        <v>75</v>
      </c>
      <c r="AY875" s="207" t="s">
        <v>131</v>
      </c>
    </row>
    <row r="876" spans="2:51" s="14" customFormat="1" ht="12">
      <c r="B876" s="208"/>
      <c r="C876" s="209"/>
      <c r="D876" s="191" t="s">
        <v>145</v>
      </c>
      <c r="E876" s="210" t="s">
        <v>29</v>
      </c>
      <c r="F876" s="211" t="s">
        <v>83</v>
      </c>
      <c r="G876" s="209"/>
      <c r="H876" s="212">
        <v>1</v>
      </c>
      <c r="I876" s="213"/>
      <c r="J876" s="213"/>
      <c r="K876" s="209"/>
      <c r="L876" s="209"/>
      <c r="M876" s="214"/>
      <c r="N876" s="215"/>
      <c r="O876" s="216"/>
      <c r="P876" s="216"/>
      <c r="Q876" s="216"/>
      <c r="R876" s="216"/>
      <c r="S876" s="216"/>
      <c r="T876" s="216"/>
      <c r="U876" s="216"/>
      <c r="V876" s="216"/>
      <c r="W876" s="216"/>
      <c r="X876" s="217"/>
      <c r="AT876" s="218" t="s">
        <v>145</v>
      </c>
      <c r="AU876" s="218" t="s">
        <v>85</v>
      </c>
      <c r="AV876" s="14" t="s">
        <v>85</v>
      </c>
      <c r="AW876" s="14" t="s">
        <v>5</v>
      </c>
      <c r="AX876" s="14" t="s">
        <v>75</v>
      </c>
      <c r="AY876" s="218" t="s">
        <v>131</v>
      </c>
    </row>
    <row r="877" spans="2:51" s="15" customFormat="1" ht="12">
      <c r="B877" s="219"/>
      <c r="C877" s="220"/>
      <c r="D877" s="191" t="s">
        <v>145</v>
      </c>
      <c r="E877" s="221" t="s">
        <v>29</v>
      </c>
      <c r="F877" s="222" t="s">
        <v>147</v>
      </c>
      <c r="G877" s="220"/>
      <c r="H877" s="223">
        <v>1</v>
      </c>
      <c r="I877" s="224"/>
      <c r="J877" s="224"/>
      <c r="K877" s="220"/>
      <c r="L877" s="220"/>
      <c r="M877" s="225"/>
      <c r="N877" s="226"/>
      <c r="O877" s="227"/>
      <c r="P877" s="227"/>
      <c r="Q877" s="227"/>
      <c r="R877" s="227"/>
      <c r="S877" s="227"/>
      <c r="T877" s="227"/>
      <c r="U877" s="227"/>
      <c r="V877" s="227"/>
      <c r="W877" s="227"/>
      <c r="X877" s="228"/>
      <c r="AT877" s="229" t="s">
        <v>145</v>
      </c>
      <c r="AU877" s="229" t="s">
        <v>85</v>
      </c>
      <c r="AV877" s="15" t="s">
        <v>139</v>
      </c>
      <c r="AW877" s="15" t="s">
        <v>5</v>
      </c>
      <c r="AX877" s="15" t="s">
        <v>83</v>
      </c>
      <c r="AY877" s="229" t="s">
        <v>131</v>
      </c>
    </row>
    <row r="878" spans="1:65" s="2" customFormat="1" ht="24.2" customHeight="1">
      <c r="A878" s="35"/>
      <c r="B878" s="36"/>
      <c r="C878" s="177" t="s">
        <v>961</v>
      </c>
      <c r="D878" s="177" t="s">
        <v>134</v>
      </c>
      <c r="E878" s="178" t="s">
        <v>962</v>
      </c>
      <c r="F878" s="179" t="s">
        <v>963</v>
      </c>
      <c r="G878" s="180" t="s">
        <v>137</v>
      </c>
      <c r="H878" s="181">
        <v>1</v>
      </c>
      <c r="I878" s="182"/>
      <c r="J878" s="182"/>
      <c r="K878" s="183">
        <f>ROUND(P878*H878,2)</f>
        <v>0</v>
      </c>
      <c r="L878" s="179" t="s">
        <v>138</v>
      </c>
      <c r="M878" s="40"/>
      <c r="N878" s="184" t="s">
        <v>29</v>
      </c>
      <c r="O878" s="185" t="s">
        <v>44</v>
      </c>
      <c r="P878" s="186">
        <f>I878+J878</f>
        <v>0</v>
      </c>
      <c r="Q878" s="186">
        <f>ROUND(I878*H878,2)</f>
        <v>0</v>
      </c>
      <c r="R878" s="186">
        <f>ROUND(J878*H878,2)</f>
        <v>0</v>
      </c>
      <c r="S878" s="65"/>
      <c r="T878" s="187">
        <f>S878*H878</f>
        <v>0</v>
      </c>
      <c r="U878" s="187">
        <v>0</v>
      </c>
      <c r="V878" s="187">
        <f>U878*H878</f>
        <v>0</v>
      </c>
      <c r="W878" s="187">
        <v>0.0025</v>
      </c>
      <c r="X878" s="188">
        <f>W878*H878</f>
        <v>0.0025</v>
      </c>
      <c r="Y878" s="35"/>
      <c r="Z878" s="35"/>
      <c r="AA878" s="35"/>
      <c r="AB878" s="35"/>
      <c r="AC878" s="35"/>
      <c r="AD878" s="35"/>
      <c r="AE878" s="35"/>
      <c r="AR878" s="189" t="s">
        <v>139</v>
      </c>
      <c r="AT878" s="189" t="s">
        <v>134</v>
      </c>
      <c r="AU878" s="189" t="s">
        <v>85</v>
      </c>
      <c r="AY878" s="18" t="s">
        <v>131</v>
      </c>
      <c r="BE878" s="190">
        <f>IF(O878="základní",K878,0)</f>
        <v>0</v>
      </c>
      <c r="BF878" s="190">
        <f>IF(O878="snížená",K878,0)</f>
        <v>0</v>
      </c>
      <c r="BG878" s="190">
        <f>IF(O878="zákl. přenesená",K878,0)</f>
        <v>0</v>
      </c>
      <c r="BH878" s="190">
        <f>IF(O878="sníž. přenesená",K878,0)</f>
        <v>0</v>
      </c>
      <c r="BI878" s="190">
        <f>IF(O878="nulová",K878,0)</f>
        <v>0</v>
      </c>
      <c r="BJ878" s="18" t="s">
        <v>83</v>
      </c>
      <c r="BK878" s="190">
        <f>ROUND(P878*H878,2)</f>
        <v>0</v>
      </c>
      <c r="BL878" s="18" t="s">
        <v>139</v>
      </c>
      <c r="BM878" s="189" t="s">
        <v>964</v>
      </c>
    </row>
    <row r="879" spans="1:47" s="2" customFormat="1" ht="12">
      <c r="A879" s="35"/>
      <c r="B879" s="36"/>
      <c r="C879" s="37"/>
      <c r="D879" s="191" t="s">
        <v>141</v>
      </c>
      <c r="E879" s="37"/>
      <c r="F879" s="192" t="s">
        <v>965</v>
      </c>
      <c r="G879" s="37"/>
      <c r="H879" s="37"/>
      <c r="I879" s="193"/>
      <c r="J879" s="193"/>
      <c r="K879" s="37"/>
      <c r="L879" s="37"/>
      <c r="M879" s="40"/>
      <c r="N879" s="194"/>
      <c r="O879" s="195"/>
      <c r="P879" s="65"/>
      <c r="Q879" s="65"/>
      <c r="R879" s="65"/>
      <c r="S879" s="65"/>
      <c r="T879" s="65"/>
      <c r="U879" s="65"/>
      <c r="V879" s="65"/>
      <c r="W879" s="65"/>
      <c r="X879" s="66"/>
      <c r="Y879" s="35"/>
      <c r="Z879" s="35"/>
      <c r="AA879" s="35"/>
      <c r="AB879" s="35"/>
      <c r="AC879" s="35"/>
      <c r="AD879" s="35"/>
      <c r="AE879" s="35"/>
      <c r="AT879" s="18" t="s">
        <v>141</v>
      </c>
      <c r="AU879" s="18" t="s">
        <v>85</v>
      </c>
    </row>
    <row r="880" spans="1:47" s="2" customFormat="1" ht="12">
      <c r="A880" s="35"/>
      <c r="B880" s="36"/>
      <c r="C880" s="37"/>
      <c r="D880" s="196" t="s">
        <v>143</v>
      </c>
      <c r="E880" s="37"/>
      <c r="F880" s="197" t="s">
        <v>966</v>
      </c>
      <c r="G880" s="37"/>
      <c r="H880" s="37"/>
      <c r="I880" s="193"/>
      <c r="J880" s="193"/>
      <c r="K880" s="37"/>
      <c r="L880" s="37"/>
      <c r="M880" s="40"/>
      <c r="N880" s="194"/>
      <c r="O880" s="195"/>
      <c r="P880" s="65"/>
      <c r="Q880" s="65"/>
      <c r="R880" s="65"/>
      <c r="S880" s="65"/>
      <c r="T880" s="65"/>
      <c r="U880" s="65"/>
      <c r="V880" s="65"/>
      <c r="W880" s="65"/>
      <c r="X880" s="66"/>
      <c r="Y880" s="35"/>
      <c r="Z880" s="35"/>
      <c r="AA880" s="35"/>
      <c r="AB880" s="35"/>
      <c r="AC880" s="35"/>
      <c r="AD880" s="35"/>
      <c r="AE880" s="35"/>
      <c r="AT880" s="18" t="s">
        <v>143</v>
      </c>
      <c r="AU880" s="18" t="s">
        <v>85</v>
      </c>
    </row>
    <row r="881" spans="2:51" s="13" customFormat="1" ht="12">
      <c r="B881" s="198"/>
      <c r="C881" s="199"/>
      <c r="D881" s="191" t="s">
        <v>145</v>
      </c>
      <c r="E881" s="200" t="s">
        <v>29</v>
      </c>
      <c r="F881" s="201" t="s">
        <v>146</v>
      </c>
      <c r="G881" s="199"/>
      <c r="H881" s="200" t="s">
        <v>29</v>
      </c>
      <c r="I881" s="202"/>
      <c r="J881" s="202"/>
      <c r="K881" s="199"/>
      <c r="L881" s="199"/>
      <c r="M881" s="203"/>
      <c r="N881" s="204"/>
      <c r="O881" s="205"/>
      <c r="P881" s="205"/>
      <c r="Q881" s="205"/>
      <c r="R881" s="205"/>
      <c r="S881" s="205"/>
      <c r="T881" s="205"/>
      <c r="U881" s="205"/>
      <c r="V881" s="205"/>
      <c r="W881" s="205"/>
      <c r="X881" s="206"/>
      <c r="AT881" s="207" t="s">
        <v>145</v>
      </c>
      <c r="AU881" s="207" t="s">
        <v>85</v>
      </c>
      <c r="AV881" s="13" t="s">
        <v>83</v>
      </c>
      <c r="AW881" s="13" t="s">
        <v>5</v>
      </c>
      <c r="AX881" s="13" t="s">
        <v>75</v>
      </c>
      <c r="AY881" s="207" t="s">
        <v>131</v>
      </c>
    </row>
    <row r="882" spans="2:51" s="14" customFormat="1" ht="12">
      <c r="B882" s="208"/>
      <c r="C882" s="209"/>
      <c r="D882" s="191" t="s">
        <v>145</v>
      </c>
      <c r="E882" s="210" t="s">
        <v>29</v>
      </c>
      <c r="F882" s="211" t="s">
        <v>83</v>
      </c>
      <c r="G882" s="209"/>
      <c r="H882" s="212">
        <v>1</v>
      </c>
      <c r="I882" s="213"/>
      <c r="J882" s="213"/>
      <c r="K882" s="209"/>
      <c r="L882" s="209"/>
      <c r="M882" s="214"/>
      <c r="N882" s="215"/>
      <c r="O882" s="216"/>
      <c r="P882" s="216"/>
      <c r="Q882" s="216"/>
      <c r="R882" s="216"/>
      <c r="S882" s="216"/>
      <c r="T882" s="216"/>
      <c r="U882" s="216"/>
      <c r="V882" s="216"/>
      <c r="W882" s="216"/>
      <c r="X882" s="217"/>
      <c r="AT882" s="218" t="s">
        <v>145</v>
      </c>
      <c r="AU882" s="218" t="s">
        <v>85</v>
      </c>
      <c r="AV882" s="14" t="s">
        <v>85</v>
      </c>
      <c r="AW882" s="14" t="s">
        <v>5</v>
      </c>
      <c r="AX882" s="14" t="s">
        <v>75</v>
      </c>
      <c r="AY882" s="218" t="s">
        <v>131</v>
      </c>
    </row>
    <row r="883" spans="2:51" s="15" customFormat="1" ht="12">
      <c r="B883" s="219"/>
      <c r="C883" s="220"/>
      <c r="D883" s="191" t="s">
        <v>145</v>
      </c>
      <c r="E883" s="221" t="s">
        <v>29</v>
      </c>
      <c r="F883" s="222" t="s">
        <v>147</v>
      </c>
      <c r="G883" s="220"/>
      <c r="H883" s="223">
        <v>1</v>
      </c>
      <c r="I883" s="224"/>
      <c r="J883" s="224"/>
      <c r="K883" s="220"/>
      <c r="L883" s="220"/>
      <c r="M883" s="225"/>
      <c r="N883" s="226"/>
      <c r="O883" s="227"/>
      <c r="P883" s="227"/>
      <c r="Q883" s="227"/>
      <c r="R883" s="227"/>
      <c r="S883" s="227"/>
      <c r="T883" s="227"/>
      <c r="U883" s="227"/>
      <c r="V883" s="227"/>
      <c r="W883" s="227"/>
      <c r="X883" s="228"/>
      <c r="AT883" s="229" t="s">
        <v>145</v>
      </c>
      <c r="AU883" s="229" t="s">
        <v>85</v>
      </c>
      <c r="AV883" s="15" t="s">
        <v>139</v>
      </c>
      <c r="AW883" s="15" t="s">
        <v>5</v>
      </c>
      <c r="AX883" s="15" t="s">
        <v>83</v>
      </c>
      <c r="AY883" s="229" t="s">
        <v>131</v>
      </c>
    </row>
    <row r="884" spans="1:65" s="2" customFormat="1" ht="24.2" customHeight="1">
      <c r="A884" s="35"/>
      <c r="B884" s="36"/>
      <c r="C884" s="177" t="s">
        <v>967</v>
      </c>
      <c r="D884" s="177" t="s">
        <v>134</v>
      </c>
      <c r="E884" s="178" t="s">
        <v>968</v>
      </c>
      <c r="F884" s="179" t="s">
        <v>969</v>
      </c>
      <c r="G884" s="180" t="s">
        <v>137</v>
      </c>
      <c r="H884" s="181">
        <v>1</v>
      </c>
      <c r="I884" s="182"/>
      <c r="J884" s="182"/>
      <c r="K884" s="183">
        <f>ROUND(P884*H884,2)</f>
        <v>0</v>
      </c>
      <c r="L884" s="179" t="s">
        <v>138</v>
      </c>
      <c r="M884" s="40"/>
      <c r="N884" s="184" t="s">
        <v>29</v>
      </c>
      <c r="O884" s="185" t="s">
        <v>44</v>
      </c>
      <c r="P884" s="186">
        <f>I884+J884</f>
        <v>0</v>
      </c>
      <c r="Q884" s="186">
        <f>ROUND(I884*H884,2)</f>
        <v>0</v>
      </c>
      <c r="R884" s="186">
        <f>ROUND(J884*H884,2)</f>
        <v>0</v>
      </c>
      <c r="S884" s="65"/>
      <c r="T884" s="187">
        <f>S884*H884</f>
        <v>0</v>
      </c>
      <c r="U884" s="187">
        <v>0</v>
      </c>
      <c r="V884" s="187">
        <f>U884*H884</f>
        <v>0</v>
      </c>
      <c r="W884" s="187">
        <v>0</v>
      </c>
      <c r="X884" s="188">
        <f>W884*H884</f>
        <v>0</v>
      </c>
      <c r="Y884" s="35"/>
      <c r="Z884" s="35"/>
      <c r="AA884" s="35"/>
      <c r="AB884" s="35"/>
      <c r="AC884" s="35"/>
      <c r="AD884" s="35"/>
      <c r="AE884" s="35"/>
      <c r="AR884" s="189" t="s">
        <v>139</v>
      </c>
      <c r="AT884" s="189" t="s">
        <v>134</v>
      </c>
      <c r="AU884" s="189" t="s">
        <v>85</v>
      </c>
      <c r="AY884" s="18" t="s">
        <v>131</v>
      </c>
      <c r="BE884" s="190">
        <f>IF(O884="základní",K884,0)</f>
        <v>0</v>
      </c>
      <c r="BF884" s="190">
        <f>IF(O884="snížená",K884,0)</f>
        <v>0</v>
      </c>
      <c r="BG884" s="190">
        <f>IF(O884="zákl. přenesená",K884,0)</f>
        <v>0</v>
      </c>
      <c r="BH884" s="190">
        <f>IF(O884="sníž. přenesená",K884,0)</f>
        <v>0</v>
      </c>
      <c r="BI884" s="190">
        <f>IF(O884="nulová",K884,0)</f>
        <v>0</v>
      </c>
      <c r="BJ884" s="18" t="s">
        <v>83</v>
      </c>
      <c r="BK884" s="190">
        <f>ROUND(P884*H884,2)</f>
        <v>0</v>
      </c>
      <c r="BL884" s="18" t="s">
        <v>139</v>
      </c>
      <c r="BM884" s="189" t="s">
        <v>970</v>
      </c>
    </row>
    <row r="885" spans="1:47" s="2" customFormat="1" ht="12">
      <c r="A885" s="35"/>
      <c r="B885" s="36"/>
      <c r="C885" s="37"/>
      <c r="D885" s="191" t="s">
        <v>141</v>
      </c>
      <c r="E885" s="37"/>
      <c r="F885" s="192" t="s">
        <v>971</v>
      </c>
      <c r="G885" s="37"/>
      <c r="H885" s="37"/>
      <c r="I885" s="193"/>
      <c r="J885" s="193"/>
      <c r="K885" s="37"/>
      <c r="L885" s="37"/>
      <c r="M885" s="40"/>
      <c r="N885" s="194"/>
      <c r="O885" s="195"/>
      <c r="P885" s="65"/>
      <c r="Q885" s="65"/>
      <c r="R885" s="65"/>
      <c r="S885" s="65"/>
      <c r="T885" s="65"/>
      <c r="U885" s="65"/>
      <c r="V885" s="65"/>
      <c r="W885" s="65"/>
      <c r="X885" s="66"/>
      <c r="Y885" s="35"/>
      <c r="Z885" s="35"/>
      <c r="AA885" s="35"/>
      <c r="AB885" s="35"/>
      <c r="AC885" s="35"/>
      <c r="AD885" s="35"/>
      <c r="AE885" s="35"/>
      <c r="AT885" s="18" t="s">
        <v>141</v>
      </c>
      <c r="AU885" s="18" t="s">
        <v>85</v>
      </c>
    </row>
    <row r="886" spans="1:47" s="2" customFormat="1" ht="12">
      <c r="A886" s="35"/>
      <c r="B886" s="36"/>
      <c r="C886" s="37"/>
      <c r="D886" s="196" t="s">
        <v>143</v>
      </c>
      <c r="E886" s="37"/>
      <c r="F886" s="197" t="s">
        <v>972</v>
      </c>
      <c r="G886" s="37"/>
      <c r="H886" s="37"/>
      <c r="I886" s="193"/>
      <c r="J886" s="193"/>
      <c r="K886" s="37"/>
      <c r="L886" s="37"/>
      <c r="M886" s="40"/>
      <c r="N886" s="194"/>
      <c r="O886" s="195"/>
      <c r="P886" s="65"/>
      <c r="Q886" s="65"/>
      <c r="R886" s="65"/>
      <c r="S886" s="65"/>
      <c r="T886" s="65"/>
      <c r="U886" s="65"/>
      <c r="V886" s="65"/>
      <c r="W886" s="65"/>
      <c r="X886" s="66"/>
      <c r="Y886" s="35"/>
      <c r="Z886" s="35"/>
      <c r="AA886" s="35"/>
      <c r="AB886" s="35"/>
      <c r="AC886" s="35"/>
      <c r="AD886" s="35"/>
      <c r="AE886" s="35"/>
      <c r="AT886" s="18" t="s">
        <v>143</v>
      </c>
      <c r="AU886" s="18" t="s">
        <v>85</v>
      </c>
    </row>
    <row r="887" spans="2:51" s="13" customFormat="1" ht="12">
      <c r="B887" s="198"/>
      <c r="C887" s="199"/>
      <c r="D887" s="191" t="s">
        <v>145</v>
      </c>
      <c r="E887" s="200" t="s">
        <v>29</v>
      </c>
      <c r="F887" s="201" t="s">
        <v>146</v>
      </c>
      <c r="G887" s="199"/>
      <c r="H887" s="200" t="s">
        <v>29</v>
      </c>
      <c r="I887" s="202"/>
      <c r="J887" s="202"/>
      <c r="K887" s="199"/>
      <c r="L887" s="199"/>
      <c r="M887" s="203"/>
      <c r="N887" s="204"/>
      <c r="O887" s="205"/>
      <c r="P887" s="205"/>
      <c r="Q887" s="205"/>
      <c r="R887" s="205"/>
      <c r="S887" s="205"/>
      <c r="T887" s="205"/>
      <c r="U887" s="205"/>
      <c r="V887" s="205"/>
      <c r="W887" s="205"/>
      <c r="X887" s="206"/>
      <c r="AT887" s="207" t="s">
        <v>145</v>
      </c>
      <c r="AU887" s="207" t="s">
        <v>85</v>
      </c>
      <c r="AV887" s="13" t="s">
        <v>83</v>
      </c>
      <c r="AW887" s="13" t="s">
        <v>5</v>
      </c>
      <c r="AX887" s="13" t="s">
        <v>75</v>
      </c>
      <c r="AY887" s="207" t="s">
        <v>131</v>
      </c>
    </row>
    <row r="888" spans="2:51" s="14" customFormat="1" ht="12">
      <c r="B888" s="208"/>
      <c r="C888" s="209"/>
      <c r="D888" s="191" t="s">
        <v>145</v>
      </c>
      <c r="E888" s="210" t="s">
        <v>29</v>
      </c>
      <c r="F888" s="211" t="s">
        <v>83</v>
      </c>
      <c r="G888" s="209"/>
      <c r="H888" s="212">
        <v>1</v>
      </c>
      <c r="I888" s="213"/>
      <c r="J888" s="213"/>
      <c r="K888" s="209"/>
      <c r="L888" s="209"/>
      <c r="M888" s="214"/>
      <c r="N888" s="215"/>
      <c r="O888" s="216"/>
      <c r="P888" s="216"/>
      <c r="Q888" s="216"/>
      <c r="R888" s="216"/>
      <c r="S888" s="216"/>
      <c r="T888" s="216"/>
      <c r="U888" s="216"/>
      <c r="V888" s="216"/>
      <c r="W888" s="216"/>
      <c r="X888" s="217"/>
      <c r="AT888" s="218" t="s">
        <v>145</v>
      </c>
      <c r="AU888" s="218" t="s">
        <v>85</v>
      </c>
      <c r="AV888" s="14" t="s">
        <v>85</v>
      </c>
      <c r="AW888" s="14" t="s">
        <v>5</v>
      </c>
      <c r="AX888" s="14" t="s">
        <v>75</v>
      </c>
      <c r="AY888" s="218" t="s">
        <v>131</v>
      </c>
    </row>
    <row r="889" spans="2:51" s="15" customFormat="1" ht="12">
      <c r="B889" s="219"/>
      <c r="C889" s="220"/>
      <c r="D889" s="191" t="s">
        <v>145</v>
      </c>
      <c r="E889" s="221" t="s">
        <v>29</v>
      </c>
      <c r="F889" s="222" t="s">
        <v>147</v>
      </c>
      <c r="G889" s="220"/>
      <c r="H889" s="223">
        <v>1</v>
      </c>
      <c r="I889" s="224"/>
      <c r="J889" s="224"/>
      <c r="K889" s="220"/>
      <c r="L889" s="220"/>
      <c r="M889" s="225"/>
      <c r="N889" s="226"/>
      <c r="O889" s="227"/>
      <c r="P889" s="227"/>
      <c r="Q889" s="227"/>
      <c r="R889" s="227"/>
      <c r="S889" s="227"/>
      <c r="T889" s="227"/>
      <c r="U889" s="227"/>
      <c r="V889" s="227"/>
      <c r="W889" s="227"/>
      <c r="X889" s="228"/>
      <c r="AT889" s="229" t="s">
        <v>145</v>
      </c>
      <c r="AU889" s="229" t="s">
        <v>85</v>
      </c>
      <c r="AV889" s="15" t="s">
        <v>139</v>
      </c>
      <c r="AW889" s="15" t="s">
        <v>5</v>
      </c>
      <c r="AX889" s="15" t="s">
        <v>83</v>
      </c>
      <c r="AY889" s="229" t="s">
        <v>131</v>
      </c>
    </row>
    <row r="890" spans="1:65" s="2" customFormat="1" ht="24.2" customHeight="1">
      <c r="A890" s="35"/>
      <c r="B890" s="36"/>
      <c r="C890" s="177" t="s">
        <v>973</v>
      </c>
      <c r="D890" s="177" t="s">
        <v>134</v>
      </c>
      <c r="E890" s="178" t="s">
        <v>620</v>
      </c>
      <c r="F890" s="179" t="s">
        <v>621</v>
      </c>
      <c r="G890" s="180" t="s">
        <v>137</v>
      </c>
      <c r="H890" s="181">
        <v>7</v>
      </c>
      <c r="I890" s="182"/>
      <c r="J890" s="182"/>
      <c r="K890" s="183">
        <f>ROUND(P890*H890,2)</f>
        <v>0</v>
      </c>
      <c r="L890" s="179" t="s">
        <v>138</v>
      </c>
      <c r="M890" s="40"/>
      <c r="N890" s="184" t="s">
        <v>29</v>
      </c>
      <c r="O890" s="185" t="s">
        <v>44</v>
      </c>
      <c r="P890" s="186">
        <f>I890+J890</f>
        <v>0</v>
      </c>
      <c r="Q890" s="186">
        <f>ROUND(I890*H890,2)</f>
        <v>0</v>
      </c>
      <c r="R890" s="186">
        <f>ROUND(J890*H890,2)</f>
        <v>0</v>
      </c>
      <c r="S890" s="65"/>
      <c r="T890" s="187">
        <f>S890*H890</f>
        <v>0</v>
      </c>
      <c r="U890" s="187">
        <v>0</v>
      </c>
      <c r="V890" s="187">
        <f>U890*H890</f>
        <v>0</v>
      </c>
      <c r="W890" s="187">
        <v>0.000135</v>
      </c>
      <c r="X890" s="188">
        <f>W890*H890</f>
        <v>0.000945</v>
      </c>
      <c r="Y890" s="35"/>
      <c r="Z890" s="35"/>
      <c r="AA890" s="35"/>
      <c r="AB890" s="35"/>
      <c r="AC890" s="35"/>
      <c r="AD890" s="35"/>
      <c r="AE890" s="35"/>
      <c r="AR890" s="189" t="s">
        <v>139</v>
      </c>
      <c r="AT890" s="189" t="s">
        <v>134</v>
      </c>
      <c r="AU890" s="189" t="s">
        <v>85</v>
      </c>
      <c r="AY890" s="18" t="s">
        <v>131</v>
      </c>
      <c r="BE890" s="190">
        <f>IF(O890="základní",K890,0)</f>
        <v>0</v>
      </c>
      <c r="BF890" s="190">
        <f>IF(O890="snížená",K890,0)</f>
        <v>0</v>
      </c>
      <c r="BG890" s="190">
        <f>IF(O890="zákl. přenesená",K890,0)</f>
        <v>0</v>
      </c>
      <c r="BH890" s="190">
        <f>IF(O890="sníž. přenesená",K890,0)</f>
        <v>0</v>
      </c>
      <c r="BI890" s="190">
        <f>IF(O890="nulová",K890,0)</f>
        <v>0</v>
      </c>
      <c r="BJ890" s="18" t="s">
        <v>83</v>
      </c>
      <c r="BK890" s="190">
        <f>ROUND(P890*H890,2)</f>
        <v>0</v>
      </c>
      <c r="BL890" s="18" t="s">
        <v>139</v>
      </c>
      <c r="BM890" s="189" t="s">
        <v>622</v>
      </c>
    </row>
    <row r="891" spans="1:47" s="2" customFormat="1" ht="12">
      <c r="A891" s="35"/>
      <c r="B891" s="36"/>
      <c r="C891" s="37"/>
      <c r="D891" s="191" t="s">
        <v>141</v>
      </c>
      <c r="E891" s="37"/>
      <c r="F891" s="192" t="s">
        <v>623</v>
      </c>
      <c r="G891" s="37"/>
      <c r="H891" s="37"/>
      <c r="I891" s="193"/>
      <c r="J891" s="193"/>
      <c r="K891" s="37"/>
      <c r="L891" s="37"/>
      <c r="M891" s="40"/>
      <c r="N891" s="194"/>
      <c r="O891" s="195"/>
      <c r="P891" s="65"/>
      <c r="Q891" s="65"/>
      <c r="R891" s="65"/>
      <c r="S891" s="65"/>
      <c r="T891" s="65"/>
      <c r="U891" s="65"/>
      <c r="V891" s="65"/>
      <c r="W891" s="65"/>
      <c r="X891" s="66"/>
      <c r="Y891" s="35"/>
      <c r="Z891" s="35"/>
      <c r="AA891" s="35"/>
      <c r="AB891" s="35"/>
      <c r="AC891" s="35"/>
      <c r="AD891" s="35"/>
      <c r="AE891" s="35"/>
      <c r="AT891" s="18" t="s">
        <v>141</v>
      </c>
      <c r="AU891" s="18" t="s">
        <v>85</v>
      </c>
    </row>
    <row r="892" spans="1:47" s="2" customFormat="1" ht="12">
      <c r="A892" s="35"/>
      <c r="B892" s="36"/>
      <c r="C892" s="37"/>
      <c r="D892" s="196" t="s">
        <v>143</v>
      </c>
      <c r="E892" s="37"/>
      <c r="F892" s="197" t="s">
        <v>624</v>
      </c>
      <c r="G892" s="37"/>
      <c r="H892" s="37"/>
      <c r="I892" s="193"/>
      <c r="J892" s="193"/>
      <c r="K892" s="37"/>
      <c r="L892" s="37"/>
      <c r="M892" s="40"/>
      <c r="N892" s="194"/>
      <c r="O892" s="195"/>
      <c r="P892" s="65"/>
      <c r="Q892" s="65"/>
      <c r="R892" s="65"/>
      <c r="S892" s="65"/>
      <c r="T892" s="65"/>
      <c r="U892" s="65"/>
      <c r="V892" s="65"/>
      <c r="W892" s="65"/>
      <c r="X892" s="66"/>
      <c r="Y892" s="35"/>
      <c r="Z892" s="35"/>
      <c r="AA892" s="35"/>
      <c r="AB892" s="35"/>
      <c r="AC892" s="35"/>
      <c r="AD892" s="35"/>
      <c r="AE892" s="35"/>
      <c r="AT892" s="18" t="s">
        <v>143</v>
      </c>
      <c r="AU892" s="18" t="s">
        <v>85</v>
      </c>
    </row>
    <row r="893" spans="1:47" s="2" customFormat="1" ht="19.5">
      <c r="A893" s="35"/>
      <c r="B893" s="36"/>
      <c r="C893" s="37"/>
      <c r="D893" s="191" t="s">
        <v>153</v>
      </c>
      <c r="E893" s="37"/>
      <c r="F893" s="240" t="s">
        <v>625</v>
      </c>
      <c r="G893" s="37"/>
      <c r="H893" s="37"/>
      <c r="I893" s="193"/>
      <c r="J893" s="193"/>
      <c r="K893" s="37"/>
      <c r="L893" s="37"/>
      <c r="M893" s="40"/>
      <c r="N893" s="194"/>
      <c r="O893" s="195"/>
      <c r="P893" s="65"/>
      <c r="Q893" s="65"/>
      <c r="R893" s="65"/>
      <c r="S893" s="65"/>
      <c r="T893" s="65"/>
      <c r="U893" s="65"/>
      <c r="V893" s="65"/>
      <c r="W893" s="65"/>
      <c r="X893" s="66"/>
      <c r="Y893" s="35"/>
      <c r="Z893" s="35"/>
      <c r="AA893" s="35"/>
      <c r="AB893" s="35"/>
      <c r="AC893" s="35"/>
      <c r="AD893" s="35"/>
      <c r="AE893" s="35"/>
      <c r="AT893" s="18" t="s">
        <v>153</v>
      </c>
      <c r="AU893" s="18" t="s">
        <v>85</v>
      </c>
    </row>
    <row r="894" spans="2:51" s="13" customFormat="1" ht="12">
      <c r="B894" s="198"/>
      <c r="C894" s="199"/>
      <c r="D894" s="191" t="s">
        <v>145</v>
      </c>
      <c r="E894" s="200" t="s">
        <v>29</v>
      </c>
      <c r="F894" s="201" t="s">
        <v>146</v>
      </c>
      <c r="G894" s="199"/>
      <c r="H894" s="200" t="s">
        <v>29</v>
      </c>
      <c r="I894" s="202"/>
      <c r="J894" s="202"/>
      <c r="K894" s="199"/>
      <c r="L894" s="199"/>
      <c r="M894" s="203"/>
      <c r="N894" s="204"/>
      <c r="O894" s="205"/>
      <c r="P894" s="205"/>
      <c r="Q894" s="205"/>
      <c r="R894" s="205"/>
      <c r="S894" s="205"/>
      <c r="T894" s="205"/>
      <c r="U894" s="205"/>
      <c r="V894" s="205"/>
      <c r="W894" s="205"/>
      <c r="X894" s="206"/>
      <c r="AT894" s="207" t="s">
        <v>145</v>
      </c>
      <c r="AU894" s="207" t="s">
        <v>85</v>
      </c>
      <c r="AV894" s="13" t="s">
        <v>83</v>
      </c>
      <c r="AW894" s="13" t="s">
        <v>5</v>
      </c>
      <c r="AX894" s="13" t="s">
        <v>75</v>
      </c>
      <c r="AY894" s="207" t="s">
        <v>131</v>
      </c>
    </row>
    <row r="895" spans="2:51" s="14" customFormat="1" ht="12">
      <c r="B895" s="208"/>
      <c r="C895" s="209"/>
      <c r="D895" s="191" t="s">
        <v>145</v>
      </c>
      <c r="E895" s="210" t="s">
        <v>29</v>
      </c>
      <c r="F895" s="211" t="s">
        <v>178</v>
      </c>
      <c r="G895" s="209"/>
      <c r="H895" s="212">
        <v>7</v>
      </c>
      <c r="I895" s="213"/>
      <c r="J895" s="213"/>
      <c r="K895" s="209"/>
      <c r="L895" s="209"/>
      <c r="M895" s="214"/>
      <c r="N895" s="215"/>
      <c r="O895" s="216"/>
      <c r="P895" s="216"/>
      <c r="Q895" s="216"/>
      <c r="R895" s="216"/>
      <c r="S895" s="216"/>
      <c r="T895" s="216"/>
      <c r="U895" s="216"/>
      <c r="V895" s="216"/>
      <c r="W895" s="216"/>
      <c r="X895" s="217"/>
      <c r="AT895" s="218" t="s">
        <v>145</v>
      </c>
      <c r="AU895" s="218" t="s">
        <v>85</v>
      </c>
      <c r="AV895" s="14" t="s">
        <v>85</v>
      </c>
      <c r="AW895" s="14" t="s">
        <v>5</v>
      </c>
      <c r="AX895" s="14" t="s">
        <v>75</v>
      </c>
      <c r="AY895" s="218" t="s">
        <v>131</v>
      </c>
    </row>
    <row r="896" spans="2:51" s="15" customFormat="1" ht="12">
      <c r="B896" s="219"/>
      <c r="C896" s="220"/>
      <c r="D896" s="191" t="s">
        <v>145</v>
      </c>
      <c r="E896" s="221" t="s">
        <v>29</v>
      </c>
      <c r="F896" s="222" t="s">
        <v>147</v>
      </c>
      <c r="G896" s="220"/>
      <c r="H896" s="223">
        <v>7</v>
      </c>
      <c r="I896" s="224"/>
      <c r="J896" s="224"/>
      <c r="K896" s="220"/>
      <c r="L896" s="220"/>
      <c r="M896" s="225"/>
      <c r="N896" s="226"/>
      <c r="O896" s="227"/>
      <c r="P896" s="227"/>
      <c r="Q896" s="227"/>
      <c r="R896" s="227"/>
      <c r="S896" s="227"/>
      <c r="T896" s="227"/>
      <c r="U896" s="227"/>
      <c r="V896" s="227"/>
      <c r="W896" s="227"/>
      <c r="X896" s="228"/>
      <c r="AT896" s="229" t="s">
        <v>145</v>
      </c>
      <c r="AU896" s="229" t="s">
        <v>85</v>
      </c>
      <c r="AV896" s="15" t="s">
        <v>139</v>
      </c>
      <c r="AW896" s="15" t="s">
        <v>5</v>
      </c>
      <c r="AX896" s="15" t="s">
        <v>83</v>
      </c>
      <c r="AY896" s="229" t="s">
        <v>131</v>
      </c>
    </row>
    <row r="897" spans="1:65" s="2" customFormat="1" ht="24.2" customHeight="1">
      <c r="A897" s="35"/>
      <c r="B897" s="36"/>
      <c r="C897" s="177" t="s">
        <v>974</v>
      </c>
      <c r="D897" s="177" t="s">
        <v>134</v>
      </c>
      <c r="E897" s="178" t="s">
        <v>627</v>
      </c>
      <c r="F897" s="179" t="s">
        <v>628</v>
      </c>
      <c r="G897" s="180" t="s">
        <v>137</v>
      </c>
      <c r="H897" s="181">
        <v>7</v>
      </c>
      <c r="I897" s="182"/>
      <c r="J897" s="182"/>
      <c r="K897" s="183">
        <f>ROUND(P897*H897,2)</f>
        <v>0</v>
      </c>
      <c r="L897" s="179" t="s">
        <v>138</v>
      </c>
      <c r="M897" s="40"/>
      <c r="N897" s="184" t="s">
        <v>29</v>
      </c>
      <c r="O897" s="185" t="s">
        <v>44</v>
      </c>
      <c r="P897" s="186">
        <f>I897+J897</f>
        <v>0</v>
      </c>
      <c r="Q897" s="186">
        <f>ROUND(I897*H897,2)</f>
        <v>0</v>
      </c>
      <c r="R897" s="186">
        <f>ROUND(J897*H897,2)</f>
        <v>0</v>
      </c>
      <c r="S897" s="65"/>
      <c r="T897" s="187">
        <f>S897*H897</f>
        <v>0</v>
      </c>
      <c r="U897" s="187">
        <v>0</v>
      </c>
      <c r="V897" s="187">
        <f>U897*H897</f>
        <v>0</v>
      </c>
      <c r="W897" s="187">
        <v>0</v>
      </c>
      <c r="X897" s="188">
        <f>W897*H897</f>
        <v>0</v>
      </c>
      <c r="Y897" s="35"/>
      <c r="Z897" s="35"/>
      <c r="AA897" s="35"/>
      <c r="AB897" s="35"/>
      <c r="AC897" s="35"/>
      <c r="AD897" s="35"/>
      <c r="AE897" s="35"/>
      <c r="AR897" s="189" t="s">
        <v>139</v>
      </c>
      <c r="AT897" s="189" t="s">
        <v>134</v>
      </c>
      <c r="AU897" s="189" t="s">
        <v>85</v>
      </c>
      <c r="AY897" s="18" t="s">
        <v>131</v>
      </c>
      <c r="BE897" s="190">
        <f>IF(O897="základní",K897,0)</f>
        <v>0</v>
      </c>
      <c r="BF897" s="190">
        <f>IF(O897="snížená",K897,0)</f>
        <v>0</v>
      </c>
      <c r="BG897" s="190">
        <f>IF(O897="zákl. přenesená",K897,0)</f>
        <v>0</v>
      </c>
      <c r="BH897" s="190">
        <f>IF(O897="sníž. přenesená",K897,0)</f>
        <v>0</v>
      </c>
      <c r="BI897" s="190">
        <f>IF(O897="nulová",K897,0)</f>
        <v>0</v>
      </c>
      <c r="BJ897" s="18" t="s">
        <v>83</v>
      </c>
      <c r="BK897" s="190">
        <f>ROUND(P897*H897,2)</f>
        <v>0</v>
      </c>
      <c r="BL897" s="18" t="s">
        <v>139</v>
      </c>
      <c r="BM897" s="189" t="s">
        <v>629</v>
      </c>
    </row>
    <row r="898" spans="1:47" s="2" customFormat="1" ht="12">
      <c r="A898" s="35"/>
      <c r="B898" s="36"/>
      <c r="C898" s="37"/>
      <c r="D898" s="191" t="s">
        <v>141</v>
      </c>
      <c r="E898" s="37"/>
      <c r="F898" s="192" t="s">
        <v>630</v>
      </c>
      <c r="G898" s="37"/>
      <c r="H898" s="37"/>
      <c r="I898" s="193"/>
      <c r="J898" s="193"/>
      <c r="K898" s="37"/>
      <c r="L898" s="37"/>
      <c r="M898" s="40"/>
      <c r="N898" s="194"/>
      <c r="O898" s="195"/>
      <c r="P898" s="65"/>
      <c r="Q898" s="65"/>
      <c r="R898" s="65"/>
      <c r="S898" s="65"/>
      <c r="T898" s="65"/>
      <c r="U898" s="65"/>
      <c r="V898" s="65"/>
      <c r="W898" s="65"/>
      <c r="X898" s="66"/>
      <c r="Y898" s="35"/>
      <c r="Z898" s="35"/>
      <c r="AA898" s="35"/>
      <c r="AB898" s="35"/>
      <c r="AC898" s="35"/>
      <c r="AD898" s="35"/>
      <c r="AE898" s="35"/>
      <c r="AT898" s="18" t="s">
        <v>141</v>
      </c>
      <c r="AU898" s="18" t="s">
        <v>85</v>
      </c>
    </row>
    <row r="899" spans="1:47" s="2" customFormat="1" ht="12">
      <c r="A899" s="35"/>
      <c r="B899" s="36"/>
      <c r="C899" s="37"/>
      <c r="D899" s="196" t="s">
        <v>143</v>
      </c>
      <c r="E899" s="37"/>
      <c r="F899" s="197" t="s">
        <v>631</v>
      </c>
      <c r="G899" s="37"/>
      <c r="H899" s="37"/>
      <c r="I899" s="193"/>
      <c r="J899" s="193"/>
      <c r="K899" s="37"/>
      <c r="L899" s="37"/>
      <c r="M899" s="40"/>
      <c r="N899" s="194"/>
      <c r="O899" s="195"/>
      <c r="P899" s="65"/>
      <c r="Q899" s="65"/>
      <c r="R899" s="65"/>
      <c r="S899" s="65"/>
      <c r="T899" s="65"/>
      <c r="U899" s="65"/>
      <c r="V899" s="65"/>
      <c r="W899" s="65"/>
      <c r="X899" s="66"/>
      <c r="Y899" s="35"/>
      <c r="Z899" s="35"/>
      <c r="AA899" s="35"/>
      <c r="AB899" s="35"/>
      <c r="AC899" s="35"/>
      <c r="AD899" s="35"/>
      <c r="AE899" s="35"/>
      <c r="AT899" s="18" t="s">
        <v>143</v>
      </c>
      <c r="AU899" s="18" t="s">
        <v>85</v>
      </c>
    </row>
    <row r="900" spans="1:47" s="2" customFormat="1" ht="19.5">
      <c r="A900" s="35"/>
      <c r="B900" s="36"/>
      <c r="C900" s="37"/>
      <c r="D900" s="191" t="s">
        <v>153</v>
      </c>
      <c r="E900" s="37"/>
      <c r="F900" s="240" t="s">
        <v>632</v>
      </c>
      <c r="G900" s="37"/>
      <c r="H900" s="37"/>
      <c r="I900" s="193"/>
      <c r="J900" s="193"/>
      <c r="K900" s="37"/>
      <c r="L900" s="37"/>
      <c r="M900" s="40"/>
      <c r="N900" s="194"/>
      <c r="O900" s="195"/>
      <c r="P900" s="65"/>
      <c r="Q900" s="65"/>
      <c r="R900" s="65"/>
      <c r="S900" s="65"/>
      <c r="T900" s="65"/>
      <c r="U900" s="65"/>
      <c r="V900" s="65"/>
      <c r="W900" s="65"/>
      <c r="X900" s="66"/>
      <c r="Y900" s="35"/>
      <c r="Z900" s="35"/>
      <c r="AA900" s="35"/>
      <c r="AB900" s="35"/>
      <c r="AC900" s="35"/>
      <c r="AD900" s="35"/>
      <c r="AE900" s="35"/>
      <c r="AT900" s="18" t="s">
        <v>153</v>
      </c>
      <c r="AU900" s="18" t="s">
        <v>85</v>
      </c>
    </row>
    <row r="901" spans="2:51" s="13" customFormat="1" ht="12">
      <c r="B901" s="198"/>
      <c r="C901" s="199"/>
      <c r="D901" s="191" t="s">
        <v>145</v>
      </c>
      <c r="E901" s="200" t="s">
        <v>29</v>
      </c>
      <c r="F901" s="201" t="s">
        <v>146</v>
      </c>
      <c r="G901" s="199"/>
      <c r="H901" s="200" t="s">
        <v>29</v>
      </c>
      <c r="I901" s="202"/>
      <c r="J901" s="202"/>
      <c r="K901" s="199"/>
      <c r="L901" s="199"/>
      <c r="M901" s="203"/>
      <c r="N901" s="204"/>
      <c r="O901" s="205"/>
      <c r="P901" s="205"/>
      <c r="Q901" s="205"/>
      <c r="R901" s="205"/>
      <c r="S901" s="205"/>
      <c r="T901" s="205"/>
      <c r="U901" s="205"/>
      <c r="V901" s="205"/>
      <c r="W901" s="205"/>
      <c r="X901" s="206"/>
      <c r="AT901" s="207" t="s">
        <v>145</v>
      </c>
      <c r="AU901" s="207" t="s">
        <v>85</v>
      </c>
      <c r="AV901" s="13" t="s">
        <v>83</v>
      </c>
      <c r="AW901" s="13" t="s">
        <v>5</v>
      </c>
      <c r="AX901" s="13" t="s">
        <v>75</v>
      </c>
      <c r="AY901" s="207" t="s">
        <v>131</v>
      </c>
    </row>
    <row r="902" spans="2:51" s="14" customFormat="1" ht="12">
      <c r="B902" s="208"/>
      <c r="C902" s="209"/>
      <c r="D902" s="191" t="s">
        <v>145</v>
      </c>
      <c r="E902" s="210" t="s">
        <v>29</v>
      </c>
      <c r="F902" s="211" t="s">
        <v>178</v>
      </c>
      <c r="G902" s="209"/>
      <c r="H902" s="212">
        <v>7</v>
      </c>
      <c r="I902" s="213"/>
      <c r="J902" s="213"/>
      <c r="K902" s="209"/>
      <c r="L902" s="209"/>
      <c r="M902" s="214"/>
      <c r="N902" s="215"/>
      <c r="O902" s="216"/>
      <c r="P902" s="216"/>
      <c r="Q902" s="216"/>
      <c r="R902" s="216"/>
      <c r="S902" s="216"/>
      <c r="T902" s="216"/>
      <c r="U902" s="216"/>
      <c r="V902" s="216"/>
      <c r="W902" s="216"/>
      <c r="X902" s="217"/>
      <c r="AT902" s="218" t="s">
        <v>145</v>
      </c>
      <c r="AU902" s="218" t="s">
        <v>85</v>
      </c>
      <c r="AV902" s="14" t="s">
        <v>85</v>
      </c>
      <c r="AW902" s="14" t="s">
        <v>5</v>
      </c>
      <c r="AX902" s="14" t="s">
        <v>75</v>
      </c>
      <c r="AY902" s="218" t="s">
        <v>131</v>
      </c>
    </row>
    <row r="903" spans="2:51" s="15" customFormat="1" ht="12">
      <c r="B903" s="219"/>
      <c r="C903" s="220"/>
      <c r="D903" s="191" t="s">
        <v>145</v>
      </c>
      <c r="E903" s="221" t="s">
        <v>29</v>
      </c>
      <c r="F903" s="222" t="s">
        <v>147</v>
      </c>
      <c r="G903" s="220"/>
      <c r="H903" s="223">
        <v>7</v>
      </c>
      <c r="I903" s="224"/>
      <c r="J903" s="224"/>
      <c r="K903" s="220"/>
      <c r="L903" s="220"/>
      <c r="M903" s="225"/>
      <c r="N903" s="226"/>
      <c r="O903" s="227"/>
      <c r="P903" s="227"/>
      <c r="Q903" s="227"/>
      <c r="R903" s="227"/>
      <c r="S903" s="227"/>
      <c r="T903" s="227"/>
      <c r="U903" s="227"/>
      <c r="V903" s="227"/>
      <c r="W903" s="227"/>
      <c r="X903" s="228"/>
      <c r="AT903" s="229" t="s">
        <v>145</v>
      </c>
      <c r="AU903" s="229" t="s">
        <v>85</v>
      </c>
      <c r="AV903" s="15" t="s">
        <v>139</v>
      </c>
      <c r="AW903" s="15" t="s">
        <v>5</v>
      </c>
      <c r="AX903" s="15" t="s">
        <v>83</v>
      </c>
      <c r="AY903" s="229" t="s">
        <v>131</v>
      </c>
    </row>
    <row r="904" spans="1:65" s="2" customFormat="1" ht="24.2" customHeight="1">
      <c r="A904" s="35"/>
      <c r="B904" s="36"/>
      <c r="C904" s="177" t="s">
        <v>975</v>
      </c>
      <c r="D904" s="177" t="s">
        <v>134</v>
      </c>
      <c r="E904" s="178" t="s">
        <v>634</v>
      </c>
      <c r="F904" s="179" t="s">
        <v>635</v>
      </c>
      <c r="G904" s="180" t="s">
        <v>137</v>
      </c>
      <c r="H904" s="181">
        <v>7</v>
      </c>
      <c r="I904" s="182"/>
      <c r="J904" s="182"/>
      <c r="K904" s="183">
        <f>ROUND(P904*H904,2)</f>
        <v>0</v>
      </c>
      <c r="L904" s="179" t="s">
        <v>138</v>
      </c>
      <c r="M904" s="40"/>
      <c r="N904" s="184" t="s">
        <v>29</v>
      </c>
      <c r="O904" s="185" t="s">
        <v>44</v>
      </c>
      <c r="P904" s="186">
        <f>I904+J904</f>
        <v>0</v>
      </c>
      <c r="Q904" s="186">
        <f>ROUND(I904*H904,2)</f>
        <v>0</v>
      </c>
      <c r="R904" s="186">
        <f>ROUND(J904*H904,2)</f>
        <v>0</v>
      </c>
      <c r="S904" s="65"/>
      <c r="T904" s="187">
        <f>S904*H904</f>
        <v>0</v>
      </c>
      <c r="U904" s="187">
        <v>0</v>
      </c>
      <c r="V904" s="187">
        <f>U904*H904</f>
        <v>0</v>
      </c>
      <c r="W904" s="187">
        <v>0</v>
      </c>
      <c r="X904" s="188">
        <f>W904*H904</f>
        <v>0</v>
      </c>
      <c r="Y904" s="35"/>
      <c r="Z904" s="35"/>
      <c r="AA904" s="35"/>
      <c r="AB904" s="35"/>
      <c r="AC904" s="35"/>
      <c r="AD904" s="35"/>
      <c r="AE904" s="35"/>
      <c r="AR904" s="189" t="s">
        <v>139</v>
      </c>
      <c r="AT904" s="189" t="s">
        <v>134</v>
      </c>
      <c r="AU904" s="189" t="s">
        <v>85</v>
      </c>
      <c r="AY904" s="18" t="s">
        <v>131</v>
      </c>
      <c r="BE904" s="190">
        <f>IF(O904="základní",K904,0)</f>
        <v>0</v>
      </c>
      <c r="BF904" s="190">
        <f>IF(O904="snížená",K904,0)</f>
        <v>0</v>
      </c>
      <c r="BG904" s="190">
        <f>IF(O904="zákl. přenesená",K904,0)</f>
        <v>0</v>
      </c>
      <c r="BH904" s="190">
        <f>IF(O904="sníž. přenesená",K904,0)</f>
        <v>0</v>
      </c>
      <c r="BI904" s="190">
        <f>IF(O904="nulová",K904,0)</f>
        <v>0</v>
      </c>
      <c r="BJ904" s="18" t="s">
        <v>83</v>
      </c>
      <c r="BK904" s="190">
        <f>ROUND(P904*H904,2)</f>
        <v>0</v>
      </c>
      <c r="BL904" s="18" t="s">
        <v>139</v>
      </c>
      <c r="BM904" s="189" t="s">
        <v>636</v>
      </c>
    </row>
    <row r="905" spans="1:47" s="2" customFormat="1" ht="12">
      <c r="A905" s="35"/>
      <c r="B905" s="36"/>
      <c r="C905" s="37"/>
      <c r="D905" s="191" t="s">
        <v>141</v>
      </c>
      <c r="E905" s="37"/>
      <c r="F905" s="192" t="s">
        <v>637</v>
      </c>
      <c r="G905" s="37"/>
      <c r="H905" s="37"/>
      <c r="I905" s="193"/>
      <c r="J905" s="193"/>
      <c r="K905" s="37"/>
      <c r="L905" s="37"/>
      <c r="M905" s="40"/>
      <c r="N905" s="194"/>
      <c r="O905" s="195"/>
      <c r="P905" s="65"/>
      <c r="Q905" s="65"/>
      <c r="R905" s="65"/>
      <c r="S905" s="65"/>
      <c r="T905" s="65"/>
      <c r="U905" s="65"/>
      <c r="V905" s="65"/>
      <c r="W905" s="65"/>
      <c r="X905" s="66"/>
      <c r="Y905" s="35"/>
      <c r="Z905" s="35"/>
      <c r="AA905" s="35"/>
      <c r="AB905" s="35"/>
      <c r="AC905" s="35"/>
      <c r="AD905" s="35"/>
      <c r="AE905" s="35"/>
      <c r="AT905" s="18" t="s">
        <v>141</v>
      </c>
      <c r="AU905" s="18" t="s">
        <v>85</v>
      </c>
    </row>
    <row r="906" spans="1:47" s="2" customFormat="1" ht="12">
      <c r="A906" s="35"/>
      <c r="B906" s="36"/>
      <c r="C906" s="37"/>
      <c r="D906" s="196" t="s">
        <v>143</v>
      </c>
      <c r="E906" s="37"/>
      <c r="F906" s="197" t="s">
        <v>638</v>
      </c>
      <c r="G906" s="37"/>
      <c r="H906" s="37"/>
      <c r="I906" s="193"/>
      <c r="J906" s="193"/>
      <c r="K906" s="37"/>
      <c r="L906" s="37"/>
      <c r="M906" s="40"/>
      <c r="N906" s="194"/>
      <c r="O906" s="195"/>
      <c r="P906" s="65"/>
      <c r="Q906" s="65"/>
      <c r="R906" s="65"/>
      <c r="S906" s="65"/>
      <c r="T906" s="65"/>
      <c r="U906" s="65"/>
      <c r="V906" s="65"/>
      <c r="W906" s="65"/>
      <c r="X906" s="66"/>
      <c r="Y906" s="35"/>
      <c r="Z906" s="35"/>
      <c r="AA906" s="35"/>
      <c r="AB906" s="35"/>
      <c r="AC906" s="35"/>
      <c r="AD906" s="35"/>
      <c r="AE906" s="35"/>
      <c r="AT906" s="18" t="s">
        <v>143</v>
      </c>
      <c r="AU906" s="18" t="s">
        <v>85</v>
      </c>
    </row>
    <row r="907" spans="2:51" s="13" customFormat="1" ht="12">
      <c r="B907" s="198"/>
      <c r="C907" s="199"/>
      <c r="D907" s="191" t="s">
        <v>145</v>
      </c>
      <c r="E907" s="200" t="s">
        <v>29</v>
      </c>
      <c r="F907" s="201" t="s">
        <v>146</v>
      </c>
      <c r="G907" s="199"/>
      <c r="H907" s="200" t="s">
        <v>29</v>
      </c>
      <c r="I907" s="202"/>
      <c r="J907" s="202"/>
      <c r="K907" s="199"/>
      <c r="L907" s="199"/>
      <c r="M907" s="203"/>
      <c r="N907" s="204"/>
      <c r="O907" s="205"/>
      <c r="P907" s="205"/>
      <c r="Q907" s="205"/>
      <c r="R907" s="205"/>
      <c r="S907" s="205"/>
      <c r="T907" s="205"/>
      <c r="U907" s="205"/>
      <c r="V907" s="205"/>
      <c r="W907" s="205"/>
      <c r="X907" s="206"/>
      <c r="AT907" s="207" t="s">
        <v>145</v>
      </c>
      <c r="AU907" s="207" t="s">
        <v>85</v>
      </c>
      <c r="AV907" s="13" t="s">
        <v>83</v>
      </c>
      <c r="AW907" s="13" t="s">
        <v>5</v>
      </c>
      <c r="AX907" s="13" t="s">
        <v>75</v>
      </c>
      <c r="AY907" s="207" t="s">
        <v>131</v>
      </c>
    </row>
    <row r="908" spans="2:51" s="14" customFormat="1" ht="12">
      <c r="B908" s="208"/>
      <c r="C908" s="209"/>
      <c r="D908" s="191" t="s">
        <v>145</v>
      </c>
      <c r="E908" s="210" t="s">
        <v>29</v>
      </c>
      <c r="F908" s="211" t="s">
        <v>178</v>
      </c>
      <c r="G908" s="209"/>
      <c r="H908" s="212">
        <v>7</v>
      </c>
      <c r="I908" s="213"/>
      <c r="J908" s="213"/>
      <c r="K908" s="209"/>
      <c r="L908" s="209"/>
      <c r="M908" s="214"/>
      <c r="N908" s="215"/>
      <c r="O908" s="216"/>
      <c r="P908" s="216"/>
      <c r="Q908" s="216"/>
      <c r="R908" s="216"/>
      <c r="S908" s="216"/>
      <c r="T908" s="216"/>
      <c r="U908" s="216"/>
      <c r="V908" s="216"/>
      <c r="W908" s="216"/>
      <c r="X908" s="217"/>
      <c r="AT908" s="218" t="s">
        <v>145</v>
      </c>
      <c r="AU908" s="218" t="s">
        <v>85</v>
      </c>
      <c r="AV908" s="14" t="s">
        <v>85</v>
      </c>
      <c r="AW908" s="14" t="s">
        <v>5</v>
      </c>
      <c r="AX908" s="14" t="s">
        <v>75</v>
      </c>
      <c r="AY908" s="218" t="s">
        <v>131</v>
      </c>
    </row>
    <row r="909" spans="2:51" s="15" customFormat="1" ht="12">
      <c r="B909" s="219"/>
      <c r="C909" s="220"/>
      <c r="D909" s="191" t="s">
        <v>145</v>
      </c>
      <c r="E909" s="221" t="s">
        <v>29</v>
      </c>
      <c r="F909" s="222" t="s">
        <v>147</v>
      </c>
      <c r="G909" s="220"/>
      <c r="H909" s="223">
        <v>7</v>
      </c>
      <c r="I909" s="224"/>
      <c r="J909" s="224"/>
      <c r="K909" s="220"/>
      <c r="L909" s="220"/>
      <c r="M909" s="225"/>
      <c r="N909" s="226"/>
      <c r="O909" s="227"/>
      <c r="P909" s="227"/>
      <c r="Q909" s="227"/>
      <c r="R909" s="227"/>
      <c r="S909" s="227"/>
      <c r="T909" s="227"/>
      <c r="U909" s="227"/>
      <c r="V909" s="227"/>
      <c r="W909" s="227"/>
      <c r="X909" s="228"/>
      <c r="AT909" s="229" t="s">
        <v>145</v>
      </c>
      <c r="AU909" s="229" t="s">
        <v>85</v>
      </c>
      <c r="AV909" s="15" t="s">
        <v>139</v>
      </c>
      <c r="AW909" s="15" t="s">
        <v>5</v>
      </c>
      <c r="AX909" s="15" t="s">
        <v>83</v>
      </c>
      <c r="AY909" s="229" t="s">
        <v>131</v>
      </c>
    </row>
    <row r="910" spans="1:65" s="2" customFormat="1" ht="24.2" customHeight="1">
      <c r="A910" s="35"/>
      <c r="B910" s="36"/>
      <c r="C910" s="177" t="s">
        <v>976</v>
      </c>
      <c r="D910" s="177" t="s">
        <v>134</v>
      </c>
      <c r="E910" s="178" t="s">
        <v>639</v>
      </c>
      <c r="F910" s="179" t="s">
        <v>640</v>
      </c>
      <c r="G910" s="180" t="s">
        <v>137</v>
      </c>
      <c r="H910" s="181">
        <v>7</v>
      </c>
      <c r="I910" s="182"/>
      <c r="J910" s="182"/>
      <c r="K910" s="183">
        <f>ROUND(P910*H910,2)</f>
        <v>0</v>
      </c>
      <c r="L910" s="179" t="s">
        <v>138</v>
      </c>
      <c r="M910" s="40"/>
      <c r="N910" s="184" t="s">
        <v>29</v>
      </c>
      <c r="O910" s="185" t="s">
        <v>44</v>
      </c>
      <c r="P910" s="186">
        <f>I910+J910</f>
        <v>0</v>
      </c>
      <c r="Q910" s="186">
        <f>ROUND(I910*H910,2)</f>
        <v>0</v>
      </c>
      <c r="R910" s="186">
        <f>ROUND(J910*H910,2)</f>
        <v>0</v>
      </c>
      <c r="S910" s="65"/>
      <c r="T910" s="187">
        <f>S910*H910</f>
        <v>0</v>
      </c>
      <c r="U910" s="187">
        <v>0</v>
      </c>
      <c r="V910" s="187">
        <f>U910*H910</f>
        <v>0</v>
      </c>
      <c r="W910" s="187">
        <v>0</v>
      </c>
      <c r="X910" s="188">
        <f>W910*H910</f>
        <v>0</v>
      </c>
      <c r="Y910" s="35"/>
      <c r="Z910" s="35"/>
      <c r="AA910" s="35"/>
      <c r="AB910" s="35"/>
      <c r="AC910" s="35"/>
      <c r="AD910" s="35"/>
      <c r="AE910" s="35"/>
      <c r="AR910" s="189" t="s">
        <v>139</v>
      </c>
      <c r="AT910" s="189" t="s">
        <v>134</v>
      </c>
      <c r="AU910" s="189" t="s">
        <v>85</v>
      </c>
      <c r="AY910" s="18" t="s">
        <v>131</v>
      </c>
      <c r="BE910" s="190">
        <f>IF(O910="základní",K910,0)</f>
        <v>0</v>
      </c>
      <c r="BF910" s="190">
        <f>IF(O910="snížená",K910,0)</f>
        <v>0</v>
      </c>
      <c r="BG910" s="190">
        <f>IF(O910="zákl. přenesená",K910,0)</f>
        <v>0</v>
      </c>
      <c r="BH910" s="190">
        <f>IF(O910="sníž. přenesená",K910,0)</f>
        <v>0</v>
      </c>
      <c r="BI910" s="190">
        <f>IF(O910="nulová",K910,0)</f>
        <v>0</v>
      </c>
      <c r="BJ910" s="18" t="s">
        <v>83</v>
      </c>
      <c r="BK910" s="190">
        <f>ROUND(P910*H910,2)</f>
        <v>0</v>
      </c>
      <c r="BL910" s="18" t="s">
        <v>139</v>
      </c>
      <c r="BM910" s="189" t="s">
        <v>641</v>
      </c>
    </row>
    <row r="911" spans="1:47" s="2" customFormat="1" ht="12">
      <c r="A911" s="35"/>
      <c r="B911" s="36"/>
      <c r="C911" s="37"/>
      <c r="D911" s="191" t="s">
        <v>141</v>
      </c>
      <c r="E911" s="37"/>
      <c r="F911" s="192" t="s">
        <v>642</v>
      </c>
      <c r="G911" s="37"/>
      <c r="H911" s="37"/>
      <c r="I911" s="193"/>
      <c r="J911" s="193"/>
      <c r="K911" s="37"/>
      <c r="L911" s="37"/>
      <c r="M911" s="40"/>
      <c r="N911" s="194"/>
      <c r="O911" s="195"/>
      <c r="P911" s="65"/>
      <c r="Q911" s="65"/>
      <c r="R911" s="65"/>
      <c r="S911" s="65"/>
      <c r="T911" s="65"/>
      <c r="U911" s="65"/>
      <c r="V911" s="65"/>
      <c r="W911" s="65"/>
      <c r="X911" s="66"/>
      <c r="Y911" s="35"/>
      <c r="Z911" s="35"/>
      <c r="AA911" s="35"/>
      <c r="AB911" s="35"/>
      <c r="AC911" s="35"/>
      <c r="AD911" s="35"/>
      <c r="AE911" s="35"/>
      <c r="AT911" s="18" t="s">
        <v>141</v>
      </c>
      <c r="AU911" s="18" t="s">
        <v>85</v>
      </c>
    </row>
    <row r="912" spans="1:47" s="2" customFormat="1" ht="12">
      <c r="A912" s="35"/>
      <c r="B912" s="36"/>
      <c r="C912" s="37"/>
      <c r="D912" s="196" t="s">
        <v>143</v>
      </c>
      <c r="E912" s="37"/>
      <c r="F912" s="197" t="s">
        <v>643</v>
      </c>
      <c r="G912" s="37"/>
      <c r="H912" s="37"/>
      <c r="I912" s="193"/>
      <c r="J912" s="193"/>
      <c r="K912" s="37"/>
      <c r="L912" s="37"/>
      <c r="M912" s="40"/>
      <c r="N912" s="194"/>
      <c r="O912" s="195"/>
      <c r="P912" s="65"/>
      <c r="Q912" s="65"/>
      <c r="R912" s="65"/>
      <c r="S912" s="65"/>
      <c r="T912" s="65"/>
      <c r="U912" s="65"/>
      <c r="V912" s="65"/>
      <c r="W912" s="65"/>
      <c r="X912" s="66"/>
      <c r="Y912" s="35"/>
      <c r="Z912" s="35"/>
      <c r="AA912" s="35"/>
      <c r="AB912" s="35"/>
      <c r="AC912" s="35"/>
      <c r="AD912" s="35"/>
      <c r="AE912" s="35"/>
      <c r="AT912" s="18" t="s">
        <v>143</v>
      </c>
      <c r="AU912" s="18" t="s">
        <v>85</v>
      </c>
    </row>
    <row r="913" spans="2:51" s="13" customFormat="1" ht="12">
      <c r="B913" s="198"/>
      <c r="C913" s="199"/>
      <c r="D913" s="191" t="s">
        <v>145</v>
      </c>
      <c r="E913" s="200" t="s">
        <v>29</v>
      </c>
      <c r="F913" s="201" t="s">
        <v>146</v>
      </c>
      <c r="G913" s="199"/>
      <c r="H913" s="200" t="s">
        <v>29</v>
      </c>
      <c r="I913" s="202"/>
      <c r="J913" s="202"/>
      <c r="K913" s="199"/>
      <c r="L913" s="199"/>
      <c r="M913" s="203"/>
      <c r="N913" s="204"/>
      <c r="O913" s="205"/>
      <c r="P913" s="205"/>
      <c r="Q913" s="205"/>
      <c r="R913" s="205"/>
      <c r="S913" s="205"/>
      <c r="T913" s="205"/>
      <c r="U913" s="205"/>
      <c r="V913" s="205"/>
      <c r="W913" s="205"/>
      <c r="X913" s="206"/>
      <c r="AT913" s="207" t="s">
        <v>145</v>
      </c>
      <c r="AU913" s="207" t="s">
        <v>85</v>
      </c>
      <c r="AV913" s="13" t="s">
        <v>83</v>
      </c>
      <c r="AW913" s="13" t="s">
        <v>5</v>
      </c>
      <c r="AX913" s="13" t="s">
        <v>75</v>
      </c>
      <c r="AY913" s="207" t="s">
        <v>131</v>
      </c>
    </row>
    <row r="914" spans="2:51" s="14" customFormat="1" ht="12">
      <c r="B914" s="208"/>
      <c r="C914" s="209"/>
      <c r="D914" s="191" t="s">
        <v>145</v>
      </c>
      <c r="E914" s="210" t="s">
        <v>29</v>
      </c>
      <c r="F914" s="211" t="s">
        <v>178</v>
      </c>
      <c r="G914" s="209"/>
      <c r="H914" s="212">
        <v>7</v>
      </c>
      <c r="I914" s="213"/>
      <c r="J914" s="213"/>
      <c r="K914" s="209"/>
      <c r="L914" s="209"/>
      <c r="M914" s="214"/>
      <c r="N914" s="215"/>
      <c r="O914" s="216"/>
      <c r="P914" s="216"/>
      <c r="Q914" s="216"/>
      <c r="R914" s="216"/>
      <c r="S914" s="216"/>
      <c r="T914" s="216"/>
      <c r="U914" s="216"/>
      <c r="V914" s="216"/>
      <c r="W914" s="216"/>
      <c r="X914" s="217"/>
      <c r="AT914" s="218" t="s">
        <v>145</v>
      </c>
      <c r="AU914" s="218" t="s">
        <v>85</v>
      </c>
      <c r="AV914" s="14" t="s">
        <v>85</v>
      </c>
      <c r="AW914" s="14" t="s">
        <v>5</v>
      </c>
      <c r="AX914" s="14" t="s">
        <v>75</v>
      </c>
      <c r="AY914" s="218" t="s">
        <v>131</v>
      </c>
    </row>
    <row r="915" spans="2:51" s="15" customFormat="1" ht="12">
      <c r="B915" s="219"/>
      <c r="C915" s="220"/>
      <c r="D915" s="191" t="s">
        <v>145</v>
      </c>
      <c r="E915" s="221" t="s">
        <v>29</v>
      </c>
      <c r="F915" s="222" t="s">
        <v>147</v>
      </c>
      <c r="G915" s="220"/>
      <c r="H915" s="223">
        <v>7</v>
      </c>
      <c r="I915" s="224"/>
      <c r="J915" s="224"/>
      <c r="K915" s="220"/>
      <c r="L915" s="220"/>
      <c r="M915" s="225"/>
      <c r="N915" s="226"/>
      <c r="O915" s="227"/>
      <c r="P915" s="227"/>
      <c r="Q915" s="227"/>
      <c r="R915" s="227"/>
      <c r="S915" s="227"/>
      <c r="T915" s="227"/>
      <c r="U915" s="227"/>
      <c r="V915" s="227"/>
      <c r="W915" s="227"/>
      <c r="X915" s="228"/>
      <c r="AT915" s="229" t="s">
        <v>145</v>
      </c>
      <c r="AU915" s="229" t="s">
        <v>85</v>
      </c>
      <c r="AV915" s="15" t="s">
        <v>139</v>
      </c>
      <c r="AW915" s="15" t="s">
        <v>5</v>
      </c>
      <c r="AX915" s="15" t="s">
        <v>83</v>
      </c>
      <c r="AY915" s="229" t="s">
        <v>131</v>
      </c>
    </row>
    <row r="916" spans="1:65" s="2" customFormat="1" ht="24.2" customHeight="1">
      <c r="A916" s="35"/>
      <c r="B916" s="36"/>
      <c r="C916" s="177" t="s">
        <v>977</v>
      </c>
      <c r="D916" s="177" t="s">
        <v>134</v>
      </c>
      <c r="E916" s="178" t="s">
        <v>645</v>
      </c>
      <c r="F916" s="179" t="s">
        <v>646</v>
      </c>
      <c r="G916" s="180" t="s">
        <v>137</v>
      </c>
      <c r="H916" s="181">
        <v>32</v>
      </c>
      <c r="I916" s="182"/>
      <c r="J916" s="182"/>
      <c r="K916" s="183">
        <f>ROUND(P916*H916,2)</f>
        <v>0</v>
      </c>
      <c r="L916" s="179" t="s">
        <v>138</v>
      </c>
      <c r="M916" s="40"/>
      <c r="N916" s="184" t="s">
        <v>29</v>
      </c>
      <c r="O916" s="185" t="s">
        <v>44</v>
      </c>
      <c r="P916" s="186">
        <f>I916+J916</f>
        <v>0</v>
      </c>
      <c r="Q916" s="186">
        <f>ROUND(I916*H916,2)</f>
        <v>0</v>
      </c>
      <c r="R916" s="186">
        <f>ROUND(J916*H916,2)</f>
        <v>0</v>
      </c>
      <c r="S916" s="65"/>
      <c r="T916" s="187">
        <f>S916*H916</f>
        <v>0</v>
      </c>
      <c r="U916" s="187">
        <v>0</v>
      </c>
      <c r="V916" s="187">
        <f>U916*H916</f>
        <v>0</v>
      </c>
      <c r="W916" s="187">
        <v>0</v>
      </c>
      <c r="X916" s="188">
        <f>W916*H916</f>
        <v>0</v>
      </c>
      <c r="Y916" s="35"/>
      <c r="Z916" s="35"/>
      <c r="AA916" s="35"/>
      <c r="AB916" s="35"/>
      <c r="AC916" s="35"/>
      <c r="AD916" s="35"/>
      <c r="AE916" s="35"/>
      <c r="AR916" s="189" t="s">
        <v>139</v>
      </c>
      <c r="AT916" s="189" t="s">
        <v>134</v>
      </c>
      <c r="AU916" s="189" t="s">
        <v>85</v>
      </c>
      <c r="AY916" s="18" t="s">
        <v>131</v>
      </c>
      <c r="BE916" s="190">
        <f>IF(O916="základní",K916,0)</f>
        <v>0</v>
      </c>
      <c r="BF916" s="190">
        <f>IF(O916="snížená",K916,0)</f>
        <v>0</v>
      </c>
      <c r="BG916" s="190">
        <f>IF(O916="zákl. přenesená",K916,0)</f>
        <v>0</v>
      </c>
      <c r="BH916" s="190">
        <f>IF(O916="sníž. přenesená",K916,0)</f>
        <v>0</v>
      </c>
      <c r="BI916" s="190">
        <f>IF(O916="nulová",K916,0)</f>
        <v>0</v>
      </c>
      <c r="BJ916" s="18" t="s">
        <v>83</v>
      </c>
      <c r="BK916" s="190">
        <f>ROUND(P916*H916,2)</f>
        <v>0</v>
      </c>
      <c r="BL916" s="18" t="s">
        <v>139</v>
      </c>
      <c r="BM916" s="189" t="s">
        <v>647</v>
      </c>
    </row>
    <row r="917" spans="1:47" s="2" customFormat="1" ht="12">
      <c r="A917" s="35"/>
      <c r="B917" s="36"/>
      <c r="C917" s="37"/>
      <c r="D917" s="191" t="s">
        <v>141</v>
      </c>
      <c r="E917" s="37"/>
      <c r="F917" s="192" t="s">
        <v>648</v>
      </c>
      <c r="G917" s="37"/>
      <c r="H917" s="37"/>
      <c r="I917" s="193"/>
      <c r="J917" s="193"/>
      <c r="K917" s="37"/>
      <c r="L917" s="37"/>
      <c r="M917" s="40"/>
      <c r="N917" s="194"/>
      <c r="O917" s="195"/>
      <c r="P917" s="65"/>
      <c r="Q917" s="65"/>
      <c r="R917" s="65"/>
      <c r="S917" s="65"/>
      <c r="T917" s="65"/>
      <c r="U917" s="65"/>
      <c r="V917" s="65"/>
      <c r="W917" s="65"/>
      <c r="X917" s="66"/>
      <c r="Y917" s="35"/>
      <c r="Z917" s="35"/>
      <c r="AA917" s="35"/>
      <c r="AB917" s="35"/>
      <c r="AC917" s="35"/>
      <c r="AD917" s="35"/>
      <c r="AE917" s="35"/>
      <c r="AT917" s="18" t="s">
        <v>141</v>
      </c>
      <c r="AU917" s="18" t="s">
        <v>85</v>
      </c>
    </row>
    <row r="918" spans="1:47" s="2" customFormat="1" ht="12">
      <c r="A918" s="35"/>
      <c r="B918" s="36"/>
      <c r="C918" s="37"/>
      <c r="D918" s="196" t="s">
        <v>143</v>
      </c>
      <c r="E918" s="37"/>
      <c r="F918" s="197" t="s">
        <v>649</v>
      </c>
      <c r="G918" s="37"/>
      <c r="H918" s="37"/>
      <c r="I918" s="193"/>
      <c r="J918" s="193"/>
      <c r="K918" s="37"/>
      <c r="L918" s="37"/>
      <c r="M918" s="40"/>
      <c r="N918" s="194"/>
      <c r="O918" s="195"/>
      <c r="P918" s="65"/>
      <c r="Q918" s="65"/>
      <c r="R918" s="65"/>
      <c r="S918" s="65"/>
      <c r="T918" s="65"/>
      <c r="U918" s="65"/>
      <c r="V918" s="65"/>
      <c r="W918" s="65"/>
      <c r="X918" s="66"/>
      <c r="Y918" s="35"/>
      <c r="Z918" s="35"/>
      <c r="AA918" s="35"/>
      <c r="AB918" s="35"/>
      <c r="AC918" s="35"/>
      <c r="AD918" s="35"/>
      <c r="AE918" s="35"/>
      <c r="AT918" s="18" t="s">
        <v>143</v>
      </c>
      <c r="AU918" s="18" t="s">
        <v>85</v>
      </c>
    </row>
    <row r="919" spans="2:51" s="13" customFormat="1" ht="12">
      <c r="B919" s="198"/>
      <c r="C919" s="199"/>
      <c r="D919" s="191" t="s">
        <v>145</v>
      </c>
      <c r="E919" s="200" t="s">
        <v>29</v>
      </c>
      <c r="F919" s="201" t="s">
        <v>146</v>
      </c>
      <c r="G919" s="199"/>
      <c r="H919" s="200" t="s">
        <v>29</v>
      </c>
      <c r="I919" s="202"/>
      <c r="J919" s="202"/>
      <c r="K919" s="199"/>
      <c r="L919" s="199"/>
      <c r="M919" s="203"/>
      <c r="N919" s="204"/>
      <c r="O919" s="205"/>
      <c r="P919" s="205"/>
      <c r="Q919" s="205"/>
      <c r="R919" s="205"/>
      <c r="S919" s="205"/>
      <c r="T919" s="205"/>
      <c r="U919" s="205"/>
      <c r="V919" s="205"/>
      <c r="W919" s="205"/>
      <c r="X919" s="206"/>
      <c r="AT919" s="207" t="s">
        <v>145</v>
      </c>
      <c r="AU919" s="207" t="s">
        <v>85</v>
      </c>
      <c r="AV919" s="13" t="s">
        <v>83</v>
      </c>
      <c r="AW919" s="13" t="s">
        <v>5</v>
      </c>
      <c r="AX919" s="13" t="s">
        <v>75</v>
      </c>
      <c r="AY919" s="207" t="s">
        <v>131</v>
      </c>
    </row>
    <row r="920" spans="2:51" s="14" customFormat="1" ht="12">
      <c r="B920" s="208"/>
      <c r="C920" s="209"/>
      <c r="D920" s="191" t="s">
        <v>145</v>
      </c>
      <c r="E920" s="210" t="s">
        <v>29</v>
      </c>
      <c r="F920" s="211" t="s">
        <v>978</v>
      </c>
      <c r="G920" s="209"/>
      <c r="H920" s="212">
        <v>32</v>
      </c>
      <c r="I920" s="213"/>
      <c r="J920" s="213"/>
      <c r="K920" s="209"/>
      <c r="L920" s="209"/>
      <c r="M920" s="214"/>
      <c r="N920" s="215"/>
      <c r="O920" s="216"/>
      <c r="P920" s="216"/>
      <c r="Q920" s="216"/>
      <c r="R920" s="216"/>
      <c r="S920" s="216"/>
      <c r="T920" s="216"/>
      <c r="U920" s="216"/>
      <c r="V920" s="216"/>
      <c r="W920" s="216"/>
      <c r="X920" s="217"/>
      <c r="AT920" s="218" t="s">
        <v>145</v>
      </c>
      <c r="AU920" s="218" t="s">
        <v>85</v>
      </c>
      <c r="AV920" s="14" t="s">
        <v>85</v>
      </c>
      <c r="AW920" s="14" t="s">
        <v>5</v>
      </c>
      <c r="AX920" s="14" t="s">
        <v>75</v>
      </c>
      <c r="AY920" s="218" t="s">
        <v>131</v>
      </c>
    </row>
    <row r="921" spans="2:51" s="15" customFormat="1" ht="12">
      <c r="B921" s="219"/>
      <c r="C921" s="220"/>
      <c r="D921" s="191" t="s">
        <v>145</v>
      </c>
      <c r="E921" s="221" t="s">
        <v>29</v>
      </c>
      <c r="F921" s="222" t="s">
        <v>147</v>
      </c>
      <c r="G921" s="220"/>
      <c r="H921" s="223">
        <v>32</v>
      </c>
      <c r="I921" s="224"/>
      <c r="J921" s="224"/>
      <c r="K921" s="220"/>
      <c r="L921" s="220"/>
      <c r="M921" s="225"/>
      <c r="N921" s="226"/>
      <c r="O921" s="227"/>
      <c r="P921" s="227"/>
      <c r="Q921" s="227"/>
      <c r="R921" s="227"/>
      <c r="S921" s="227"/>
      <c r="T921" s="227"/>
      <c r="U921" s="227"/>
      <c r="V921" s="227"/>
      <c r="W921" s="227"/>
      <c r="X921" s="228"/>
      <c r="AT921" s="229" t="s">
        <v>145</v>
      </c>
      <c r="AU921" s="229" t="s">
        <v>85</v>
      </c>
      <c r="AV921" s="15" t="s">
        <v>139</v>
      </c>
      <c r="AW921" s="15" t="s">
        <v>5</v>
      </c>
      <c r="AX921" s="15" t="s">
        <v>83</v>
      </c>
      <c r="AY921" s="229" t="s">
        <v>131</v>
      </c>
    </row>
    <row r="922" spans="1:65" s="2" customFormat="1" ht="16.5" customHeight="1">
      <c r="A922" s="35"/>
      <c r="B922" s="36"/>
      <c r="C922" s="230" t="s">
        <v>979</v>
      </c>
      <c r="D922" s="230" t="s">
        <v>148</v>
      </c>
      <c r="E922" s="231" t="s">
        <v>526</v>
      </c>
      <c r="F922" s="232" t="s">
        <v>527</v>
      </c>
      <c r="G922" s="233" t="s">
        <v>137</v>
      </c>
      <c r="H922" s="234">
        <v>32</v>
      </c>
      <c r="I922" s="235"/>
      <c r="J922" s="236"/>
      <c r="K922" s="237">
        <f>ROUND(P922*H922,2)</f>
        <v>0</v>
      </c>
      <c r="L922" s="232" t="s">
        <v>29</v>
      </c>
      <c r="M922" s="238"/>
      <c r="N922" s="239" t="s">
        <v>29</v>
      </c>
      <c r="O922" s="185" t="s">
        <v>44</v>
      </c>
      <c r="P922" s="186">
        <f>I922+J922</f>
        <v>0</v>
      </c>
      <c r="Q922" s="186">
        <f>ROUND(I922*H922,2)</f>
        <v>0</v>
      </c>
      <c r="R922" s="186">
        <f>ROUND(J922*H922,2)</f>
        <v>0</v>
      </c>
      <c r="S922" s="65"/>
      <c r="T922" s="187">
        <f>S922*H922</f>
        <v>0</v>
      </c>
      <c r="U922" s="187">
        <v>0</v>
      </c>
      <c r="V922" s="187">
        <f>U922*H922</f>
        <v>0</v>
      </c>
      <c r="W922" s="187">
        <v>0</v>
      </c>
      <c r="X922" s="188">
        <f>W922*H922</f>
        <v>0</v>
      </c>
      <c r="Y922" s="35"/>
      <c r="Z922" s="35"/>
      <c r="AA922" s="35"/>
      <c r="AB922" s="35"/>
      <c r="AC922" s="35"/>
      <c r="AD922" s="35"/>
      <c r="AE922" s="35"/>
      <c r="AR922" s="189" t="s">
        <v>151</v>
      </c>
      <c r="AT922" s="189" t="s">
        <v>148</v>
      </c>
      <c r="AU922" s="189" t="s">
        <v>85</v>
      </c>
      <c r="AY922" s="18" t="s">
        <v>131</v>
      </c>
      <c r="BE922" s="190">
        <f>IF(O922="základní",K922,0)</f>
        <v>0</v>
      </c>
      <c r="BF922" s="190">
        <f>IF(O922="snížená",K922,0)</f>
        <v>0</v>
      </c>
      <c r="BG922" s="190">
        <f>IF(O922="zákl. přenesená",K922,0)</f>
        <v>0</v>
      </c>
      <c r="BH922" s="190">
        <f>IF(O922="sníž. přenesená",K922,0)</f>
        <v>0</v>
      </c>
      <c r="BI922" s="190">
        <f>IF(O922="nulová",K922,0)</f>
        <v>0</v>
      </c>
      <c r="BJ922" s="18" t="s">
        <v>83</v>
      </c>
      <c r="BK922" s="190">
        <f>ROUND(P922*H922,2)</f>
        <v>0</v>
      </c>
      <c r="BL922" s="18" t="s">
        <v>139</v>
      </c>
      <c r="BM922" s="189" t="s">
        <v>652</v>
      </c>
    </row>
    <row r="923" spans="1:47" s="2" customFormat="1" ht="12">
      <c r="A923" s="35"/>
      <c r="B923" s="36"/>
      <c r="C923" s="37"/>
      <c r="D923" s="191" t="s">
        <v>141</v>
      </c>
      <c r="E923" s="37"/>
      <c r="F923" s="192" t="s">
        <v>527</v>
      </c>
      <c r="G923" s="37"/>
      <c r="H923" s="37"/>
      <c r="I923" s="193"/>
      <c r="J923" s="193"/>
      <c r="K923" s="37"/>
      <c r="L923" s="37"/>
      <c r="M923" s="40"/>
      <c r="N923" s="194"/>
      <c r="O923" s="195"/>
      <c r="P923" s="65"/>
      <c r="Q923" s="65"/>
      <c r="R923" s="65"/>
      <c r="S923" s="65"/>
      <c r="T923" s="65"/>
      <c r="U923" s="65"/>
      <c r="V923" s="65"/>
      <c r="W923" s="65"/>
      <c r="X923" s="66"/>
      <c r="Y923" s="35"/>
      <c r="Z923" s="35"/>
      <c r="AA923" s="35"/>
      <c r="AB923" s="35"/>
      <c r="AC923" s="35"/>
      <c r="AD923" s="35"/>
      <c r="AE923" s="35"/>
      <c r="AT923" s="18" t="s">
        <v>141</v>
      </c>
      <c r="AU923" s="18" t="s">
        <v>85</v>
      </c>
    </row>
    <row r="924" spans="1:47" s="2" customFormat="1" ht="19.5">
      <c r="A924" s="35"/>
      <c r="B924" s="36"/>
      <c r="C924" s="37"/>
      <c r="D924" s="191" t="s">
        <v>153</v>
      </c>
      <c r="E924" s="37"/>
      <c r="F924" s="240" t="s">
        <v>275</v>
      </c>
      <c r="G924" s="37"/>
      <c r="H924" s="37"/>
      <c r="I924" s="193"/>
      <c r="J924" s="193"/>
      <c r="K924" s="37"/>
      <c r="L924" s="37"/>
      <c r="M924" s="40"/>
      <c r="N924" s="194"/>
      <c r="O924" s="195"/>
      <c r="P924" s="65"/>
      <c r="Q924" s="65"/>
      <c r="R924" s="65"/>
      <c r="S924" s="65"/>
      <c r="T924" s="65"/>
      <c r="U924" s="65"/>
      <c r="V924" s="65"/>
      <c r="W924" s="65"/>
      <c r="X924" s="66"/>
      <c r="Y924" s="35"/>
      <c r="Z924" s="35"/>
      <c r="AA924" s="35"/>
      <c r="AB924" s="35"/>
      <c r="AC924" s="35"/>
      <c r="AD924" s="35"/>
      <c r="AE924" s="35"/>
      <c r="AT924" s="18" t="s">
        <v>153</v>
      </c>
      <c r="AU924" s="18" t="s">
        <v>85</v>
      </c>
    </row>
    <row r="925" spans="2:51" s="13" customFormat="1" ht="12">
      <c r="B925" s="198"/>
      <c r="C925" s="199"/>
      <c r="D925" s="191" t="s">
        <v>145</v>
      </c>
      <c r="E925" s="200" t="s">
        <v>29</v>
      </c>
      <c r="F925" s="201" t="s">
        <v>146</v>
      </c>
      <c r="G925" s="199"/>
      <c r="H925" s="200" t="s">
        <v>29</v>
      </c>
      <c r="I925" s="202"/>
      <c r="J925" s="202"/>
      <c r="K925" s="199"/>
      <c r="L925" s="199"/>
      <c r="M925" s="203"/>
      <c r="N925" s="204"/>
      <c r="O925" s="205"/>
      <c r="P925" s="205"/>
      <c r="Q925" s="205"/>
      <c r="R925" s="205"/>
      <c r="S925" s="205"/>
      <c r="T925" s="205"/>
      <c r="U925" s="205"/>
      <c r="V925" s="205"/>
      <c r="W925" s="205"/>
      <c r="X925" s="206"/>
      <c r="AT925" s="207" t="s">
        <v>145</v>
      </c>
      <c r="AU925" s="207" t="s">
        <v>85</v>
      </c>
      <c r="AV925" s="13" t="s">
        <v>83</v>
      </c>
      <c r="AW925" s="13" t="s">
        <v>5</v>
      </c>
      <c r="AX925" s="13" t="s">
        <v>75</v>
      </c>
      <c r="AY925" s="207" t="s">
        <v>131</v>
      </c>
    </row>
    <row r="926" spans="2:51" s="14" customFormat="1" ht="12">
      <c r="B926" s="208"/>
      <c r="C926" s="209"/>
      <c r="D926" s="191" t="s">
        <v>145</v>
      </c>
      <c r="E926" s="210" t="s">
        <v>29</v>
      </c>
      <c r="F926" s="211" t="s">
        <v>978</v>
      </c>
      <c r="G926" s="209"/>
      <c r="H926" s="212">
        <v>32</v>
      </c>
      <c r="I926" s="213"/>
      <c r="J926" s="213"/>
      <c r="K926" s="209"/>
      <c r="L926" s="209"/>
      <c r="M926" s="214"/>
      <c r="N926" s="215"/>
      <c r="O926" s="216"/>
      <c r="P926" s="216"/>
      <c r="Q926" s="216"/>
      <c r="R926" s="216"/>
      <c r="S926" s="216"/>
      <c r="T926" s="216"/>
      <c r="U926" s="216"/>
      <c r="V926" s="216"/>
      <c r="W926" s="216"/>
      <c r="X926" s="217"/>
      <c r="AT926" s="218" t="s">
        <v>145</v>
      </c>
      <c r="AU926" s="218" t="s">
        <v>85</v>
      </c>
      <c r="AV926" s="14" t="s">
        <v>85</v>
      </c>
      <c r="AW926" s="14" t="s">
        <v>5</v>
      </c>
      <c r="AX926" s="14" t="s">
        <v>75</v>
      </c>
      <c r="AY926" s="218" t="s">
        <v>131</v>
      </c>
    </row>
    <row r="927" spans="2:51" s="15" customFormat="1" ht="12">
      <c r="B927" s="219"/>
      <c r="C927" s="220"/>
      <c r="D927" s="191" t="s">
        <v>145</v>
      </c>
      <c r="E927" s="221" t="s">
        <v>29</v>
      </c>
      <c r="F927" s="222" t="s">
        <v>147</v>
      </c>
      <c r="G927" s="220"/>
      <c r="H927" s="223">
        <v>32</v>
      </c>
      <c r="I927" s="224"/>
      <c r="J927" s="224"/>
      <c r="K927" s="220"/>
      <c r="L927" s="220"/>
      <c r="M927" s="225"/>
      <c r="N927" s="226"/>
      <c r="O927" s="227"/>
      <c r="P927" s="227"/>
      <c r="Q927" s="227"/>
      <c r="R927" s="227"/>
      <c r="S927" s="227"/>
      <c r="T927" s="227"/>
      <c r="U927" s="227"/>
      <c r="V927" s="227"/>
      <c r="W927" s="227"/>
      <c r="X927" s="228"/>
      <c r="AT927" s="229" t="s">
        <v>145</v>
      </c>
      <c r="AU927" s="229" t="s">
        <v>85</v>
      </c>
      <c r="AV927" s="15" t="s">
        <v>139</v>
      </c>
      <c r="AW927" s="15" t="s">
        <v>5</v>
      </c>
      <c r="AX927" s="15" t="s">
        <v>83</v>
      </c>
      <c r="AY927" s="229" t="s">
        <v>131</v>
      </c>
    </row>
    <row r="928" spans="1:65" s="2" customFormat="1" ht="24.2" customHeight="1">
      <c r="A928" s="35"/>
      <c r="B928" s="36"/>
      <c r="C928" s="177" t="s">
        <v>562</v>
      </c>
      <c r="D928" s="177" t="s">
        <v>134</v>
      </c>
      <c r="E928" s="178" t="s">
        <v>654</v>
      </c>
      <c r="F928" s="179" t="s">
        <v>655</v>
      </c>
      <c r="G928" s="180" t="s">
        <v>137</v>
      </c>
      <c r="H928" s="181">
        <v>5</v>
      </c>
      <c r="I928" s="182"/>
      <c r="J928" s="182"/>
      <c r="K928" s="183">
        <f>ROUND(P928*H928,2)</f>
        <v>0</v>
      </c>
      <c r="L928" s="179" t="s">
        <v>138</v>
      </c>
      <c r="M928" s="40"/>
      <c r="N928" s="184" t="s">
        <v>29</v>
      </c>
      <c r="O928" s="185" t="s">
        <v>44</v>
      </c>
      <c r="P928" s="186">
        <f>I928+J928</f>
        <v>0</v>
      </c>
      <c r="Q928" s="186">
        <f>ROUND(I928*H928,2)</f>
        <v>0</v>
      </c>
      <c r="R928" s="186">
        <f>ROUND(J928*H928,2)</f>
        <v>0</v>
      </c>
      <c r="S928" s="65"/>
      <c r="T928" s="187">
        <f>S928*H928</f>
        <v>0</v>
      </c>
      <c r="U928" s="187">
        <v>0</v>
      </c>
      <c r="V928" s="187">
        <f>U928*H928</f>
        <v>0</v>
      </c>
      <c r="W928" s="187">
        <v>0</v>
      </c>
      <c r="X928" s="188">
        <f>W928*H928</f>
        <v>0</v>
      </c>
      <c r="Y928" s="35"/>
      <c r="Z928" s="35"/>
      <c r="AA928" s="35"/>
      <c r="AB928" s="35"/>
      <c r="AC928" s="35"/>
      <c r="AD928" s="35"/>
      <c r="AE928" s="35"/>
      <c r="AR928" s="189" t="s">
        <v>139</v>
      </c>
      <c r="AT928" s="189" t="s">
        <v>134</v>
      </c>
      <c r="AU928" s="189" t="s">
        <v>85</v>
      </c>
      <c r="AY928" s="18" t="s">
        <v>131</v>
      </c>
      <c r="BE928" s="190">
        <f>IF(O928="základní",K928,0)</f>
        <v>0</v>
      </c>
      <c r="BF928" s="190">
        <f>IF(O928="snížená",K928,0)</f>
        <v>0</v>
      </c>
      <c r="BG928" s="190">
        <f>IF(O928="zákl. přenesená",K928,0)</f>
        <v>0</v>
      </c>
      <c r="BH928" s="190">
        <f>IF(O928="sníž. přenesená",K928,0)</f>
        <v>0</v>
      </c>
      <c r="BI928" s="190">
        <f>IF(O928="nulová",K928,0)</f>
        <v>0</v>
      </c>
      <c r="BJ928" s="18" t="s">
        <v>83</v>
      </c>
      <c r="BK928" s="190">
        <f>ROUND(P928*H928,2)</f>
        <v>0</v>
      </c>
      <c r="BL928" s="18" t="s">
        <v>139</v>
      </c>
      <c r="BM928" s="189" t="s">
        <v>656</v>
      </c>
    </row>
    <row r="929" spans="1:47" s="2" customFormat="1" ht="12">
      <c r="A929" s="35"/>
      <c r="B929" s="36"/>
      <c r="C929" s="37"/>
      <c r="D929" s="191" t="s">
        <v>141</v>
      </c>
      <c r="E929" s="37"/>
      <c r="F929" s="192" t="s">
        <v>657</v>
      </c>
      <c r="G929" s="37"/>
      <c r="H929" s="37"/>
      <c r="I929" s="193"/>
      <c r="J929" s="193"/>
      <c r="K929" s="37"/>
      <c r="L929" s="37"/>
      <c r="M929" s="40"/>
      <c r="N929" s="194"/>
      <c r="O929" s="195"/>
      <c r="P929" s="65"/>
      <c r="Q929" s="65"/>
      <c r="R929" s="65"/>
      <c r="S929" s="65"/>
      <c r="T929" s="65"/>
      <c r="U929" s="65"/>
      <c r="V929" s="65"/>
      <c r="W929" s="65"/>
      <c r="X929" s="66"/>
      <c r="Y929" s="35"/>
      <c r="Z929" s="35"/>
      <c r="AA929" s="35"/>
      <c r="AB929" s="35"/>
      <c r="AC929" s="35"/>
      <c r="AD929" s="35"/>
      <c r="AE929" s="35"/>
      <c r="AT929" s="18" t="s">
        <v>141</v>
      </c>
      <c r="AU929" s="18" t="s">
        <v>85</v>
      </c>
    </row>
    <row r="930" spans="1:47" s="2" customFormat="1" ht="12">
      <c r="A930" s="35"/>
      <c r="B930" s="36"/>
      <c r="C930" s="37"/>
      <c r="D930" s="196" t="s">
        <v>143</v>
      </c>
      <c r="E930" s="37"/>
      <c r="F930" s="197" t="s">
        <v>658</v>
      </c>
      <c r="G930" s="37"/>
      <c r="H930" s="37"/>
      <c r="I930" s="193"/>
      <c r="J930" s="193"/>
      <c r="K930" s="37"/>
      <c r="L930" s="37"/>
      <c r="M930" s="40"/>
      <c r="N930" s="194"/>
      <c r="O930" s="195"/>
      <c r="P930" s="65"/>
      <c r="Q930" s="65"/>
      <c r="R930" s="65"/>
      <c r="S930" s="65"/>
      <c r="T930" s="65"/>
      <c r="U930" s="65"/>
      <c r="V930" s="65"/>
      <c r="W930" s="65"/>
      <c r="X930" s="66"/>
      <c r="Y930" s="35"/>
      <c r="Z930" s="35"/>
      <c r="AA930" s="35"/>
      <c r="AB930" s="35"/>
      <c r="AC930" s="35"/>
      <c r="AD930" s="35"/>
      <c r="AE930" s="35"/>
      <c r="AT930" s="18" t="s">
        <v>143</v>
      </c>
      <c r="AU930" s="18" t="s">
        <v>85</v>
      </c>
    </row>
    <row r="931" spans="2:51" s="13" customFormat="1" ht="12">
      <c r="B931" s="198"/>
      <c r="C931" s="199"/>
      <c r="D931" s="191" t="s">
        <v>145</v>
      </c>
      <c r="E931" s="200" t="s">
        <v>29</v>
      </c>
      <c r="F931" s="201" t="s">
        <v>146</v>
      </c>
      <c r="G931" s="199"/>
      <c r="H931" s="200" t="s">
        <v>29</v>
      </c>
      <c r="I931" s="202"/>
      <c r="J931" s="202"/>
      <c r="K931" s="199"/>
      <c r="L931" s="199"/>
      <c r="M931" s="203"/>
      <c r="N931" s="204"/>
      <c r="O931" s="205"/>
      <c r="P931" s="205"/>
      <c r="Q931" s="205"/>
      <c r="R931" s="205"/>
      <c r="S931" s="205"/>
      <c r="T931" s="205"/>
      <c r="U931" s="205"/>
      <c r="V931" s="205"/>
      <c r="W931" s="205"/>
      <c r="X931" s="206"/>
      <c r="AT931" s="207" t="s">
        <v>145</v>
      </c>
      <c r="AU931" s="207" t="s">
        <v>85</v>
      </c>
      <c r="AV931" s="13" t="s">
        <v>83</v>
      </c>
      <c r="AW931" s="13" t="s">
        <v>5</v>
      </c>
      <c r="AX931" s="13" t="s">
        <v>75</v>
      </c>
      <c r="AY931" s="207" t="s">
        <v>131</v>
      </c>
    </row>
    <row r="932" spans="2:51" s="14" customFormat="1" ht="12">
      <c r="B932" s="208"/>
      <c r="C932" s="209"/>
      <c r="D932" s="191" t="s">
        <v>145</v>
      </c>
      <c r="E932" s="210" t="s">
        <v>29</v>
      </c>
      <c r="F932" s="211" t="s">
        <v>980</v>
      </c>
      <c r="G932" s="209"/>
      <c r="H932" s="212">
        <v>5</v>
      </c>
      <c r="I932" s="213"/>
      <c r="J932" s="213"/>
      <c r="K932" s="209"/>
      <c r="L932" s="209"/>
      <c r="M932" s="214"/>
      <c r="N932" s="215"/>
      <c r="O932" s="216"/>
      <c r="P932" s="216"/>
      <c r="Q932" s="216"/>
      <c r="R932" s="216"/>
      <c r="S932" s="216"/>
      <c r="T932" s="216"/>
      <c r="U932" s="216"/>
      <c r="V932" s="216"/>
      <c r="W932" s="216"/>
      <c r="X932" s="217"/>
      <c r="AT932" s="218" t="s">
        <v>145</v>
      </c>
      <c r="AU932" s="218" t="s">
        <v>85</v>
      </c>
      <c r="AV932" s="14" t="s">
        <v>85</v>
      </c>
      <c r="AW932" s="14" t="s">
        <v>5</v>
      </c>
      <c r="AX932" s="14" t="s">
        <v>75</v>
      </c>
      <c r="AY932" s="218" t="s">
        <v>131</v>
      </c>
    </row>
    <row r="933" spans="2:51" s="15" customFormat="1" ht="12">
      <c r="B933" s="219"/>
      <c r="C933" s="220"/>
      <c r="D933" s="191" t="s">
        <v>145</v>
      </c>
      <c r="E933" s="221" t="s">
        <v>29</v>
      </c>
      <c r="F933" s="222" t="s">
        <v>147</v>
      </c>
      <c r="G933" s="220"/>
      <c r="H933" s="223">
        <v>5</v>
      </c>
      <c r="I933" s="224"/>
      <c r="J933" s="224"/>
      <c r="K933" s="220"/>
      <c r="L933" s="220"/>
      <c r="M933" s="225"/>
      <c r="N933" s="226"/>
      <c r="O933" s="227"/>
      <c r="P933" s="227"/>
      <c r="Q933" s="227"/>
      <c r="R933" s="227"/>
      <c r="S933" s="227"/>
      <c r="T933" s="227"/>
      <c r="U933" s="227"/>
      <c r="V933" s="227"/>
      <c r="W933" s="227"/>
      <c r="X933" s="228"/>
      <c r="AT933" s="229" t="s">
        <v>145</v>
      </c>
      <c r="AU933" s="229" t="s">
        <v>85</v>
      </c>
      <c r="AV933" s="15" t="s">
        <v>139</v>
      </c>
      <c r="AW933" s="15" t="s">
        <v>5</v>
      </c>
      <c r="AX933" s="15" t="s">
        <v>83</v>
      </c>
      <c r="AY933" s="229" t="s">
        <v>131</v>
      </c>
    </row>
    <row r="934" spans="1:65" s="2" customFormat="1" ht="16.5" customHeight="1">
      <c r="A934" s="35"/>
      <c r="B934" s="36"/>
      <c r="C934" s="230" t="s">
        <v>981</v>
      </c>
      <c r="D934" s="230" t="s">
        <v>148</v>
      </c>
      <c r="E934" s="231" t="s">
        <v>660</v>
      </c>
      <c r="F934" s="232" t="s">
        <v>661</v>
      </c>
      <c r="G934" s="233" t="s">
        <v>137</v>
      </c>
      <c r="H934" s="234">
        <v>4</v>
      </c>
      <c r="I934" s="235"/>
      <c r="J934" s="236"/>
      <c r="K934" s="237">
        <f>ROUND(P934*H934,2)</f>
        <v>0</v>
      </c>
      <c r="L934" s="232" t="s">
        <v>29</v>
      </c>
      <c r="M934" s="238"/>
      <c r="N934" s="239" t="s">
        <v>29</v>
      </c>
      <c r="O934" s="185" t="s">
        <v>44</v>
      </c>
      <c r="P934" s="186">
        <f>I934+J934</f>
        <v>0</v>
      </c>
      <c r="Q934" s="186">
        <f>ROUND(I934*H934,2)</f>
        <v>0</v>
      </c>
      <c r="R934" s="186">
        <f>ROUND(J934*H934,2)</f>
        <v>0</v>
      </c>
      <c r="S934" s="65"/>
      <c r="T934" s="187">
        <f>S934*H934</f>
        <v>0</v>
      </c>
      <c r="U934" s="187">
        <v>0</v>
      </c>
      <c r="V934" s="187">
        <f>U934*H934</f>
        <v>0</v>
      </c>
      <c r="W934" s="187">
        <v>0</v>
      </c>
      <c r="X934" s="188">
        <f>W934*H934</f>
        <v>0</v>
      </c>
      <c r="Y934" s="35"/>
      <c r="Z934" s="35"/>
      <c r="AA934" s="35"/>
      <c r="AB934" s="35"/>
      <c r="AC934" s="35"/>
      <c r="AD934" s="35"/>
      <c r="AE934" s="35"/>
      <c r="AR934" s="189" t="s">
        <v>151</v>
      </c>
      <c r="AT934" s="189" t="s">
        <v>148</v>
      </c>
      <c r="AU934" s="189" t="s">
        <v>85</v>
      </c>
      <c r="AY934" s="18" t="s">
        <v>131</v>
      </c>
      <c r="BE934" s="190">
        <f>IF(O934="základní",K934,0)</f>
        <v>0</v>
      </c>
      <c r="BF934" s="190">
        <f>IF(O934="snížená",K934,0)</f>
        <v>0</v>
      </c>
      <c r="BG934" s="190">
        <f>IF(O934="zákl. přenesená",K934,0)</f>
        <v>0</v>
      </c>
      <c r="BH934" s="190">
        <f>IF(O934="sníž. přenesená",K934,0)</f>
        <v>0</v>
      </c>
      <c r="BI934" s="190">
        <f>IF(O934="nulová",K934,0)</f>
        <v>0</v>
      </c>
      <c r="BJ934" s="18" t="s">
        <v>83</v>
      </c>
      <c r="BK934" s="190">
        <f>ROUND(P934*H934,2)</f>
        <v>0</v>
      </c>
      <c r="BL934" s="18" t="s">
        <v>139</v>
      </c>
      <c r="BM934" s="189" t="s">
        <v>662</v>
      </c>
    </row>
    <row r="935" spans="1:47" s="2" customFormat="1" ht="12">
      <c r="A935" s="35"/>
      <c r="B935" s="36"/>
      <c r="C935" s="37"/>
      <c r="D935" s="191" t="s">
        <v>141</v>
      </c>
      <c r="E935" s="37"/>
      <c r="F935" s="192" t="s">
        <v>661</v>
      </c>
      <c r="G935" s="37"/>
      <c r="H935" s="37"/>
      <c r="I935" s="193"/>
      <c r="J935" s="193"/>
      <c r="K935" s="37"/>
      <c r="L935" s="37"/>
      <c r="M935" s="40"/>
      <c r="N935" s="194"/>
      <c r="O935" s="195"/>
      <c r="P935" s="65"/>
      <c r="Q935" s="65"/>
      <c r="R935" s="65"/>
      <c r="S935" s="65"/>
      <c r="T935" s="65"/>
      <c r="U935" s="65"/>
      <c r="V935" s="65"/>
      <c r="W935" s="65"/>
      <c r="X935" s="66"/>
      <c r="Y935" s="35"/>
      <c r="Z935" s="35"/>
      <c r="AA935" s="35"/>
      <c r="AB935" s="35"/>
      <c r="AC935" s="35"/>
      <c r="AD935" s="35"/>
      <c r="AE935" s="35"/>
      <c r="AT935" s="18" t="s">
        <v>141</v>
      </c>
      <c r="AU935" s="18" t="s">
        <v>85</v>
      </c>
    </row>
    <row r="936" spans="1:47" s="2" customFormat="1" ht="19.5">
      <c r="A936" s="35"/>
      <c r="B936" s="36"/>
      <c r="C936" s="37"/>
      <c r="D936" s="191" t="s">
        <v>153</v>
      </c>
      <c r="E936" s="37"/>
      <c r="F936" s="240" t="s">
        <v>275</v>
      </c>
      <c r="G936" s="37"/>
      <c r="H936" s="37"/>
      <c r="I936" s="193"/>
      <c r="J936" s="193"/>
      <c r="K936" s="37"/>
      <c r="L936" s="37"/>
      <c r="M936" s="40"/>
      <c r="N936" s="194"/>
      <c r="O936" s="195"/>
      <c r="P936" s="65"/>
      <c r="Q936" s="65"/>
      <c r="R936" s="65"/>
      <c r="S936" s="65"/>
      <c r="T936" s="65"/>
      <c r="U936" s="65"/>
      <c r="V936" s="65"/>
      <c r="W936" s="65"/>
      <c r="X936" s="66"/>
      <c r="Y936" s="35"/>
      <c r="Z936" s="35"/>
      <c r="AA936" s="35"/>
      <c r="AB936" s="35"/>
      <c r="AC936" s="35"/>
      <c r="AD936" s="35"/>
      <c r="AE936" s="35"/>
      <c r="AT936" s="18" t="s">
        <v>153</v>
      </c>
      <c r="AU936" s="18" t="s">
        <v>85</v>
      </c>
    </row>
    <row r="937" spans="2:51" s="13" customFormat="1" ht="12">
      <c r="B937" s="198"/>
      <c r="C937" s="199"/>
      <c r="D937" s="191" t="s">
        <v>145</v>
      </c>
      <c r="E937" s="200" t="s">
        <v>29</v>
      </c>
      <c r="F937" s="201" t="s">
        <v>146</v>
      </c>
      <c r="G937" s="199"/>
      <c r="H937" s="200" t="s">
        <v>29</v>
      </c>
      <c r="I937" s="202"/>
      <c r="J937" s="202"/>
      <c r="K937" s="199"/>
      <c r="L937" s="199"/>
      <c r="M937" s="203"/>
      <c r="N937" s="204"/>
      <c r="O937" s="205"/>
      <c r="P937" s="205"/>
      <c r="Q937" s="205"/>
      <c r="R937" s="205"/>
      <c r="S937" s="205"/>
      <c r="T937" s="205"/>
      <c r="U937" s="205"/>
      <c r="V937" s="205"/>
      <c r="W937" s="205"/>
      <c r="X937" s="206"/>
      <c r="AT937" s="207" t="s">
        <v>145</v>
      </c>
      <c r="AU937" s="207" t="s">
        <v>85</v>
      </c>
      <c r="AV937" s="13" t="s">
        <v>83</v>
      </c>
      <c r="AW937" s="13" t="s">
        <v>5</v>
      </c>
      <c r="AX937" s="13" t="s">
        <v>75</v>
      </c>
      <c r="AY937" s="207" t="s">
        <v>131</v>
      </c>
    </row>
    <row r="938" spans="2:51" s="14" customFormat="1" ht="12">
      <c r="B938" s="208"/>
      <c r="C938" s="209"/>
      <c r="D938" s="191" t="s">
        <v>145</v>
      </c>
      <c r="E938" s="210" t="s">
        <v>29</v>
      </c>
      <c r="F938" s="211" t="s">
        <v>139</v>
      </c>
      <c r="G938" s="209"/>
      <c r="H938" s="212">
        <v>4</v>
      </c>
      <c r="I938" s="213"/>
      <c r="J938" s="213"/>
      <c r="K938" s="209"/>
      <c r="L938" s="209"/>
      <c r="M938" s="214"/>
      <c r="N938" s="215"/>
      <c r="O938" s="216"/>
      <c r="P938" s="216"/>
      <c r="Q938" s="216"/>
      <c r="R938" s="216"/>
      <c r="S938" s="216"/>
      <c r="T938" s="216"/>
      <c r="U938" s="216"/>
      <c r="V938" s="216"/>
      <c r="W938" s="216"/>
      <c r="X938" s="217"/>
      <c r="AT938" s="218" t="s">
        <v>145</v>
      </c>
      <c r="AU938" s="218" t="s">
        <v>85</v>
      </c>
      <c r="AV938" s="14" t="s">
        <v>85</v>
      </c>
      <c r="AW938" s="14" t="s">
        <v>5</v>
      </c>
      <c r="AX938" s="14" t="s">
        <v>75</v>
      </c>
      <c r="AY938" s="218" t="s">
        <v>131</v>
      </c>
    </row>
    <row r="939" spans="2:51" s="15" customFormat="1" ht="12">
      <c r="B939" s="219"/>
      <c r="C939" s="220"/>
      <c r="D939" s="191" t="s">
        <v>145</v>
      </c>
      <c r="E939" s="221" t="s">
        <v>29</v>
      </c>
      <c r="F939" s="222" t="s">
        <v>147</v>
      </c>
      <c r="G939" s="220"/>
      <c r="H939" s="223">
        <v>4</v>
      </c>
      <c r="I939" s="224"/>
      <c r="J939" s="224"/>
      <c r="K939" s="220"/>
      <c r="L939" s="220"/>
      <c r="M939" s="225"/>
      <c r="N939" s="226"/>
      <c r="O939" s="227"/>
      <c r="P939" s="227"/>
      <c r="Q939" s="227"/>
      <c r="R939" s="227"/>
      <c r="S939" s="227"/>
      <c r="T939" s="227"/>
      <c r="U939" s="227"/>
      <c r="V939" s="227"/>
      <c r="W939" s="227"/>
      <c r="X939" s="228"/>
      <c r="AT939" s="229" t="s">
        <v>145</v>
      </c>
      <c r="AU939" s="229" t="s">
        <v>85</v>
      </c>
      <c r="AV939" s="15" t="s">
        <v>139</v>
      </c>
      <c r="AW939" s="15" t="s">
        <v>5</v>
      </c>
      <c r="AX939" s="15" t="s">
        <v>83</v>
      </c>
      <c r="AY939" s="229" t="s">
        <v>131</v>
      </c>
    </row>
    <row r="940" spans="1:65" s="2" customFormat="1" ht="16.5" customHeight="1">
      <c r="A940" s="35"/>
      <c r="B940" s="36"/>
      <c r="C940" s="230" t="s">
        <v>982</v>
      </c>
      <c r="D940" s="230" t="s">
        <v>148</v>
      </c>
      <c r="E940" s="231" t="s">
        <v>983</v>
      </c>
      <c r="F940" s="232" t="s">
        <v>984</v>
      </c>
      <c r="G940" s="233" t="s">
        <v>137</v>
      </c>
      <c r="H940" s="234">
        <v>1</v>
      </c>
      <c r="I940" s="235"/>
      <c r="J940" s="236"/>
      <c r="K940" s="237">
        <f>ROUND(P940*H940,2)</f>
        <v>0</v>
      </c>
      <c r="L940" s="232" t="s">
        <v>29</v>
      </c>
      <c r="M940" s="238"/>
      <c r="N940" s="239" t="s">
        <v>29</v>
      </c>
      <c r="O940" s="185" t="s">
        <v>44</v>
      </c>
      <c r="P940" s="186">
        <f>I940+J940</f>
        <v>0</v>
      </c>
      <c r="Q940" s="186">
        <f>ROUND(I940*H940,2)</f>
        <v>0</v>
      </c>
      <c r="R940" s="186">
        <f>ROUND(J940*H940,2)</f>
        <v>0</v>
      </c>
      <c r="S940" s="65"/>
      <c r="T940" s="187">
        <f>S940*H940</f>
        <v>0</v>
      </c>
      <c r="U940" s="187">
        <v>0</v>
      </c>
      <c r="V940" s="187">
        <f>U940*H940</f>
        <v>0</v>
      </c>
      <c r="W940" s="187">
        <v>0</v>
      </c>
      <c r="X940" s="188">
        <f>W940*H940</f>
        <v>0</v>
      </c>
      <c r="Y940" s="35"/>
      <c r="Z940" s="35"/>
      <c r="AA940" s="35"/>
      <c r="AB940" s="35"/>
      <c r="AC940" s="35"/>
      <c r="AD940" s="35"/>
      <c r="AE940" s="35"/>
      <c r="AR940" s="189" t="s">
        <v>151</v>
      </c>
      <c r="AT940" s="189" t="s">
        <v>148</v>
      </c>
      <c r="AU940" s="189" t="s">
        <v>85</v>
      </c>
      <c r="AY940" s="18" t="s">
        <v>131</v>
      </c>
      <c r="BE940" s="190">
        <f>IF(O940="základní",K940,0)</f>
        <v>0</v>
      </c>
      <c r="BF940" s="190">
        <f>IF(O940="snížená",K940,0)</f>
        <v>0</v>
      </c>
      <c r="BG940" s="190">
        <f>IF(O940="zákl. přenesená",K940,0)</f>
        <v>0</v>
      </c>
      <c r="BH940" s="190">
        <f>IF(O940="sníž. přenesená",K940,0)</f>
        <v>0</v>
      </c>
      <c r="BI940" s="190">
        <f>IF(O940="nulová",K940,0)</f>
        <v>0</v>
      </c>
      <c r="BJ940" s="18" t="s">
        <v>83</v>
      </c>
      <c r="BK940" s="190">
        <f>ROUND(P940*H940,2)</f>
        <v>0</v>
      </c>
      <c r="BL940" s="18" t="s">
        <v>139</v>
      </c>
      <c r="BM940" s="189" t="s">
        <v>985</v>
      </c>
    </row>
    <row r="941" spans="1:47" s="2" customFormat="1" ht="12">
      <c r="A941" s="35"/>
      <c r="B941" s="36"/>
      <c r="C941" s="37"/>
      <c r="D941" s="191" t="s">
        <v>141</v>
      </c>
      <c r="E941" s="37"/>
      <c r="F941" s="192" t="s">
        <v>984</v>
      </c>
      <c r="G941" s="37"/>
      <c r="H941" s="37"/>
      <c r="I941" s="193"/>
      <c r="J941" s="193"/>
      <c r="K941" s="37"/>
      <c r="L941" s="37"/>
      <c r="M941" s="40"/>
      <c r="N941" s="194"/>
      <c r="O941" s="195"/>
      <c r="P941" s="65"/>
      <c r="Q941" s="65"/>
      <c r="R941" s="65"/>
      <c r="S941" s="65"/>
      <c r="T941" s="65"/>
      <c r="U941" s="65"/>
      <c r="V941" s="65"/>
      <c r="W941" s="65"/>
      <c r="X941" s="66"/>
      <c r="Y941" s="35"/>
      <c r="Z941" s="35"/>
      <c r="AA941" s="35"/>
      <c r="AB941" s="35"/>
      <c r="AC941" s="35"/>
      <c r="AD941" s="35"/>
      <c r="AE941" s="35"/>
      <c r="AT941" s="18" t="s">
        <v>141</v>
      </c>
      <c r="AU941" s="18" t="s">
        <v>85</v>
      </c>
    </row>
    <row r="942" spans="1:47" s="2" customFormat="1" ht="19.5">
      <c r="A942" s="35"/>
      <c r="B942" s="36"/>
      <c r="C942" s="37"/>
      <c r="D942" s="191" t="s">
        <v>153</v>
      </c>
      <c r="E942" s="37"/>
      <c r="F942" s="240" t="s">
        <v>275</v>
      </c>
      <c r="G942" s="37"/>
      <c r="H942" s="37"/>
      <c r="I942" s="193"/>
      <c r="J942" s="193"/>
      <c r="K942" s="37"/>
      <c r="L942" s="37"/>
      <c r="M942" s="40"/>
      <c r="N942" s="194"/>
      <c r="O942" s="195"/>
      <c r="P942" s="65"/>
      <c r="Q942" s="65"/>
      <c r="R942" s="65"/>
      <c r="S942" s="65"/>
      <c r="T942" s="65"/>
      <c r="U942" s="65"/>
      <c r="V942" s="65"/>
      <c r="W942" s="65"/>
      <c r="X942" s="66"/>
      <c r="Y942" s="35"/>
      <c r="Z942" s="35"/>
      <c r="AA942" s="35"/>
      <c r="AB942" s="35"/>
      <c r="AC942" s="35"/>
      <c r="AD942" s="35"/>
      <c r="AE942" s="35"/>
      <c r="AT942" s="18" t="s">
        <v>153</v>
      </c>
      <c r="AU942" s="18" t="s">
        <v>85</v>
      </c>
    </row>
    <row r="943" spans="2:51" s="13" customFormat="1" ht="12">
      <c r="B943" s="198"/>
      <c r="C943" s="199"/>
      <c r="D943" s="191" t="s">
        <v>145</v>
      </c>
      <c r="E943" s="200" t="s">
        <v>29</v>
      </c>
      <c r="F943" s="201" t="s">
        <v>146</v>
      </c>
      <c r="G943" s="199"/>
      <c r="H943" s="200" t="s">
        <v>29</v>
      </c>
      <c r="I943" s="202"/>
      <c r="J943" s="202"/>
      <c r="K943" s="199"/>
      <c r="L943" s="199"/>
      <c r="M943" s="203"/>
      <c r="N943" s="204"/>
      <c r="O943" s="205"/>
      <c r="P943" s="205"/>
      <c r="Q943" s="205"/>
      <c r="R943" s="205"/>
      <c r="S943" s="205"/>
      <c r="T943" s="205"/>
      <c r="U943" s="205"/>
      <c r="V943" s="205"/>
      <c r="W943" s="205"/>
      <c r="X943" s="206"/>
      <c r="AT943" s="207" t="s">
        <v>145</v>
      </c>
      <c r="AU943" s="207" t="s">
        <v>85</v>
      </c>
      <c r="AV943" s="13" t="s">
        <v>83</v>
      </c>
      <c r="AW943" s="13" t="s">
        <v>5</v>
      </c>
      <c r="AX943" s="13" t="s">
        <v>75</v>
      </c>
      <c r="AY943" s="207" t="s">
        <v>131</v>
      </c>
    </row>
    <row r="944" spans="2:51" s="14" customFormat="1" ht="12">
      <c r="B944" s="208"/>
      <c r="C944" s="209"/>
      <c r="D944" s="191" t="s">
        <v>145</v>
      </c>
      <c r="E944" s="210" t="s">
        <v>29</v>
      </c>
      <c r="F944" s="211" t="s">
        <v>83</v>
      </c>
      <c r="G944" s="209"/>
      <c r="H944" s="212">
        <v>1</v>
      </c>
      <c r="I944" s="213"/>
      <c r="J944" s="213"/>
      <c r="K944" s="209"/>
      <c r="L944" s="209"/>
      <c r="M944" s="214"/>
      <c r="N944" s="215"/>
      <c r="O944" s="216"/>
      <c r="P944" s="216"/>
      <c r="Q944" s="216"/>
      <c r="R944" s="216"/>
      <c r="S944" s="216"/>
      <c r="T944" s="216"/>
      <c r="U944" s="216"/>
      <c r="V944" s="216"/>
      <c r="W944" s="216"/>
      <c r="X944" s="217"/>
      <c r="AT944" s="218" t="s">
        <v>145</v>
      </c>
      <c r="AU944" s="218" t="s">
        <v>85</v>
      </c>
      <c r="AV944" s="14" t="s">
        <v>85</v>
      </c>
      <c r="AW944" s="14" t="s">
        <v>5</v>
      </c>
      <c r="AX944" s="14" t="s">
        <v>75</v>
      </c>
      <c r="AY944" s="218" t="s">
        <v>131</v>
      </c>
    </row>
    <row r="945" spans="2:51" s="15" customFormat="1" ht="12">
      <c r="B945" s="219"/>
      <c r="C945" s="220"/>
      <c r="D945" s="191" t="s">
        <v>145</v>
      </c>
      <c r="E945" s="221" t="s">
        <v>29</v>
      </c>
      <c r="F945" s="222" t="s">
        <v>147</v>
      </c>
      <c r="G945" s="220"/>
      <c r="H945" s="223">
        <v>1</v>
      </c>
      <c r="I945" s="224"/>
      <c r="J945" s="224"/>
      <c r="K945" s="220"/>
      <c r="L945" s="220"/>
      <c r="M945" s="225"/>
      <c r="N945" s="226"/>
      <c r="O945" s="227"/>
      <c r="P945" s="227"/>
      <c r="Q945" s="227"/>
      <c r="R945" s="227"/>
      <c r="S945" s="227"/>
      <c r="T945" s="227"/>
      <c r="U945" s="227"/>
      <c r="V945" s="227"/>
      <c r="W945" s="227"/>
      <c r="X945" s="228"/>
      <c r="AT945" s="229" t="s">
        <v>145</v>
      </c>
      <c r="AU945" s="229" t="s">
        <v>85</v>
      </c>
      <c r="AV945" s="15" t="s">
        <v>139</v>
      </c>
      <c r="AW945" s="15" t="s">
        <v>5</v>
      </c>
      <c r="AX945" s="15" t="s">
        <v>83</v>
      </c>
      <c r="AY945" s="229" t="s">
        <v>131</v>
      </c>
    </row>
    <row r="946" spans="2:63" s="12" customFormat="1" ht="22.9" customHeight="1">
      <c r="B946" s="160"/>
      <c r="C946" s="161"/>
      <c r="D946" s="162" t="s">
        <v>74</v>
      </c>
      <c r="E946" s="175" t="s">
        <v>663</v>
      </c>
      <c r="F946" s="175" t="s">
        <v>664</v>
      </c>
      <c r="G946" s="161"/>
      <c r="H946" s="161"/>
      <c r="I946" s="164"/>
      <c r="J946" s="164"/>
      <c r="K946" s="176">
        <f>BK946</f>
        <v>0</v>
      </c>
      <c r="L946" s="161"/>
      <c r="M946" s="166"/>
      <c r="N946" s="167"/>
      <c r="O946" s="168"/>
      <c r="P946" s="168"/>
      <c r="Q946" s="169">
        <f>Q947</f>
        <v>0</v>
      </c>
      <c r="R946" s="169">
        <f>R947</f>
        <v>0</v>
      </c>
      <c r="S946" s="168"/>
      <c r="T946" s="170">
        <f>T947</f>
        <v>0</v>
      </c>
      <c r="U946" s="168"/>
      <c r="V946" s="170">
        <f>V947</f>
        <v>0</v>
      </c>
      <c r="W946" s="168"/>
      <c r="X946" s="171">
        <f>X947</f>
        <v>0</v>
      </c>
      <c r="AR946" s="172" t="s">
        <v>167</v>
      </c>
      <c r="AT946" s="173" t="s">
        <v>74</v>
      </c>
      <c r="AU946" s="173" t="s">
        <v>83</v>
      </c>
      <c r="AY946" s="172" t="s">
        <v>131</v>
      </c>
      <c r="BK946" s="174">
        <f>BK947</f>
        <v>0</v>
      </c>
    </row>
    <row r="947" spans="2:63" s="12" customFormat="1" ht="20.85" customHeight="1">
      <c r="B947" s="160"/>
      <c r="C947" s="161"/>
      <c r="D947" s="162" t="s">
        <v>74</v>
      </c>
      <c r="E947" s="175" t="s">
        <v>665</v>
      </c>
      <c r="F947" s="175" t="s">
        <v>666</v>
      </c>
      <c r="G947" s="161"/>
      <c r="H947" s="161"/>
      <c r="I947" s="164"/>
      <c r="J947" s="164"/>
      <c r="K947" s="176">
        <f>BK947</f>
        <v>0</v>
      </c>
      <c r="L947" s="161"/>
      <c r="M947" s="166"/>
      <c r="N947" s="167"/>
      <c r="O947" s="168"/>
      <c r="P947" s="168"/>
      <c r="Q947" s="169">
        <f>SUM(Q948:Q954)</f>
        <v>0</v>
      </c>
      <c r="R947" s="169">
        <f>SUM(R948:R954)</f>
        <v>0</v>
      </c>
      <c r="S947" s="168"/>
      <c r="T947" s="170">
        <f>SUM(T948:T954)</f>
        <v>0</v>
      </c>
      <c r="U947" s="168"/>
      <c r="V947" s="170">
        <f>SUM(V948:V954)</f>
        <v>0</v>
      </c>
      <c r="W947" s="168"/>
      <c r="X947" s="171">
        <f>SUM(X948:X954)</f>
        <v>0</v>
      </c>
      <c r="AR947" s="172" t="s">
        <v>167</v>
      </c>
      <c r="AT947" s="173" t="s">
        <v>74</v>
      </c>
      <c r="AU947" s="173" t="s">
        <v>85</v>
      </c>
      <c r="AY947" s="172" t="s">
        <v>131</v>
      </c>
      <c r="BK947" s="174">
        <f>SUM(BK948:BK954)</f>
        <v>0</v>
      </c>
    </row>
    <row r="948" spans="1:65" s="2" customFormat="1" ht="24.2" customHeight="1">
      <c r="A948" s="35"/>
      <c r="B948" s="36"/>
      <c r="C948" s="177" t="s">
        <v>986</v>
      </c>
      <c r="D948" s="177" t="s">
        <v>134</v>
      </c>
      <c r="E948" s="178" t="s">
        <v>668</v>
      </c>
      <c r="F948" s="179" t="s">
        <v>669</v>
      </c>
      <c r="G948" s="180" t="s">
        <v>137</v>
      </c>
      <c r="H948" s="181">
        <v>1</v>
      </c>
      <c r="I948" s="182"/>
      <c r="J948" s="182"/>
      <c r="K948" s="183">
        <f>ROUND(P948*H948,2)</f>
        <v>0</v>
      </c>
      <c r="L948" s="179" t="s">
        <v>138</v>
      </c>
      <c r="M948" s="40"/>
      <c r="N948" s="184" t="s">
        <v>29</v>
      </c>
      <c r="O948" s="185" t="s">
        <v>44</v>
      </c>
      <c r="P948" s="186">
        <f>I948+J948</f>
        <v>0</v>
      </c>
      <c r="Q948" s="186">
        <f>ROUND(I948*H948,2)</f>
        <v>0</v>
      </c>
      <c r="R948" s="186">
        <f>ROUND(J948*H948,2)</f>
        <v>0</v>
      </c>
      <c r="S948" s="65"/>
      <c r="T948" s="187">
        <f>S948*H948</f>
        <v>0</v>
      </c>
      <c r="U948" s="187">
        <v>0</v>
      </c>
      <c r="V948" s="187">
        <f>U948*H948</f>
        <v>0</v>
      </c>
      <c r="W948" s="187">
        <v>0</v>
      </c>
      <c r="X948" s="188">
        <f>W948*H948</f>
        <v>0</v>
      </c>
      <c r="Y948" s="35"/>
      <c r="Z948" s="35"/>
      <c r="AA948" s="35"/>
      <c r="AB948" s="35"/>
      <c r="AC948" s="35"/>
      <c r="AD948" s="35"/>
      <c r="AE948" s="35"/>
      <c r="AR948" s="189" t="s">
        <v>139</v>
      </c>
      <c r="AT948" s="189" t="s">
        <v>134</v>
      </c>
      <c r="AU948" s="189" t="s">
        <v>155</v>
      </c>
      <c r="AY948" s="18" t="s">
        <v>131</v>
      </c>
      <c r="BE948" s="190">
        <f>IF(O948="základní",K948,0)</f>
        <v>0</v>
      </c>
      <c r="BF948" s="190">
        <f>IF(O948="snížená",K948,0)</f>
        <v>0</v>
      </c>
      <c r="BG948" s="190">
        <f>IF(O948="zákl. přenesená",K948,0)</f>
        <v>0</v>
      </c>
      <c r="BH948" s="190">
        <f>IF(O948="sníž. přenesená",K948,0)</f>
        <v>0</v>
      </c>
      <c r="BI948" s="190">
        <f>IF(O948="nulová",K948,0)</f>
        <v>0</v>
      </c>
      <c r="BJ948" s="18" t="s">
        <v>83</v>
      </c>
      <c r="BK948" s="190">
        <f>ROUND(P948*H948,2)</f>
        <v>0</v>
      </c>
      <c r="BL948" s="18" t="s">
        <v>139</v>
      </c>
      <c r="BM948" s="189" t="s">
        <v>987</v>
      </c>
    </row>
    <row r="949" spans="1:47" s="2" customFormat="1" ht="19.5">
      <c r="A949" s="35"/>
      <c r="B949" s="36"/>
      <c r="C949" s="37"/>
      <c r="D949" s="191" t="s">
        <v>141</v>
      </c>
      <c r="E949" s="37"/>
      <c r="F949" s="192" t="s">
        <v>671</v>
      </c>
      <c r="G949" s="37"/>
      <c r="H949" s="37"/>
      <c r="I949" s="193"/>
      <c r="J949" s="193"/>
      <c r="K949" s="37"/>
      <c r="L949" s="37"/>
      <c r="M949" s="40"/>
      <c r="N949" s="194"/>
      <c r="O949" s="195"/>
      <c r="P949" s="65"/>
      <c r="Q949" s="65"/>
      <c r="R949" s="65"/>
      <c r="S949" s="65"/>
      <c r="T949" s="65"/>
      <c r="U949" s="65"/>
      <c r="V949" s="65"/>
      <c r="W949" s="65"/>
      <c r="X949" s="66"/>
      <c r="Y949" s="35"/>
      <c r="Z949" s="35"/>
      <c r="AA949" s="35"/>
      <c r="AB949" s="35"/>
      <c r="AC949" s="35"/>
      <c r="AD949" s="35"/>
      <c r="AE949" s="35"/>
      <c r="AT949" s="18" t="s">
        <v>141</v>
      </c>
      <c r="AU949" s="18" t="s">
        <v>155</v>
      </c>
    </row>
    <row r="950" spans="1:47" s="2" customFormat="1" ht="12">
      <c r="A950" s="35"/>
      <c r="B950" s="36"/>
      <c r="C950" s="37"/>
      <c r="D950" s="196" t="s">
        <v>143</v>
      </c>
      <c r="E950" s="37"/>
      <c r="F950" s="197" t="s">
        <v>672</v>
      </c>
      <c r="G950" s="37"/>
      <c r="H950" s="37"/>
      <c r="I950" s="193"/>
      <c r="J950" s="193"/>
      <c r="K950" s="37"/>
      <c r="L950" s="37"/>
      <c r="M950" s="40"/>
      <c r="N950" s="194"/>
      <c r="O950" s="195"/>
      <c r="P950" s="65"/>
      <c r="Q950" s="65"/>
      <c r="R950" s="65"/>
      <c r="S950" s="65"/>
      <c r="T950" s="65"/>
      <c r="U950" s="65"/>
      <c r="V950" s="65"/>
      <c r="W950" s="65"/>
      <c r="X950" s="66"/>
      <c r="Y950" s="35"/>
      <c r="Z950" s="35"/>
      <c r="AA950" s="35"/>
      <c r="AB950" s="35"/>
      <c r="AC950" s="35"/>
      <c r="AD950" s="35"/>
      <c r="AE950" s="35"/>
      <c r="AT950" s="18" t="s">
        <v>143</v>
      </c>
      <c r="AU950" s="18" t="s">
        <v>155</v>
      </c>
    </row>
    <row r="951" spans="1:65" s="2" customFormat="1" ht="16.5" customHeight="1">
      <c r="A951" s="35"/>
      <c r="B951" s="36"/>
      <c r="C951" s="177" t="s">
        <v>988</v>
      </c>
      <c r="D951" s="177" t="s">
        <v>134</v>
      </c>
      <c r="E951" s="178" t="s">
        <v>674</v>
      </c>
      <c r="F951" s="179" t="s">
        <v>675</v>
      </c>
      <c r="G951" s="180" t="s">
        <v>532</v>
      </c>
      <c r="H951" s="181">
        <v>1</v>
      </c>
      <c r="I951" s="182"/>
      <c r="J951" s="182"/>
      <c r="K951" s="183">
        <f>ROUND(P951*H951,2)</f>
        <v>0</v>
      </c>
      <c r="L951" s="179" t="s">
        <v>29</v>
      </c>
      <c r="M951" s="40"/>
      <c r="N951" s="184" t="s">
        <v>29</v>
      </c>
      <c r="O951" s="185" t="s">
        <v>44</v>
      </c>
      <c r="P951" s="186">
        <f>I951+J951</f>
        <v>0</v>
      </c>
      <c r="Q951" s="186">
        <f>ROUND(I951*H951,2)</f>
        <v>0</v>
      </c>
      <c r="R951" s="186">
        <f>ROUND(J951*H951,2)</f>
        <v>0</v>
      </c>
      <c r="S951" s="65"/>
      <c r="T951" s="187">
        <f>S951*H951</f>
        <v>0</v>
      </c>
      <c r="U951" s="187">
        <v>0</v>
      </c>
      <c r="V951" s="187">
        <f>U951*H951</f>
        <v>0</v>
      </c>
      <c r="W951" s="187">
        <v>0</v>
      </c>
      <c r="X951" s="188">
        <f>W951*H951</f>
        <v>0</v>
      </c>
      <c r="Y951" s="35"/>
      <c r="Z951" s="35"/>
      <c r="AA951" s="35"/>
      <c r="AB951" s="35"/>
      <c r="AC951" s="35"/>
      <c r="AD951" s="35"/>
      <c r="AE951" s="35"/>
      <c r="AR951" s="189" t="s">
        <v>139</v>
      </c>
      <c r="AT951" s="189" t="s">
        <v>134</v>
      </c>
      <c r="AU951" s="189" t="s">
        <v>155</v>
      </c>
      <c r="AY951" s="18" t="s">
        <v>131</v>
      </c>
      <c r="BE951" s="190">
        <f>IF(O951="základní",K951,0)</f>
        <v>0</v>
      </c>
      <c r="BF951" s="190">
        <f>IF(O951="snížená",K951,0)</f>
        <v>0</v>
      </c>
      <c r="BG951" s="190">
        <f>IF(O951="zákl. přenesená",K951,0)</f>
        <v>0</v>
      </c>
      <c r="BH951" s="190">
        <f>IF(O951="sníž. přenesená",K951,0)</f>
        <v>0</v>
      </c>
      <c r="BI951" s="190">
        <f>IF(O951="nulová",K951,0)</f>
        <v>0</v>
      </c>
      <c r="BJ951" s="18" t="s">
        <v>83</v>
      </c>
      <c r="BK951" s="190">
        <f>ROUND(P951*H951,2)</f>
        <v>0</v>
      </c>
      <c r="BL951" s="18" t="s">
        <v>139</v>
      </c>
      <c r="BM951" s="189" t="s">
        <v>676</v>
      </c>
    </row>
    <row r="952" spans="1:47" s="2" customFormat="1" ht="12">
      <c r="A952" s="35"/>
      <c r="B952" s="36"/>
      <c r="C952" s="37"/>
      <c r="D952" s="191" t="s">
        <v>141</v>
      </c>
      <c r="E952" s="37"/>
      <c r="F952" s="192" t="s">
        <v>675</v>
      </c>
      <c r="G952" s="37"/>
      <c r="H952" s="37"/>
      <c r="I952" s="193"/>
      <c r="J952" s="193"/>
      <c r="K952" s="37"/>
      <c r="L952" s="37"/>
      <c r="M952" s="40"/>
      <c r="N952" s="194"/>
      <c r="O952" s="195"/>
      <c r="P952" s="65"/>
      <c r="Q952" s="65"/>
      <c r="R952" s="65"/>
      <c r="S952" s="65"/>
      <c r="T952" s="65"/>
      <c r="U952" s="65"/>
      <c r="V952" s="65"/>
      <c r="W952" s="65"/>
      <c r="X952" s="66"/>
      <c r="Y952" s="35"/>
      <c r="Z952" s="35"/>
      <c r="AA952" s="35"/>
      <c r="AB952" s="35"/>
      <c r="AC952" s="35"/>
      <c r="AD952" s="35"/>
      <c r="AE952" s="35"/>
      <c r="AT952" s="18" t="s">
        <v>141</v>
      </c>
      <c r="AU952" s="18" t="s">
        <v>155</v>
      </c>
    </row>
    <row r="953" spans="1:65" s="2" customFormat="1" ht="16.5" customHeight="1">
      <c r="A953" s="35"/>
      <c r="B953" s="36"/>
      <c r="C953" s="177" t="s">
        <v>989</v>
      </c>
      <c r="D953" s="177" t="s">
        <v>134</v>
      </c>
      <c r="E953" s="178" t="s">
        <v>678</v>
      </c>
      <c r="F953" s="179" t="s">
        <v>679</v>
      </c>
      <c r="G953" s="180" t="s">
        <v>680</v>
      </c>
      <c r="H953" s="241"/>
      <c r="I953" s="182"/>
      <c r="J953" s="182"/>
      <c r="K953" s="183">
        <f>ROUND(P953*H953,2)</f>
        <v>0</v>
      </c>
      <c r="L953" s="179" t="s">
        <v>29</v>
      </c>
      <c r="M953" s="40"/>
      <c r="N953" s="184" t="s">
        <v>29</v>
      </c>
      <c r="O953" s="185" t="s">
        <v>44</v>
      </c>
      <c r="P953" s="186">
        <f>I953+J953</f>
        <v>0</v>
      </c>
      <c r="Q953" s="186">
        <f>ROUND(I953*H953,2)</f>
        <v>0</v>
      </c>
      <c r="R953" s="186">
        <f>ROUND(J953*H953,2)</f>
        <v>0</v>
      </c>
      <c r="S953" s="65"/>
      <c r="T953" s="187">
        <f>S953*H953</f>
        <v>0</v>
      </c>
      <c r="U953" s="187">
        <v>0</v>
      </c>
      <c r="V953" s="187">
        <f>U953*H953</f>
        <v>0</v>
      </c>
      <c r="W953" s="187">
        <v>0</v>
      </c>
      <c r="X953" s="188">
        <f>W953*H953</f>
        <v>0</v>
      </c>
      <c r="Y953" s="35"/>
      <c r="Z953" s="35"/>
      <c r="AA953" s="35"/>
      <c r="AB953" s="35"/>
      <c r="AC953" s="35"/>
      <c r="AD953" s="35"/>
      <c r="AE953" s="35"/>
      <c r="AR953" s="189" t="s">
        <v>139</v>
      </c>
      <c r="AT953" s="189" t="s">
        <v>134</v>
      </c>
      <c r="AU953" s="189" t="s">
        <v>155</v>
      </c>
      <c r="AY953" s="18" t="s">
        <v>131</v>
      </c>
      <c r="BE953" s="190">
        <f>IF(O953="základní",K953,0)</f>
        <v>0</v>
      </c>
      <c r="BF953" s="190">
        <f>IF(O953="snížená",K953,0)</f>
        <v>0</v>
      </c>
      <c r="BG953" s="190">
        <f>IF(O953="zákl. přenesená",K953,0)</f>
        <v>0</v>
      </c>
      <c r="BH953" s="190">
        <f>IF(O953="sníž. přenesená",K953,0)</f>
        <v>0</v>
      </c>
      <c r="BI953" s="190">
        <f>IF(O953="nulová",K953,0)</f>
        <v>0</v>
      </c>
      <c r="BJ953" s="18" t="s">
        <v>83</v>
      </c>
      <c r="BK953" s="190">
        <f>ROUND(P953*H953,2)</f>
        <v>0</v>
      </c>
      <c r="BL953" s="18" t="s">
        <v>139</v>
      </c>
      <c r="BM953" s="189" t="s">
        <v>681</v>
      </c>
    </row>
    <row r="954" spans="1:47" s="2" customFormat="1" ht="12">
      <c r="A954" s="35"/>
      <c r="B954" s="36"/>
      <c r="C954" s="37"/>
      <c r="D954" s="191" t="s">
        <v>141</v>
      </c>
      <c r="E954" s="37"/>
      <c r="F954" s="192" t="s">
        <v>679</v>
      </c>
      <c r="G954" s="37"/>
      <c r="H954" s="37"/>
      <c r="I954" s="193"/>
      <c r="J954" s="193"/>
      <c r="K954" s="37"/>
      <c r="L954" s="37"/>
      <c r="M954" s="40"/>
      <c r="N954" s="242"/>
      <c r="O954" s="243"/>
      <c r="P954" s="244"/>
      <c r="Q954" s="244"/>
      <c r="R954" s="244"/>
      <c r="S954" s="244"/>
      <c r="T954" s="244"/>
      <c r="U954" s="244"/>
      <c r="V954" s="244"/>
      <c r="W954" s="244"/>
      <c r="X954" s="245"/>
      <c r="Y954" s="35"/>
      <c r="Z954" s="35"/>
      <c r="AA954" s="35"/>
      <c r="AB954" s="35"/>
      <c r="AC954" s="35"/>
      <c r="AD954" s="35"/>
      <c r="AE954" s="35"/>
      <c r="AT954" s="18" t="s">
        <v>141</v>
      </c>
      <c r="AU954" s="18" t="s">
        <v>155</v>
      </c>
    </row>
    <row r="955" spans="1:31" s="2" customFormat="1" ht="6.95" customHeight="1">
      <c r="A955" s="35"/>
      <c r="B955" s="48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0"/>
      <c r="N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</row>
  </sheetData>
  <sheetProtection algorithmName="SHA-512" hashValue="bE29m0PTXKxCpQdGFcZfUPo3EeG7q9ULxSqL1VcPnKwMK7F1RGXE7Nq7i0817Jawfuog55J+i5gkEHO5WPnR+w==" saltValue="HEdLfBDlSLNDeaWE8K3f8oXH5H2Kjh+uhxKnNZ4LK3YBYOEF83XqcayG7G0eUuPAwaWD7NUdfPhzLEcmXPi8Tg==" spinCount="100000" sheet="1" objects="1" scenarios="1" formatColumns="0" formatRows="0" autoFilter="0"/>
  <autoFilter ref="C85:L954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hyperlinks>
    <hyperlink ref="F97" r:id="rId1" display="https://podminky.urs.cz/item/CS_URS_2022_01/741210002"/>
    <hyperlink ref="F109" r:id="rId2" display="https://podminky.urs.cz/item/CS_URS_2022_01/741122225"/>
    <hyperlink ref="F127" r:id="rId3" display="https://podminky.urs.cz/item/CS_URS_2022_01/741122032"/>
    <hyperlink ref="F133" r:id="rId4" display="https://podminky.urs.cz/item/CS_URS_2022_01/741122232"/>
    <hyperlink ref="F151" r:id="rId5" display="https://podminky.urs.cz/item/CS_URS_2022_01/741122231"/>
    <hyperlink ref="F163" r:id="rId6" display="https://podminky.urs.cz/item/CS_URS_2022_01/741122016"/>
    <hyperlink ref="F169" r:id="rId7" display="https://podminky.urs.cz/item/CS_URS_2022_01/741122211"/>
    <hyperlink ref="F175" r:id="rId8" display="https://podminky.urs.cz/item/CS_URS_2022_01/741122122"/>
    <hyperlink ref="F187" r:id="rId9" display="https://podminky.urs.cz/item/CS_URS_2022_01/741122041"/>
    <hyperlink ref="F199" r:id="rId10" display="https://podminky.urs.cz/item/CS_URS_2022_01/741122031"/>
    <hyperlink ref="F211" r:id="rId11" display="https://podminky.urs.cz/item/CS_URS_2022_01/741122021"/>
    <hyperlink ref="F223" r:id="rId12" display="https://podminky.urs.cz/item/CS_URS_2022_01/741122015"/>
    <hyperlink ref="F229" r:id="rId13" display="https://podminky.urs.cz/item/CS_URS_2022_01/741122211"/>
    <hyperlink ref="F235" r:id="rId14" display="https://podminky.urs.cz/item/CS_URS_2022_01/741122122"/>
    <hyperlink ref="F253" r:id="rId15" display="https://podminky.urs.cz/item/CS_URS_2022_01/741120001"/>
    <hyperlink ref="F265" r:id="rId16" display="https://podminky.urs.cz/item/CS_URS_2022_01/741130008"/>
    <hyperlink ref="F271" r:id="rId17" display="https://podminky.urs.cz/item/CS_URS_2022_01/741130004"/>
    <hyperlink ref="F277" r:id="rId18" display="https://podminky.urs.cz/item/CS_URS_2022_01/741130003"/>
    <hyperlink ref="F283" r:id="rId19" display="https://podminky.urs.cz/item/CS_URS_2022_01/741130001"/>
    <hyperlink ref="F289" r:id="rId20" display="https://podminky.urs.cz/item/CS_URS_2022_01/741372061"/>
    <hyperlink ref="F295" r:id="rId21" display="https://podminky.urs.cz/item/CS_URS_2022_01/741372021"/>
    <hyperlink ref="F331" r:id="rId22" display="https://podminky.urs.cz/item/CS_URS_2022_01/741372062"/>
    <hyperlink ref="F361" r:id="rId23" display="https://podminky.urs.cz/item/CS_URS_2022_01/741313151"/>
    <hyperlink ref="F373" r:id="rId24" display="https://podminky.urs.cz/item/CS_URS_2022_01/741313201"/>
    <hyperlink ref="F385" r:id="rId25" display="https://podminky.urs.cz/item/CS_URS_2022_01/741313131"/>
    <hyperlink ref="F397" r:id="rId26" display="https://podminky.urs.cz/item/CS_URS_2022_01/741313005"/>
    <hyperlink ref="F409" r:id="rId27" display="https://podminky.urs.cz/item/CS_URS_2022_01/741313001"/>
    <hyperlink ref="F421" r:id="rId28" display="https://podminky.urs.cz/item/CS_URS_2022_01/741314855"/>
    <hyperlink ref="F428" r:id="rId29" display="https://podminky.urs.cz/item/CS_URS_2022_01/741312531"/>
    <hyperlink ref="F440" r:id="rId30" display="https://podminky.urs.cz/item/CS_URS_2022_01/741310031"/>
    <hyperlink ref="F452" r:id="rId31" display="https://podminky.urs.cz/item/CS_URS_2022_01/741310251"/>
    <hyperlink ref="F464" r:id="rId32" display="https://podminky.urs.cz/item/CS_URS_2022_01/741310261"/>
    <hyperlink ref="F476" r:id="rId33" display="https://podminky.urs.cz/item/CS_URS_2022_01/741310263"/>
    <hyperlink ref="F488" r:id="rId34" display="https://podminky.urs.cz/item/CS_URS_2022_01/741310269"/>
    <hyperlink ref="F500" r:id="rId35" display="https://podminky.urs.cz/item/CS_URS_2022_01/741310268"/>
    <hyperlink ref="F512" r:id="rId36" display="https://podminky.urs.cz/item/CS_URS_2022_01/741310101"/>
    <hyperlink ref="F530" r:id="rId37" display="https://podminky.urs.cz/item/CS_URS_2022_01/741310121"/>
    <hyperlink ref="F548" r:id="rId38" display="https://podminky.urs.cz/item/CS_URS_2022_01/741310112"/>
    <hyperlink ref="F596" r:id="rId39" display="https://podminky.urs.cz/item/CS_URS_2022_01/741311004"/>
    <hyperlink ref="F608" r:id="rId40" display="https://podminky.urs.cz/item/CS_URS_2022_01/741311003"/>
    <hyperlink ref="F638" r:id="rId41" display="https://podminky.urs.cz/item/CS_URS_2022_01/741110511"/>
    <hyperlink ref="F668" r:id="rId42" display="https://podminky.urs.cz/item/CS_URS_2022_01/741110301"/>
    <hyperlink ref="F686" r:id="rId43" display="https://podminky.urs.cz/item/CS_URS_2022_01/741910412"/>
    <hyperlink ref="F728" r:id="rId44" display="https://podminky.urs.cz/item/CS_URS_2022_01/741910414"/>
    <hyperlink ref="F752" r:id="rId45" display="https://podminky.urs.cz/item/CS_URS_2022_01/741112061"/>
    <hyperlink ref="F770" r:id="rId46" display="https://podminky.urs.cz/item/CS_URS_2022_01/741112001"/>
    <hyperlink ref="F788" r:id="rId47" display="https://podminky.urs.cz/item/CS_URS_2022_01/HZS2232"/>
    <hyperlink ref="F796" r:id="rId48" display="https://podminky.urs.cz/item/CS_URS_2022_01/741110062"/>
    <hyperlink ref="F814" r:id="rId49" display="https://podminky.urs.cz/item/CS_URS_2022_01/742121001"/>
    <hyperlink ref="F832" r:id="rId50" display="https://podminky.urs.cz/item/CS_URS_2022_01/742330042"/>
    <hyperlink ref="F862" r:id="rId51" display="https://podminky.urs.cz/item/CS_URS_2022_01/742230804"/>
    <hyperlink ref="F868" r:id="rId52" display="https://podminky.urs.cz/item/CS_URS_2022_01/742230004"/>
    <hyperlink ref="F874" r:id="rId53" display="https://podminky.urs.cz/item/CS_URS_2022_01/742230103"/>
    <hyperlink ref="F880" r:id="rId54" display="https://podminky.urs.cz/item/CS_URS_2022_01/742221841"/>
    <hyperlink ref="F886" r:id="rId55" display="https://podminky.urs.cz/item/CS_URS_2022_01/742220141"/>
    <hyperlink ref="F892" r:id="rId56" display="https://podminky.urs.cz/item/CS_URS_2022_01/742222832"/>
    <hyperlink ref="F899" r:id="rId57" display="https://podminky.urs.cz/item/CS_URS_2022_01/742220232"/>
    <hyperlink ref="F906" r:id="rId58" display="https://podminky.urs.cz/item/CS_URS_2022_01/742220402"/>
    <hyperlink ref="F912" r:id="rId59" display="https://podminky.urs.cz/item/CS_URS_2022_01/742220411"/>
    <hyperlink ref="F918" r:id="rId60" display="https://podminky.urs.cz/item/CS_URS_2022_01/742110504"/>
    <hyperlink ref="F930" r:id="rId61" display="https://podminky.urs.cz/item/CS_URS_2022_01/742110505"/>
    <hyperlink ref="F950" r:id="rId62" display="https://podminky.urs.cz/item/CS_URS_2022_01/741810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48"/>
  <sheetViews>
    <sheetView showGridLines="0" workbookViewId="0" topLeftCell="A1">
      <selection activeCell="Z42" sqref="Z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T2" s="18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85</v>
      </c>
    </row>
    <row r="4" spans="2:46" s="1" customFormat="1" ht="24.95" customHeight="1">
      <c r="B4" s="21"/>
      <c r="D4" s="105" t="s">
        <v>96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70" t="str">
        <f>'Rekapitulace stavby'!K6</f>
        <v>DDM - Oprava elektroinstalace pavilonu B</v>
      </c>
      <c r="F7" s="371"/>
      <c r="G7" s="371"/>
      <c r="H7" s="371"/>
      <c r="M7" s="21"/>
    </row>
    <row r="8" spans="1:31" s="2" customFormat="1" ht="12" customHeight="1">
      <c r="A8" s="35"/>
      <c r="B8" s="40"/>
      <c r="C8" s="35"/>
      <c r="D8" s="107" t="s">
        <v>97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990</v>
      </c>
      <c r="F9" s="373"/>
      <c r="G9" s="373"/>
      <c r="H9" s="373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92</v>
      </c>
      <c r="G11" s="35"/>
      <c r="H11" s="35"/>
      <c r="I11" s="107" t="s">
        <v>21</v>
      </c>
      <c r="J11" s="109" t="s">
        <v>22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23</v>
      </c>
      <c r="E12" s="35"/>
      <c r="F12" s="109" t="s">
        <v>24</v>
      </c>
      <c r="G12" s="35"/>
      <c r="H12" s="35"/>
      <c r="I12" s="107" t="s">
        <v>25</v>
      </c>
      <c r="J12" s="110" t="str">
        <f>'Rekapitulace stavby'!AN8</f>
        <v>8. 12. 2022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27</v>
      </c>
      <c r="E14" s="35"/>
      <c r="F14" s="35"/>
      <c r="G14" s="35"/>
      <c r="H14" s="35"/>
      <c r="I14" s="107" t="s">
        <v>28</v>
      </c>
      <c r="J14" s="109" t="s">
        <v>29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30</v>
      </c>
      <c r="F15" s="35"/>
      <c r="G15" s="35"/>
      <c r="H15" s="35"/>
      <c r="I15" s="107" t="s">
        <v>31</v>
      </c>
      <c r="J15" s="109" t="s">
        <v>29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32</v>
      </c>
      <c r="E17" s="35"/>
      <c r="F17" s="35"/>
      <c r="G17" s="35"/>
      <c r="H17" s="35"/>
      <c r="I17" s="107" t="s">
        <v>28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07" t="s">
        <v>31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34</v>
      </c>
      <c r="E20" s="35"/>
      <c r="F20" s="35"/>
      <c r="G20" s="35"/>
      <c r="H20" s="35"/>
      <c r="I20" s="107" t="s">
        <v>28</v>
      </c>
      <c r="J20" s="109" t="s">
        <v>29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35</v>
      </c>
      <c r="F21" s="35"/>
      <c r="G21" s="35"/>
      <c r="H21" s="35"/>
      <c r="I21" s="107" t="s">
        <v>31</v>
      </c>
      <c r="J21" s="109" t="s">
        <v>29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36</v>
      </c>
      <c r="E23" s="35"/>
      <c r="F23" s="35"/>
      <c r="G23" s="35"/>
      <c r="H23" s="35"/>
      <c r="I23" s="107" t="s">
        <v>28</v>
      </c>
      <c r="J23" s="109" t="s">
        <v>29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35</v>
      </c>
      <c r="F24" s="35"/>
      <c r="G24" s="35"/>
      <c r="H24" s="35"/>
      <c r="I24" s="107" t="s">
        <v>31</v>
      </c>
      <c r="J24" s="109" t="s">
        <v>29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6" t="s">
        <v>29</v>
      </c>
      <c r="F27" s="376"/>
      <c r="G27" s="376"/>
      <c r="H27" s="376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99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100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39</v>
      </c>
      <c r="E32" s="35"/>
      <c r="F32" s="35"/>
      <c r="G32" s="35"/>
      <c r="H32" s="35"/>
      <c r="I32" s="35"/>
      <c r="J32" s="35"/>
      <c r="K32" s="117">
        <f>ROUND(K92,2)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41</v>
      </c>
      <c r="G34" s="35"/>
      <c r="H34" s="35"/>
      <c r="I34" s="118" t="s">
        <v>40</v>
      </c>
      <c r="J34" s="35"/>
      <c r="K34" s="118" t="s">
        <v>42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43</v>
      </c>
      <c r="E35" s="107" t="s">
        <v>44</v>
      </c>
      <c r="F35" s="115">
        <f>ROUND((SUM(BE92:BE647)),2)</f>
        <v>0</v>
      </c>
      <c r="G35" s="35"/>
      <c r="H35" s="35"/>
      <c r="I35" s="120">
        <v>0.21</v>
      </c>
      <c r="J35" s="35"/>
      <c r="K35" s="115">
        <f>ROUND(((SUM(BE92:BE647))*I35),2)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45</v>
      </c>
      <c r="F36" s="115">
        <f>ROUND((SUM(BF92:BF647)),2)</f>
        <v>0</v>
      </c>
      <c r="G36" s="35"/>
      <c r="H36" s="35"/>
      <c r="I36" s="120">
        <v>0.15</v>
      </c>
      <c r="J36" s="35"/>
      <c r="K36" s="115">
        <f>ROUND(((SUM(BF92:BF647))*I36),2)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46</v>
      </c>
      <c r="F37" s="115">
        <f>ROUND((SUM(BG92:BG647)),2)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47</v>
      </c>
      <c r="F38" s="115">
        <f>ROUND((SUM(BH92:BH647)),2)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48</v>
      </c>
      <c r="F39" s="115">
        <f>ROUND((SUM(BI92:BI647)),2)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68" t="str">
        <f>E7</f>
        <v>DDM - Oprava elektroinstalace pavilonu B</v>
      </c>
      <c r="F50" s="369"/>
      <c r="G50" s="369"/>
      <c r="H50" s="369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97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56" t="str">
        <f>E9</f>
        <v>03 - I. etapa - Stavební práce 2.NP</v>
      </c>
      <c r="F52" s="367"/>
      <c r="G52" s="367"/>
      <c r="H52" s="367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23</v>
      </c>
      <c r="D54" s="37"/>
      <c r="E54" s="37"/>
      <c r="F54" s="28" t="str">
        <f>F12</f>
        <v>Spartakiádní 1937, 356 01 Sokolov</v>
      </c>
      <c r="G54" s="37"/>
      <c r="H54" s="37"/>
      <c r="I54" s="30" t="s">
        <v>25</v>
      </c>
      <c r="J54" s="60" t="str">
        <f>IF(J12="","",J12)</f>
        <v>8. 12. 2022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27</v>
      </c>
      <c r="D56" s="37"/>
      <c r="E56" s="37"/>
      <c r="F56" s="28" t="str">
        <f>E15</f>
        <v>Město Sokolov</v>
      </c>
      <c r="G56" s="37"/>
      <c r="H56" s="37"/>
      <c r="I56" s="30" t="s">
        <v>34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32</v>
      </c>
      <c r="D57" s="37"/>
      <c r="E57" s="37"/>
      <c r="F57" s="28" t="str">
        <f>IF(E18="","",E18)</f>
        <v>Vyplň údaj</v>
      </c>
      <c r="G57" s="37"/>
      <c r="H57" s="37"/>
      <c r="I57" s="30" t="s">
        <v>36</v>
      </c>
      <c r="J57" s="33" t="str">
        <f>E24</f>
        <v>Ing. Jiří Voráč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102</v>
      </c>
      <c r="D59" s="133"/>
      <c r="E59" s="133"/>
      <c r="F59" s="133"/>
      <c r="G59" s="133"/>
      <c r="H59" s="133"/>
      <c r="I59" s="134" t="s">
        <v>103</v>
      </c>
      <c r="J59" s="134" t="s">
        <v>104</v>
      </c>
      <c r="K59" s="134" t="s">
        <v>105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73</v>
      </c>
      <c r="D61" s="37"/>
      <c r="E61" s="37"/>
      <c r="F61" s="37"/>
      <c r="G61" s="37"/>
      <c r="H61" s="37"/>
      <c r="I61" s="78">
        <f aca="true" t="shared" si="0" ref="I61:J63">Q92</f>
        <v>0</v>
      </c>
      <c r="J61" s="78">
        <f t="shared" si="0"/>
        <v>0</v>
      </c>
      <c r="K61" s="78">
        <f>K92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106</v>
      </c>
    </row>
    <row r="62" spans="2:13" s="9" customFormat="1" ht="24.95" customHeight="1">
      <c r="B62" s="136"/>
      <c r="C62" s="137"/>
      <c r="D62" s="138" t="s">
        <v>991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K93</f>
        <v>0</v>
      </c>
      <c r="L62" s="137"/>
      <c r="M62" s="141"/>
    </row>
    <row r="63" spans="2:13" s="10" customFormat="1" ht="19.9" customHeight="1">
      <c r="B63" s="142"/>
      <c r="C63" s="143"/>
      <c r="D63" s="144" t="s">
        <v>992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K94</f>
        <v>0</v>
      </c>
      <c r="L63" s="143"/>
      <c r="M63" s="147"/>
    </row>
    <row r="64" spans="2:13" s="10" customFormat="1" ht="19.9" customHeight="1">
      <c r="B64" s="142"/>
      <c r="C64" s="143"/>
      <c r="D64" s="144" t="s">
        <v>993</v>
      </c>
      <c r="E64" s="145"/>
      <c r="F64" s="145"/>
      <c r="G64" s="145"/>
      <c r="H64" s="145"/>
      <c r="I64" s="146">
        <f>Q160</f>
        <v>0</v>
      </c>
      <c r="J64" s="146">
        <f>R160</f>
        <v>0</v>
      </c>
      <c r="K64" s="146">
        <f>K160</f>
        <v>0</v>
      </c>
      <c r="L64" s="143"/>
      <c r="M64" s="147"/>
    </row>
    <row r="65" spans="2:13" s="10" customFormat="1" ht="19.9" customHeight="1">
      <c r="B65" s="142"/>
      <c r="C65" s="143"/>
      <c r="D65" s="144" t="s">
        <v>994</v>
      </c>
      <c r="E65" s="145"/>
      <c r="F65" s="145"/>
      <c r="G65" s="145"/>
      <c r="H65" s="145"/>
      <c r="I65" s="146">
        <f>Q215</f>
        <v>0</v>
      </c>
      <c r="J65" s="146">
        <f>R215</f>
        <v>0</v>
      </c>
      <c r="K65" s="146">
        <f>K215</f>
        <v>0</v>
      </c>
      <c r="L65" s="143"/>
      <c r="M65" s="147"/>
    </row>
    <row r="66" spans="2:13" s="10" customFormat="1" ht="19.9" customHeight="1">
      <c r="B66" s="142"/>
      <c r="C66" s="143"/>
      <c r="D66" s="144" t="s">
        <v>995</v>
      </c>
      <c r="E66" s="145"/>
      <c r="F66" s="145"/>
      <c r="G66" s="145"/>
      <c r="H66" s="145"/>
      <c r="I66" s="146">
        <f>Q230</f>
        <v>0</v>
      </c>
      <c r="J66" s="146">
        <f>R230</f>
        <v>0</v>
      </c>
      <c r="K66" s="146">
        <f>K230</f>
        <v>0</v>
      </c>
      <c r="L66" s="143"/>
      <c r="M66" s="147"/>
    </row>
    <row r="67" spans="2:13" s="9" customFormat="1" ht="24.95" customHeight="1">
      <c r="B67" s="136"/>
      <c r="C67" s="137"/>
      <c r="D67" s="138" t="s">
        <v>996</v>
      </c>
      <c r="E67" s="139"/>
      <c r="F67" s="139"/>
      <c r="G67" s="139"/>
      <c r="H67" s="139"/>
      <c r="I67" s="140">
        <f>Q234</f>
        <v>0</v>
      </c>
      <c r="J67" s="140">
        <f>R234</f>
        <v>0</v>
      </c>
      <c r="K67" s="140">
        <f>K234</f>
        <v>0</v>
      </c>
      <c r="L67" s="137"/>
      <c r="M67" s="141"/>
    </row>
    <row r="68" spans="2:13" s="10" customFormat="1" ht="19.9" customHeight="1">
      <c r="B68" s="142"/>
      <c r="C68" s="143"/>
      <c r="D68" s="144" t="s">
        <v>997</v>
      </c>
      <c r="E68" s="145"/>
      <c r="F68" s="145"/>
      <c r="G68" s="145"/>
      <c r="H68" s="145"/>
      <c r="I68" s="146">
        <f>Q235</f>
        <v>0</v>
      </c>
      <c r="J68" s="146">
        <f>R235</f>
        <v>0</v>
      </c>
      <c r="K68" s="146">
        <f>K235</f>
        <v>0</v>
      </c>
      <c r="L68" s="143"/>
      <c r="M68" s="147"/>
    </row>
    <row r="69" spans="2:13" s="10" customFormat="1" ht="19.9" customHeight="1">
      <c r="B69" s="142"/>
      <c r="C69" s="143"/>
      <c r="D69" s="144" t="s">
        <v>998</v>
      </c>
      <c r="E69" s="145"/>
      <c r="F69" s="145"/>
      <c r="G69" s="145"/>
      <c r="H69" s="145"/>
      <c r="I69" s="146">
        <f>Q246</f>
        <v>0</v>
      </c>
      <c r="J69" s="146">
        <f>R246</f>
        <v>0</v>
      </c>
      <c r="K69" s="146">
        <f>K246</f>
        <v>0</v>
      </c>
      <c r="L69" s="143"/>
      <c r="M69" s="147"/>
    </row>
    <row r="70" spans="2:13" s="10" customFormat="1" ht="19.9" customHeight="1">
      <c r="B70" s="142"/>
      <c r="C70" s="143"/>
      <c r="D70" s="144" t="s">
        <v>999</v>
      </c>
      <c r="E70" s="145"/>
      <c r="F70" s="145"/>
      <c r="G70" s="145"/>
      <c r="H70" s="145"/>
      <c r="I70" s="146">
        <f>Q296</f>
        <v>0</v>
      </c>
      <c r="J70" s="146">
        <f>R296</f>
        <v>0</v>
      </c>
      <c r="K70" s="146">
        <f>K296</f>
        <v>0</v>
      </c>
      <c r="L70" s="143"/>
      <c r="M70" s="147"/>
    </row>
    <row r="71" spans="2:13" s="9" customFormat="1" ht="24.95" customHeight="1">
      <c r="B71" s="136"/>
      <c r="C71" s="137"/>
      <c r="D71" s="138" t="s">
        <v>1000</v>
      </c>
      <c r="E71" s="139"/>
      <c r="F71" s="139"/>
      <c r="G71" s="139"/>
      <c r="H71" s="139"/>
      <c r="I71" s="140">
        <f>Q374</f>
        <v>0</v>
      </c>
      <c r="J71" s="140">
        <f>R374</f>
        <v>0</v>
      </c>
      <c r="K71" s="140">
        <f>K374</f>
        <v>0</v>
      </c>
      <c r="L71" s="137"/>
      <c r="M71" s="141"/>
    </row>
    <row r="72" spans="2:13" s="10" customFormat="1" ht="19.9" customHeight="1">
      <c r="B72" s="142"/>
      <c r="C72" s="143"/>
      <c r="D72" s="144" t="s">
        <v>1001</v>
      </c>
      <c r="E72" s="145"/>
      <c r="F72" s="145"/>
      <c r="G72" s="145"/>
      <c r="H72" s="145"/>
      <c r="I72" s="146">
        <f>Q375</f>
        <v>0</v>
      </c>
      <c r="J72" s="146">
        <f>R375</f>
        <v>0</v>
      </c>
      <c r="K72" s="146">
        <f>K375</f>
        <v>0</v>
      </c>
      <c r="L72" s="143"/>
      <c r="M72" s="147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112</v>
      </c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17</v>
      </c>
      <c r="D81" s="37"/>
      <c r="E81" s="37"/>
      <c r="F81" s="37"/>
      <c r="G81" s="37"/>
      <c r="H81" s="37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68" t="str">
        <f>E7</f>
        <v>DDM - Oprava elektroinstalace pavilonu B</v>
      </c>
      <c r="F82" s="369"/>
      <c r="G82" s="369"/>
      <c r="H82" s="369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97</v>
      </c>
      <c r="D83" s="37"/>
      <c r="E83" s="37"/>
      <c r="F83" s="37"/>
      <c r="G83" s="37"/>
      <c r="H83" s="37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56" t="str">
        <f>E9</f>
        <v>03 - I. etapa - Stavební práce 2.NP</v>
      </c>
      <c r="F84" s="367"/>
      <c r="G84" s="367"/>
      <c r="H84" s="36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23</v>
      </c>
      <c r="D86" s="37"/>
      <c r="E86" s="37"/>
      <c r="F86" s="28" t="str">
        <f>F12</f>
        <v>Spartakiádní 1937, 356 01 Sokolov</v>
      </c>
      <c r="G86" s="37"/>
      <c r="H86" s="37"/>
      <c r="I86" s="30" t="s">
        <v>25</v>
      </c>
      <c r="J86" s="60" t="str">
        <f>IF(J12="","",J12)</f>
        <v>8. 12. 2022</v>
      </c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27</v>
      </c>
      <c r="D88" s="37"/>
      <c r="E88" s="37"/>
      <c r="F88" s="28" t="str">
        <f>E15</f>
        <v>Město Sokolov</v>
      </c>
      <c r="G88" s="37"/>
      <c r="H88" s="37"/>
      <c r="I88" s="30" t="s">
        <v>34</v>
      </c>
      <c r="J88" s="33" t="str">
        <f>E21</f>
        <v>Ing. Jiří Voráč</v>
      </c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32</v>
      </c>
      <c r="D89" s="37"/>
      <c r="E89" s="37"/>
      <c r="F89" s="28" t="str">
        <f>IF(E18="","",E18)</f>
        <v>Vyplň údaj</v>
      </c>
      <c r="G89" s="37"/>
      <c r="H89" s="37"/>
      <c r="I89" s="30" t="s">
        <v>36</v>
      </c>
      <c r="J89" s="33" t="str">
        <f>E24</f>
        <v>Ing. Jiří Voráč</v>
      </c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8"/>
      <c r="B91" s="149"/>
      <c r="C91" s="150" t="s">
        <v>113</v>
      </c>
      <c r="D91" s="151" t="s">
        <v>58</v>
      </c>
      <c r="E91" s="151" t="s">
        <v>54</v>
      </c>
      <c r="F91" s="151" t="s">
        <v>55</v>
      </c>
      <c r="G91" s="151" t="s">
        <v>114</v>
      </c>
      <c r="H91" s="151" t="s">
        <v>115</v>
      </c>
      <c r="I91" s="151" t="s">
        <v>116</v>
      </c>
      <c r="J91" s="151" t="s">
        <v>117</v>
      </c>
      <c r="K91" s="151" t="s">
        <v>105</v>
      </c>
      <c r="L91" s="152" t="s">
        <v>118</v>
      </c>
      <c r="M91" s="153"/>
      <c r="N91" s="69" t="s">
        <v>29</v>
      </c>
      <c r="O91" s="70" t="s">
        <v>43</v>
      </c>
      <c r="P91" s="70" t="s">
        <v>119</v>
      </c>
      <c r="Q91" s="70" t="s">
        <v>120</v>
      </c>
      <c r="R91" s="70" t="s">
        <v>121</v>
      </c>
      <c r="S91" s="70" t="s">
        <v>122</v>
      </c>
      <c r="T91" s="70" t="s">
        <v>123</v>
      </c>
      <c r="U91" s="70" t="s">
        <v>124</v>
      </c>
      <c r="V91" s="70" t="s">
        <v>125</v>
      </c>
      <c r="W91" s="70" t="s">
        <v>126</v>
      </c>
      <c r="X91" s="71" t="s">
        <v>127</v>
      </c>
      <c r="Y91" s="148"/>
      <c r="Z91" s="148"/>
      <c r="AA91" s="148"/>
      <c r="AB91" s="148"/>
      <c r="AC91" s="148"/>
      <c r="AD91" s="148"/>
      <c r="AE91" s="148"/>
    </row>
    <row r="92" spans="1:63" s="2" customFormat="1" ht="22.9" customHeight="1">
      <c r="A92" s="35"/>
      <c r="B92" s="36"/>
      <c r="C92" s="76" t="s">
        <v>128</v>
      </c>
      <c r="D92" s="37"/>
      <c r="E92" s="37"/>
      <c r="F92" s="37"/>
      <c r="G92" s="37"/>
      <c r="H92" s="37"/>
      <c r="I92" s="37"/>
      <c r="J92" s="37"/>
      <c r="K92" s="154">
        <f>BK92</f>
        <v>0</v>
      </c>
      <c r="L92" s="37"/>
      <c r="M92" s="40"/>
      <c r="N92" s="72"/>
      <c r="O92" s="155"/>
      <c r="P92" s="73"/>
      <c r="Q92" s="156">
        <f>Q93+Q234+Q374</f>
        <v>0</v>
      </c>
      <c r="R92" s="156">
        <f>R93+R234+R374</f>
        <v>0</v>
      </c>
      <c r="S92" s="73"/>
      <c r="T92" s="157">
        <f>T93+T234+T374</f>
        <v>0</v>
      </c>
      <c r="U92" s="73"/>
      <c r="V92" s="157">
        <f>V93+V234+V374</f>
        <v>0</v>
      </c>
      <c r="W92" s="73"/>
      <c r="X92" s="158">
        <f>X93+X234+X374</f>
        <v>0</v>
      </c>
      <c r="Y92" s="35"/>
      <c r="Z92" s="35"/>
      <c r="AA92" s="35"/>
      <c r="AB92" s="35"/>
      <c r="AC92" s="35"/>
      <c r="AD92" s="35"/>
      <c r="AE92" s="35"/>
      <c r="AT92" s="18" t="s">
        <v>74</v>
      </c>
      <c r="AU92" s="18" t="s">
        <v>106</v>
      </c>
      <c r="BK92" s="159">
        <f>BK93+BK234+BK374</f>
        <v>0</v>
      </c>
    </row>
    <row r="93" spans="2:63" s="12" customFormat="1" ht="25.9" customHeight="1">
      <c r="B93" s="160"/>
      <c r="C93" s="161"/>
      <c r="D93" s="162" t="s">
        <v>74</v>
      </c>
      <c r="E93" s="163" t="s">
        <v>1002</v>
      </c>
      <c r="F93" s="163" t="s">
        <v>1003</v>
      </c>
      <c r="G93" s="161"/>
      <c r="H93" s="161"/>
      <c r="I93" s="164"/>
      <c r="J93" s="164"/>
      <c r="K93" s="165">
        <f>BK93</f>
        <v>0</v>
      </c>
      <c r="L93" s="161"/>
      <c r="M93" s="166"/>
      <c r="N93" s="167"/>
      <c r="O93" s="168"/>
      <c r="P93" s="168"/>
      <c r="Q93" s="169">
        <f>Q94+Q160+Q215+Q230</f>
        <v>0</v>
      </c>
      <c r="R93" s="169">
        <f>R94+R160+R215+R230</f>
        <v>0</v>
      </c>
      <c r="S93" s="168"/>
      <c r="T93" s="170">
        <f>T94+T160+T215+T230</f>
        <v>0</v>
      </c>
      <c r="U93" s="168"/>
      <c r="V93" s="170">
        <f>V94+V160+V215+V230</f>
        <v>0</v>
      </c>
      <c r="W93" s="168"/>
      <c r="X93" s="171">
        <f>X94+X160+X215+X230</f>
        <v>0</v>
      </c>
      <c r="AR93" s="172" t="s">
        <v>83</v>
      </c>
      <c r="AT93" s="173" t="s">
        <v>74</v>
      </c>
      <c r="AU93" s="173" t="s">
        <v>75</v>
      </c>
      <c r="AY93" s="172" t="s">
        <v>131</v>
      </c>
      <c r="BK93" s="174">
        <f>BK94+BK160+BK215+BK230</f>
        <v>0</v>
      </c>
    </row>
    <row r="94" spans="2:63" s="12" customFormat="1" ht="22.9" customHeight="1">
      <c r="B94" s="160"/>
      <c r="C94" s="161"/>
      <c r="D94" s="162" t="s">
        <v>74</v>
      </c>
      <c r="E94" s="175" t="s">
        <v>166</v>
      </c>
      <c r="F94" s="175" t="s">
        <v>1004</v>
      </c>
      <c r="G94" s="161"/>
      <c r="H94" s="161"/>
      <c r="I94" s="164"/>
      <c r="J94" s="164"/>
      <c r="K94" s="176">
        <f>BK94</f>
        <v>0</v>
      </c>
      <c r="L94" s="161"/>
      <c r="M94" s="166"/>
      <c r="N94" s="167"/>
      <c r="O94" s="168"/>
      <c r="P94" s="168"/>
      <c r="Q94" s="169">
        <f>SUM(Q95:Q159)</f>
        <v>0</v>
      </c>
      <c r="R94" s="169">
        <f>SUM(R95:R159)</f>
        <v>0</v>
      </c>
      <c r="S94" s="168"/>
      <c r="T94" s="170">
        <f>SUM(T95:T159)</f>
        <v>0</v>
      </c>
      <c r="U94" s="168"/>
      <c r="V94" s="170">
        <f>SUM(V95:V159)</f>
        <v>0</v>
      </c>
      <c r="W94" s="168"/>
      <c r="X94" s="171">
        <f>SUM(X95:X159)</f>
        <v>0</v>
      </c>
      <c r="AR94" s="172" t="s">
        <v>83</v>
      </c>
      <c r="AT94" s="173" t="s">
        <v>74</v>
      </c>
      <c r="AU94" s="173" t="s">
        <v>83</v>
      </c>
      <c r="AY94" s="172" t="s">
        <v>131</v>
      </c>
      <c r="BK94" s="174">
        <f>SUM(BK95:BK159)</f>
        <v>0</v>
      </c>
    </row>
    <row r="95" spans="1:65" s="2" customFormat="1" ht="24.2" customHeight="1">
      <c r="A95" s="35"/>
      <c r="B95" s="36"/>
      <c r="C95" s="177" t="s">
        <v>83</v>
      </c>
      <c r="D95" s="177" t="s">
        <v>134</v>
      </c>
      <c r="E95" s="178" t="s">
        <v>1005</v>
      </c>
      <c r="F95" s="179" t="s">
        <v>1006</v>
      </c>
      <c r="G95" s="180" t="s">
        <v>1007</v>
      </c>
      <c r="H95" s="181">
        <v>119.452</v>
      </c>
      <c r="I95" s="182"/>
      <c r="J95" s="182"/>
      <c r="K95" s="183">
        <f>ROUND(P95*H95,2)</f>
        <v>0</v>
      </c>
      <c r="L95" s="179" t="s">
        <v>1008</v>
      </c>
      <c r="M95" s="40"/>
      <c r="N95" s="184" t="s">
        <v>29</v>
      </c>
      <c r="O95" s="185" t="s">
        <v>44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65"/>
      <c r="T95" s="187">
        <f>S95*H95</f>
        <v>0</v>
      </c>
      <c r="U95" s="187">
        <v>0</v>
      </c>
      <c r="V95" s="187">
        <f>U95*H95</f>
        <v>0</v>
      </c>
      <c r="W95" s="187">
        <v>0</v>
      </c>
      <c r="X95" s="188">
        <f>W95*H95</f>
        <v>0</v>
      </c>
      <c r="Y95" s="35"/>
      <c r="Z95" s="35"/>
      <c r="AA95" s="35"/>
      <c r="AB95" s="35"/>
      <c r="AC95" s="35"/>
      <c r="AD95" s="35"/>
      <c r="AE95" s="35"/>
      <c r="AR95" s="189" t="s">
        <v>139</v>
      </c>
      <c r="AT95" s="189" t="s">
        <v>134</v>
      </c>
      <c r="AU95" s="189" t="s">
        <v>85</v>
      </c>
      <c r="AY95" s="18" t="s">
        <v>131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18" t="s">
        <v>83</v>
      </c>
      <c r="BK95" s="190">
        <f>ROUND(P95*H95,2)</f>
        <v>0</v>
      </c>
      <c r="BL95" s="18" t="s">
        <v>139</v>
      </c>
      <c r="BM95" s="189" t="s">
        <v>85</v>
      </c>
    </row>
    <row r="96" spans="1:47" s="2" customFormat="1" ht="12">
      <c r="A96" s="35"/>
      <c r="B96" s="36"/>
      <c r="C96" s="37"/>
      <c r="D96" s="191" t="s">
        <v>141</v>
      </c>
      <c r="E96" s="37"/>
      <c r="F96" s="192" t="s">
        <v>1006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141</v>
      </c>
      <c r="AU96" s="18" t="s">
        <v>85</v>
      </c>
    </row>
    <row r="97" spans="1:47" s="2" customFormat="1" ht="12">
      <c r="A97" s="35"/>
      <c r="B97" s="36"/>
      <c r="C97" s="37"/>
      <c r="D97" s="196" t="s">
        <v>143</v>
      </c>
      <c r="E97" s="37"/>
      <c r="F97" s="197" t="s">
        <v>1009</v>
      </c>
      <c r="G97" s="37"/>
      <c r="H97" s="37"/>
      <c r="I97" s="193"/>
      <c r="J97" s="193"/>
      <c r="K97" s="37"/>
      <c r="L97" s="37"/>
      <c r="M97" s="40"/>
      <c r="N97" s="194"/>
      <c r="O97" s="195"/>
      <c r="P97" s="65"/>
      <c r="Q97" s="65"/>
      <c r="R97" s="65"/>
      <c r="S97" s="65"/>
      <c r="T97" s="65"/>
      <c r="U97" s="65"/>
      <c r="V97" s="65"/>
      <c r="W97" s="65"/>
      <c r="X97" s="66"/>
      <c r="Y97" s="35"/>
      <c r="Z97" s="35"/>
      <c r="AA97" s="35"/>
      <c r="AB97" s="35"/>
      <c r="AC97" s="35"/>
      <c r="AD97" s="35"/>
      <c r="AE97" s="35"/>
      <c r="AT97" s="18" t="s">
        <v>143</v>
      </c>
      <c r="AU97" s="18" t="s">
        <v>85</v>
      </c>
    </row>
    <row r="98" spans="2:51" s="13" customFormat="1" ht="12">
      <c r="B98" s="198"/>
      <c r="C98" s="199"/>
      <c r="D98" s="191" t="s">
        <v>145</v>
      </c>
      <c r="E98" s="200" t="s">
        <v>29</v>
      </c>
      <c r="F98" s="201" t="s">
        <v>1010</v>
      </c>
      <c r="G98" s="199"/>
      <c r="H98" s="200" t="s">
        <v>29</v>
      </c>
      <c r="I98" s="202"/>
      <c r="J98" s="202"/>
      <c r="K98" s="199"/>
      <c r="L98" s="199"/>
      <c r="M98" s="203"/>
      <c r="N98" s="204"/>
      <c r="O98" s="205"/>
      <c r="P98" s="205"/>
      <c r="Q98" s="205"/>
      <c r="R98" s="205"/>
      <c r="S98" s="205"/>
      <c r="T98" s="205"/>
      <c r="U98" s="205"/>
      <c r="V98" s="205"/>
      <c r="W98" s="205"/>
      <c r="X98" s="206"/>
      <c r="AT98" s="207" t="s">
        <v>145</v>
      </c>
      <c r="AU98" s="207" t="s">
        <v>85</v>
      </c>
      <c r="AV98" s="13" t="s">
        <v>83</v>
      </c>
      <c r="AW98" s="13" t="s">
        <v>5</v>
      </c>
      <c r="AX98" s="13" t="s">
        <v>75</v>
      </c>
      <c r="AY98" s="207" t="s">
        <v>131</v>
      </c>
    </row>
    <row r="99" spans="2:51" s="14" customFormat="1" ht="12">
      <c r="B99" s="208"/>
      <c r="C99" s="209"/>
      <c r="D99" s="191" t="s">
        <v>145</v>
      </c>
      <c r="E99" s="210" t="s">
        <v>29</v>
      </c>
      <c r="F99" s="211" t="s">
        <v>1011</v>
      </c>
      <c r="G99" s="209"/>
      <c r="H99" s="212">
        <v>119.452</v>
      </c>
      <c r="I99" s="213"/>
      <c r="J99" s="213"/>
      <c r="K99" s="209"/>
      <c r="L99" s="209"/>
      <c r="M99" s="214"/>
      <c r="N99" s="215"/>
      <c r="O99" s="216"/>
      <c r="P99" s="216"/>
      <c r="Q99" s="216"/>
      <c r="R99" s="216"/>
      <c r="S99" s="216"/>
      <c r="T99" s="216"/>
      <c r="U99" s="216"/>
      <c r="V99" s="216"/>
      <c r="W99" s="216"/>
      <c r="X99" s="217"/>
      <c r="AT99" s="218" t="s">
        <v>145</v>
      </c>
      <c r="AU99" s="218" t="s">
        <v>85</v>
      </c>
      <c r="AV99" s="14" t="s">
        <v>85</v>
      </c>
      <c r="AW99" s="14" t="s">
        <v>5</v>
      </c>
      <c r="AX99" s="14" t="s">
        <v>75</v>
      </c>
      <c r="AY99" s="218" t="s">
        <v>131</v>
      </c>
    </row>
    <row r="100" spans="2:51" s="15" customFormat="1" ht="12">
      <c r="B100" s="219"/>
      <c r="C100" s="220"/>
      <c r="D100" s="191" t="s">
        <v>145</v>
      </c>
      <c r="E100" s="221" t="s">
        <v>29</v>
      </c>
      <c r="F100" s="222" t="s">
        <v>147</v>
      </c>
      <c r="G100" s="220"/>
      <c r="H100" s="223">
        <v>119.452</v>
      </c>
      <c r="I100" s="224"/>
      <c r="J100" s="224"/>
      <c r="K100" s="220"/>
      <c r="L100" s="220"/>
      <c r="M100" s="225"/>
      <c r="N100" s="226"/>
      <c r="O100" s="227"/>
      <c r="P100" s="227"/>
      <c r="Q100" s="227"/>
      <c r="R100" s="227"/>
      <c r="S100" s="227"/>
      <c r="T100" s="227"/>
      <c r="U100" s="227"/>
      <c r="V100" s="227"/>
      <c r="W100" s="227"/>
      <c r="X100" s="228"/>
      <c r="AT100" s="229" t="s">
        <v>145</v>
      </c>
      <c r="AU100" s="229" t="s">
        <v>85</v>
      </c>
      <c r="AV100" s="15" t="s">
        <v>139</v>
      </c>
      <c r="AW100" s="15" t="s">
        <v>5</v>
      </c>
      <c r="AX100" s="15" t="s">
        <v>83</v>
      </c>
      <c r="AY100" s="229" t="s">
        <v>131</v>
      </c>
    </row>
    <row r="101" spans="1:65" s="2" customFormat="1" ht="24.2" customHeight="1">
      <c r="A101" s="35"/>
      <c r="B101" s="36"/>
      <c r="C101" s="177" t="s">
        <v>85</v>
      </c>
      <c r="D101" s="177" t="s">
        <v>134</v>
      </c>
      <c r="E101" s="178" t="s">
        <v>1012</v>
      </c>
      <c r="F101" s="179" t="s">
        <v>1013</v>
      </c>
      <c r="G101" s="180" t="s">
        <v>1007</v>
      </c>
      <c r="H101" s="181">
        <v>408.12</v>
      </c>
      <c r="I101" s="182"/>
      <c r="J101" s="182"/>
      <c r="K101" s="183">
        <f>ROUND(P101*H101,2)</f>
        <v>0</v>
      </c>
      <c r="L101" s="179" t="s">
        <v>1008</v>
      </c>
      <c r="M101" s="40"/>
      <c r="N101" s="184" t="s">
        <v>29</v>
      </c>
      <c r="O101" s="185" t="s">
        <v>44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65"/>
      <c r="T101" s="187">
        <f>S101*H101</f>
        <v>0</v>
      </c>
      <c r="U101" s="187">
        <v>0</v>
      </c>
      <c r="V101" s="187">
        <f>U101*H101</f>
        <v>0</v>
      </c>
      <c r="W101" s="187">
        <v>0</v>
      </c>
      <c r="X101" s="188">
        <f>W101*H101</f>
        <v>0</v>
      </c>
      <c r="Y101" s="35"/>
      <c r="Z101" s="35"/>
      <c r="AA101" s="35"/>
      <c r="AB101" s="35"/>
      <c r="AC101" s="35"/>
      <c r="AD101" s="35"/>
      <c r="AE101" s="35"/>
      <c r="AR101" s="189" t="s">
        <v>139</v>
      </c>
      <c r="AT101" s="189" t="s">
        <v>134</v>
      </c>
      <c r="AU101" s="189" t="s">
        <v>85</v>
      </c>
      <c r="AY101" s="18" t="s">
        <v>131</v>
      </c>
      <c r="BE101" s="190">
        <f>IF(O101="základní",K101,0)</f>
        <v>0</v>
      </c>
      <c r="BF101" s="190">
        <f>IF(O101="snížená",K101,0)</f>
        <v>0</v>
      </c>
      <c r="BG101" s="190">
        <f>IF(O101="zákl. přenesená",K101,0)</f>
        <v>0</v>
      </c>
      <c r="BH101" s="190">
        <f>IF(O101="sníž. přenesená",K101,0)</f>
        <v>0</v>
      </c>
      <c r="BI101" s="190">
        <f>IF(O101="nulová",K101,0)</f>
        <v>0</v>
      </c>
      <c r="BJ101" s="18" t="s">
        <v>83</v>
      </c>
      <c r="BK101" s="190">
        <f>ROUND(P101*H101,2)</f>
        <v>0</v>
      </c>
      <c r="BL101" s="18" t="s">
        <v>139</v>
      </c>
      <c r="BM101" s="189" t="s">
        <v>139</v>
      </c>
    </row>
    <row r="102" spans="1:47" s="2" customFormat="1" ht="12">
      <c r="A102" s="35"/>
      <c r="B102" s="36"/>
      <c r="C102" s="37"/>
      <c r="D102" s="191" t="s">
        <v>141</v>
      </c>
      <c r="E102" s="37"/>
      <c r="F102" s="192" t="s">
        <v>1013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141</v>
      </c>
      <c r="AU102" s="18" t="s">
        <v>85</v>
      </c>
    </row>
    <row r="103" spans="1:47" s="2" customFormat="1" ht="12">
      <c r="A103" s="35"/>
      <c r="B103" s="36"/>
      <c r="C103" s="37"/>
      <c r="D103" s="196" t="s">
        <v>143</v>
      </c>
      <c r="E103" s="37"/>
      <c r="F103" s="197" t="s">
        <v>1014</v>
      </c>
      <c r="G103" s="37"/>
      <c r="H103" s="37"/>
      <c r="I103" s="193"/>
      <c r="J103" s="193"/>
      <c r="K103" s="37"/>
      <c r="L103" s="37"/>
      <c r="M103" s="40"/>
      <c r="N103" s="194"/>
      <c r="O103" s="195"/>
      <c r="P103" s="65"/>
      <c r="Q103" s="65"/>
      <c r="R103" s="65"/>
      <c r="S103" s="65"/>
      <c r="T103" s="65"/>
      <c r="U103" s="65"/>
      <c r="V103" s="65"/>
      <c r="W103" s="65"/>
      <c r="X103" s="66"/>
      <c r="Y103" s="35"/>
      <c r="Z103" s="35"/>
      <c r="AA103" s="35"/>
      <c r="AB103" s="35"/>
      <c r="AC103" s="35"/>
      <c r="AD103" s="35"/>
      <c r="AE103" s="35"/>
      <c r="AT103" s="18" t="s">
        <v>143</v>
      </c>
      <c r="AU103" s="18" t="s">
        <v>85</v>
      </c>
    </row>
    <row r="104" spans="2:51" s="13" customFormat="1" ht="12">
      <c r="B104" s="198"/>
      <c r="C104" s="199"/>
      <c r="D104" s="191" t="s">
        <v>145</v>
      </c>
      <c r="E104" s="200" t="s">
        <v>29</v>
      </c>
      <c r="F104" s="201" t="s">
        <v>1015</v>
      </c>
      <c r="G104" s="199"/>
      <c r="H104" s="200" t="s">
        <v>29</v>
      </c>
      <c r="I104" s="202"/>
      <c r="J104" s="202"/>
      <c r="K104" s="199"/>
      <c r="L104" s="199"/>
      <c r="M104" s="203"/>
      <c r="N104" s="204"/>
      <c r="O104" s="205"/>
      <c r="P104" s="205"/>
      <c r="Q104" s="205"/>
      <c r="R104" s="205"/>
      <c r="S104" s="205"/>
      <c r="T104" s="205"/>
      <c r="U104" s="205"/>
      <c r="V104" s="205"/>
      <c r="W104" s="205"/>
      <c r="X104" s="206"/>
      <c r="AT104" s="207" t="s">
        <v>145</v>
      </c>
      <c r="AU104" s="207" t="s">
        <v>85</v>
      </c>
      <c r="AV104" s="13" t="s">
        <v>83</v>
      </c>
      <c r="AW104" s="13" t="s">
        <v>5</v>
      </c>
      <c r="AX104" s="13" t="s">
        <v>75</v>
      </c>
      <c r="AY104" s="207" t="s">
        <v>131</v>
      </c>
    </row>
    <row r="105" spans="2:51" s="14" customFormat="1" ht="22.5">
      <c r="B105" s="208"/>
      <c r="C105" s="209"/>
      <c r="D105" s="191" t="s">
        <v>145</v>
      </c>
      <c r="E105" s="210" t="s">
        <v>29</v>
      </c>
      <c r="F105" s="211" t="s">
        <v>1016</v>
      </c>
      <c r="G105" s="209"/>
      <c r="H105" s="212">
        <v>408.12</v>
      </c>
      <c r="I105" s="213"/>
      <c r="J105" s="213"/>
      <c r="K105" s="209"/>
      <c r="L105" s="209"/>
      <c r="M105" s="214"/>
      <c r="N105" s="215"/>
      <c r="O105" s="216"/>
      <c r="P105" s="216"/>
      <c r="Q105" s="216"/>
      <c r="R105" s="216"/>
      <c r="S105" s="216"/>
      <c r="T105" s="216"/>
      <c r="U105" s="216"/>
      <c r="V105" s="216"/>
      <c r="W105" s="216"/>
      <c r="X105" s="217"/>
      <c r="AT105" s="218" t="s">
        <v>145</v>
      </c>
      <c r="AU105" s="218" t="s">
        <v>85</v>
      </c>
      <c r="AV105" s="14" t="s">
        <v>85</v>
      </c>
      <c r="AW105" s="14" t="s">
        <v>5</v>
      </c>
      <c r="AX105" s="14" t="s">
        <v>75</v>
      </c>
      <c r="AY105" s="218" t="s">
        <v>131</v>
      </c>
    </row>
    <row r="106" spans="2:51" s="15" customFormat="1" ht="12">
      <c r="B106" s="219"/>
      <c r="C106" s="220"/>
      <c r="D106" s="191" t="s">
        <v>145</v>
      </c>
      <c r="E106" s="221" t="s">
        <v>29</v>
      </c>
      <c r="F106" s="222" t="s">
        <v>147</v>
      </c>
      <c r="G106" s="220"/>
      <c r="H106" s="223">
        <v>408.12</v>
      </c>
      <c r="I106" s="224"/>
      <c r="J106" s="224"/>
      <c r="K106" s="220"/>
      <c r="L106" s="220"/>
      <c r="M106" s="225"/>
      <c r="N106" s="226"/>
      <c r="O106" s="227"/>
      <c r="P106" s="227"/>
      <c r="Q106" s="227"/>
      <c r="R106" s="227"/>
      <c r="S106" s="227"/>
      <c r="T106" s="227"/>
      <c r="U106" s="227"/>
      <c r="V106" s="227"/>
      <c r="W106" s="227"/>
      <c r="X106" s="228"/>
      <c r="AT106" s="229" t="s">
        <v>145</v>
      </c>
      <c r="AU106" s="229" t="s">
        <v>85</v>
      </c>
      <c r="AV106" s="15" t="s">
        <v>139</v>
      </c>
      <c r="AW106" s="15" t="s">
        <v>5</v>
      </c>
      <c r="AX106" s="15" t="s">
        <v>83</v>
      </c>
      <c r="AY106" s="229" t="s">
        <v>131</v>
      </c>
    </row>
    <row r="107" spans="1:65" s="2" customFormat="1" ht="24.2" customHeight="1">
      <c r="A107" s="35"/>
      <c r="B107" s="36"/>
      <c r="C107" s="177" t="s">
        <v>155</v>
      </c>
      <c r="D107" s="177" t="s">
        <v>134</v>
      </c>
      <c r="E107" s="178" t="s">
        <v>1017</v>
      </c>
      <c r="F107" s="179" t="s">
        <v>1018</v>
      </c>
      <c r="G107" s="180" t="s">
        <v>1007</v>
      </c>
      <c r="H107" s="181">
        <v>191.492</v>
      </c>
      <c r="I107" s="182"/>
      <c r="J107" s="182"/>
      <c r="K107" s="183">
        <f>ROUND(P107*H107,2)</f>
        <v>0</v>
      </c>
      <c r="L107" s="179" t="s">
        <v>1008</v>
      </c>
      <c r="M107" s="40"/>
      <c r="N107" s="184" t="s">
        <v>29</v>
      </c>
      <c r="O107" s="185" t="s">
        <v>44</v>
      </c>
      <c r="P107" s="186">
        <f>I107+J107</f>
        <v>0</v>
      </c>
      <c r="Q107" s="186">
        <f>ROUND(I107*H107,2)</f>
        <v>0</v>
      </c>
      <c r="R107" s="186">
        <f>ROUND(J107*H107,2)</f>
        <v>0</v>
      </c>
      <c r="S107" s="65"/>
      <c r="T107" s="187">
        <f>S107*H107</f>
        <v>0</v>
      </c>
      <c r="U107" s="187">
        <v>0</v>
      </c>
      <c r="V107" s="187">
        <f>U107*H107</f>
        <v>0</v>
      </c>
      <c r="W107" s="187">
        <v>0</v>
      </c>
      <c r="X107" s="188">
        <f>W107*H107</f>
        <v>0</v>
      </c>
      <c r="Y107" s="35"/>
      <c r="Z107" s="35"/>
      <c r="AA107" s="35"/>
      <c r="AB107" s="35"/>
      <c r="AC107" s="35"/>
      <c r="AD107" s="35"/>
      <c r="AE107" s="35"/>
      <c r="AR107" s="189" t="s">
        <v>139</v>
      </c>
      <c r="AT107" s="189" t="s">
        <v>134</v>
      </c>
      <c r="AU107" s="189" t="s">
        <v>85</v>
      </c>
      <c r="AY107" s="18" t="s">
        <v>131</v>
      </c>
      <c r="BE107" s="190">
        <f>IF(O107="základní",K107,0)</f>
        <v>0</v>
      </c>
      <c r="BF107" s="190">
        <f>IF(O107="snížená",K107,0)</f>
        <v>0</v>
      </c>
      <c r="BG107" s="190">
        <f>IF(O107="zákl. přenesená",K107,0)</f>
        <v>0</v>
      </c>
      <c r="BH107" s="190">
        <f>IF(O107="sníž. přenesená",K107,0)</f>
        <v>0</v>
      </c>
      <c r="BI107" s="190">
        <f>IF(O107="nulová",K107,0)</f>
        <v>0</v>
      </c>
      <c r="BJ107" s="18" t="s">
        <v>83</v>
      </c>
      <c r="BK107" s="190">
        <f>ROUND(P107*H107,2)</f>
        <v>0</v>
      </c>
      <c r="BL107" s="18" t="s">
        <v>139</v>
      </c>
      <c r="BM107" s="189" t="s">
        <v>166</v>
      </c>
    </row>
    <row r="108" spans="1:47" s="2" customFormat="1" ht="12">
      <c r="A108" s="35"/>
      <c r="B108" s="36"/>
      <c r="C108" s="37"/>
      <c r="D108" s="191" t="s">
        <v>141</v>
      </c>
      <c r="E108" s="37"/>
      <c r="F108" s="192" t="s">
        <v>1018</v>
      </c>
      <c r="G108" s="37"/>
      <c r="H108" s="37"/>
      <c r="I108" s="193"/>
      <c r="J108" s="193"/>
      <c r="K108" s="37"/>
      <c r="L108" s="37"/>
      <c r="M108" s="40"/>
      <c r="N108" s="194"/>
      <c r="O108" s="195"/>
      <c r="P108" s="65"/>
      <c r="Q108" s="65"/>
      <c r="R108" s="65"/>
      <c r="S108" s="65"/>
      <c r="T108" s="65"/>
      <c r="U108" s="65"/>
      <c r="V108" s="65"/>
      <c r="W108" s="65"/>
      <c r="X108" s="66"/>
      <c r="Y108" s="35"/>
      <c r="Z108" s="35"/>
      <c r="AA108" s="35"/>
      <c r="AB108" s="35"/>
      <c r="AC108" s="35"/>
      <c r="AD108" s="35"/>
      <c r="AE108" s="35"/>
      <c r="AT108" s="18" t="s">
        <v>141</v>
      </c>
      <c r="AU108" s="18" t="s">
        <v>85</v>
      </c>
    </row>
    <row r="109" spans="1:47" s="2" customFormat="1" ht="12">
      <c r="A109" s="35"/>
      <c r="B109" s="36"/>
      <c r="C109" s="37"/>
      <c r="D109" s="196" t="s">
        <v>143</v>
      </c>
      <c r="E109" s="37"/>
      <c r="F109" s="197" t="s">
        <v>1019</v>
      </c>
      <c r="G109" s="37"/>
      <c r="H109" s="37"/>
      <c r="I109" s="193"/>
      <c r="J109" s="193"/>
      <c r="K109" s="37"/>
      <c r="L109" s="37"/>
      <c r="M109" s="40"/>
      <c r="N109" s="194"/>
      <c r="O109" s="195"/>
      <c r="P109" s="65"/>
      <c r="Q109" s="65"/>
      <c r="R109" s="65"/>
      <c r="S109" s="65"/>
      <c r="T109" s="65"/>
      <c r="U109" s="65"/>
      <c r="V109" s="65"/>
      <c r="W109" s="65"/>
      <c r="X109" s="66"/>
      <c r="Y109" s="35"/>
      <c r="Z109" s="35"/>
      <c r="AA109" s="35"/>
      <c r="AB109" s="35"/>
      <c r="AC109" s="35"/>
      <c r="AD109" s="35"/>
      <c r="AE109" s="35"/>
      <c r="AT109" s="18" t="s">
        <v>143</v>
      </c>
      <c r="AU109" s="18" t="s">
        <v>85</v>
      </c>
    </row>
    <row r="110" spans="2:51" s="13" customFormat="1" ht="12">
      <c r="B110" s="198"/>
      <c r="C110" s="199"/>
      <c r="D110" s="191" t="s">
        <v>145</v>
      </c>
      <c r="E110" s="200" t="s">
        <v>29</v>
      </c>
      <c r="F110" s="201" t="s">
        <v>1020</v>
      </c>
      <c r="G110" s="199"/>
      <c r="H110" s="200" t="s">
        <v>29</v>
      </c>
      <c r="I110" s="202"/>
      <c r="J110" s="202"/>
      <c r="K110" s="199"/>
      <c r="L110" s="199"/>
      <c r="M110" s="203"/>
      <c r="N110" s="204"/>
      <c r="O110" s="205"/>
      <c r="P110" s="205"/>
      <c r="Q110" s="205"/>
      <c r="R110" s="205"/>
      <c r="S110" s="205"/>
      <c r="T110" s="205"/>
      <c r="U110" s="205"/>
      <c r="V110" s="205"/>
      <c r="W110" s="205"/>
      <c r="X110" s="206"/>
      <c r="AT110" s="207" t="s">
        <v>145</v>
      </c>
      <c r="AU110" s="207" t="s">
        <v>85</v>
      </c>
      <c r="AV110" s="13" t="s">
        <v>83</v>
      </c>
      <c r="AW110" s="13" t="s">
        <v>5</v>
      </c>
      <c r="AX110" s="13" t="s">
        <v>75</v>
      </c>
      <c r="AY110" s="207" t="s">
        <v>131</v>
      </c>
    </row>
    <row r="111" spans="2:51" s="13" customFormat="1" ht="12">
      <c r="B111" s="198"/>
      <c r="C111" s="199"/>
      <c r="D111" s="191" t="s">
        <v>145</v>
      </c>
      <c r="E111" s="200" t="s">
        <v>29</v>
      </c>
      <c r="F111" s="201" t="s">
        <v>1021</v>
      </c>
      <c r="G111" s="199"/>
      <c r="H111" s="200" t="s">
        <v>29</v>
      </c>
      <c r="I111" s="202"/>
      <c r="J111" s="202"/>
      <c r="K111" s="199"/>
      <c r="L111" s="199"/>
      <c r="M111" s="203"/>
      <c r="N111" s="204"/>
      <c r="O111" s="205"/>
      <c r="P111" s="205"/>
      <c r="Q111" s="205"/>
      <c r="R111" s="205"/>
      <c r="S111" s="205"/>
      <c r="T111" s="205"/>
      <c r="U111" s="205"/>
      <c r="V111" s="205"/>
      <c r="W111" s="205"/>
      <c r="X111" s="206"/>
      <c r="AT111" s="207" t="s">
        <v>145</v>
      </c>
      <c r="AU111" s="207" t="s">
        <v>85</v>
      </c>
      <c r="AV111" s="13" t="s">
        <v>83</v>
      </c>
      <c r="AW111" s="13" t="s">
        <v>5</v>
      </c>
      <c r="AX111" s="13" t="s">
        <v>75</v>
      </c>
      <c r="AY111" s="207" t="s">
        <v>131</v>
      </c>
    </row>
    <row r="112" spans="2:51" s="14" customFormat="1" ht="12">
      <c r="B112" s="208"/>
      <c r="C112" s="209"/>
      <c r="D112" s="191" t="s">
        <v>145</v>
      </c>
      <c r="E112" s="210" t="s">
        <v>29</v>
      </c>
      <c r="F112" s="211" t="s">
        <v>1022</v>
      </c>
      <c r="G112" s="209"/>
      <c r="H112" s="212">
        <v>40.911</v>
      </c>
      <c r="I112" s="213"/>
      <c r="J112" s="213"/>
      <c r="K112" s="209"/>
      <c r="L112" s="209"/>
      <c r="M112" s="214"/>
      <c r="N112" s="215"/>
      <c r="O112" s="216"/>
      <c r="P112" s="216"/>
      <c r="Q112" s="216"/>
      <c r="R112" s="216"/>
      <c r="S112" s="216"/>
      <c r="T112" s="216"/>
      <c r="U112" s="216"/>
      <c r="V112" s="216"/>
      <c r="W112" s="216"/>
      <c r="X112" s="217"/>
      <c r="AT112" s="218" t="s">
        <v>145</v>
      </c>
      <c r="AU112" s="218" t="s">
        <v>85</v>
      </c>
      <c r="AV112" s="14" t="s">
        <v>85</v>
      </c>
      <c r="AW112" s="14" t="s">
        <v>5</v>
      </c>
      <c r="AX112" s="14" t="s">
        <v>75</v>
      </c>
      <c r="AY112" s="218" t="s">
        <v>131</v>
      </c>
    </row>
    <row r="113" spans="2:51" s="13" customFormat="1" ht="12">
      <c r="B113" s="198"/>
      <c r="C113" s="199"/>
      <c r="D113" s="191" t="s">
        <v>145</v>
      </c>
      <c r="E113" s="200" t="s">
        <v>29</v>
      </c>
      <c r="F113" s="201" t="s">
        <v>1023</v>
      </c>
      <c r="G113" s="199"/>
      <c r="H113" s="200" t="s">
        <v>29</v>
      </c>
      <c r="I113" s="202"/>
      <c r="J113" s="202"/>
      <c r="K113" s="199"/>
      <c r="L113" s="199"/>
      <c r="M113" s="203"/>
      <c r="N113" s="204"/>
      <c r="O113" s="205"/>
      <c r="P113" s="205"/>
      <c r="Q113" s="205"/>
      <c r="R113" s="205"/>
      <c r="S113" s="205"/>
      <c r="T113" s="205"/>
      <c r="U113" s="205"/>
      <c r="V113" s="205"/>
      <c r="W113" s="205"/>
      <c r="X113" s="206"/>
      <c r="AT113" s="207" t="s">
        <v>145</v>
      </c>
      <c r="AU113" s="207" t="s">
        <v>85</v>
      </c>
      <c r="AV113" s="13" t="s">
        <v>83</v>
      </c>
      <c r="AW113" s="13" t="s">
        <v>5</v>
      </c>
      <c r="AX113" s="13" t="s">
        <v>75</v>
      </c>
      <c r="AY113" s="207" t="s">
        <v>131</v>
      </c>
    </row>
    <row r="114" spans="2:51" s="14" customFormat="1" ht="12">
      <c r="B114" s="208"/>
      <c r="C114" s="209"/>
      <c r="D114" s="191" t="s">
        <v>145</v>
      </c>
      <c r="E114" s="210" t="s">
        <v>29</v>
      </c>
      <c r="F114" s="211" t="s">
        <v>1024</v>
      </c>
      <c r="G114" s="209"/>
      <c r="H114" s="212">
        <v>21.425</v>
      </c>
      <c r="I114" s="213"/>
      <c r="J114" s="213"/>
      <c r="K114" s="209"/>
      <c r="L114" s="209"/>
      <c r="M114" s="214"/>
      <c r="N114" s="215"/>
      <c r="O114" s="216"/>
      <c r="P114" s="216"/>
      <c r="Q114" s="216"/>
      <c r="R114" s="216"/>
      <c r="S114" s="216"/>
      <c r="T114" s="216"/>
      <c r="U114" s="216"/>
      <c r="V114" s="216"/>
      <c r="W114" s="216"/>
      <c r="X114" s="217"/>
      <c r="AT114" s="218" t="s">
        <v>145</v>
      </c>
      <c r="AU114" s="218" t="s">
        <v>85</v>
      </c>
      <c r="AV114" s="14" t="s">
        <v>85</v>
      </c>
      <c r="AW114" s="14" t="s">
        <v>5</v>
      </c>
      <c r="AX114" s="14" t="s">
        <v>75</v>
      </c>
      <c r="AY114" s="218" t="s">
        <v>131</v>
      </c>
    </row>
    <row r="115" spans="2:51" s="13" customFormat="1" ht="12">
      <c r="B115" s="198"/>
      <c r="C115" s="199"/>
      <c r="D115" s="191" t="s">
        <v>145</v>
      </c>
      <c r="E115" s="200" t="s">
        <v>29</v>
      </c>
      <c r="F115" s="201" t="s">
        <v>1025</v>
      </c>
      <c r="G115" s="199"/>
      <c r="H115" s="200" t="s">
        <v>29</v>
      </c>
      <c r="I115" s="202"/>
      <c r="J115" s="202"/>
      <c r="K115" s="199"/>
      <c r="L115" s="199"/>
      <c r="M115" s="203"/>
      <c r="N115" s="204"/>
      <c r="O115" s="205"/>
      <c r="P115" s="205"/>
      <c r="Q115" s="205"/>
      <c r="R115" s="205"/>
      <c r="S115" s="205"/>
      <c r="T115" s="205"/>
      <c r="U115" s="205"/>
      <c r="V115" s="205"/>
      <c r="W115" s="205"/>
      <c r="X115" s="206"/>
      <c r="AT115" s="207" t="s">
        <v>145</v>
      </c>
      <c r="AU115" s="207" t="s">
        <v>85</v>
      </c>
      <c r="AV115" s="13" t="s">
        <v>83</v>
      </c>
      <c r="AW115" s="13" t="s">
        <v>5</v>
      </c>
      <c r="AX115" s="13" t="s">
        <v>75</v>
      </c>
      <c r="AY115" s="207" t="s">
        <v>131</v>
      </c>
    </row>
    <row r="116" spans="2:51" s="14" customFormat="1" ht="12">
      <c r="B116" s="208"/>
      <c r="C116" s="209"/>
      <c r="D116" s="191" t="s">
        <v>145</v>
      </c>
      <c r="E116" s="210" t="s">
        <v>29</v>
      </c>
      <c r="F116" s="211" t="s">
        <v>1026</v>
      </c>
      <c r="G116" s="209"/>
      <c r="H116" s="212">
        <v>1.379</v>
      </c>
      <c r="I116" s="213"/>
      <c r="J116" s="213"/>
      <c r="K116" s="209"/>
      <c r="L116" s="209"/>
      <c r="M116" s="214"/>
      <c r="N116" s="215"/>
      <c r="O116" s="216"/>
      <c r="P116" s="216"/>
      <c r="Q116" s="216"/>
      <c r="R116" s="216"/>
      <c r="S116" s="216"/>
      <c r="T116" s="216"/>
      <c r="U116" s="216"/>
      <c r="V116" s="216"/>
      <c r="W116" s="216"/>
      <c r="X116" s="217"/>
      <c r="AT116" s="218" t="s">
        <v>145</v>
      </c>
      <c r="AU116" s="218" t="s">
        <v>85</v>
      </c>
      <c r="AV116" s="14" t="s">
        <v>85</v>
      </c>
      <c r="AW116" s="14" t="s">
        <v>5</v>
      </c>
      <c r="AX116" s="14" t="s">
        <v>75</v>
      </c>
      <c r="AY116" s="218" t="s">
        <v>131</v>
      </c>
    </row>
    <row r="117" spans="2:51" s="13" customFormat="1" ht="12">
      <c r="B117" s="198"/>
      <c r="C117" s="199"/>
      <c r="D117" s="191" t="s">
        <v>145</v>
      </c>
      <c r="E117" s="200" t="s">
        <v>29</v>
      </c>
      <c r="F117" s="201" t="s">
        <v>1027</v>
      </c>
      <c r="G117" s="199"/>
      <c r="H117" s="200" t="s">
        <v>29</v>
      </c>
      <c r="I117" s="202"/>
      <c r="J117" s="202"/>
      <c r="K117" s="199"/>
      <c r="L117" s="199"/>
      <c r="M117" s="203"/>
      <c r="N117" s="204"/>
      <c r="O117" s="205"/>
      <c r="P117" s="205"/>
      <c r="Q117" s="205"/>
      <c r="R117" s="205"/>
      <c r="S117" s="205"/>
      <c r="T117" s="205"/>
      <c r="U117" s="205"/>
      <c r="V117" s="205"/>
      <c r="W117" s="205"/>
      <c r="X117" s="206"/>
      <c r="AT117" s="207" t="s">
        <v>145</v>
      </c>
      <c r="AU117" s="207" t="s">
        <v>85</v>
      </c>
      <c r="AV117" s="13" t="s">
        <v>83</v>
      </c>
      <c r="AW117" s="13" t="s">
        <v>5</v>
      </c>
      <c r="AX117" s="13" t="s">
        <v>75</v>
      </c>
      <c r="AY117" s="207" t="s">
        <v>131</v>
      </c>
    </row>
    <row r="118" spans="2:51" s="14" customFormat="1" ht="12">
      <c r="B118" s="208"/>
      <c r="C118" s="209"/>
      <c r="D118" s="191" t="s">
        <v>145</v>
      </c>
      <c r="E118" s="210" t="s">
        <v>29</v>
      </c>
      <c r="F118" s="211" t="s">
        <v>1028</v>
      </c>
      <c r="G118" s="209"/>
      <c r="H118" s="212">
        <v>14.773</v>
      </c>
      <c r="I118" s="213"/>
      <c r="J118" s="213"/>
      <c r="K118" s="209"/>
      <c r="L118" s="209"/>
      <c r="M118" s="214"/>
      <c r="N118" s="215"/>
      <c r="O118" s="216"/>
      <c r="P118" s="216"/>
      <c r="Q118" s="216"/>
      <c r="R118" s="216"/>
      <c r="S118" s="216"/>
      <c r="T118" s="216"/>
      <c r="U118" s="216"/>
      <c r="V118" s="216"/>
      <c r="W118" s="216"/>
      <c r="X118" s="217"/>
      <c r="AT118" s="218" t="s">
        <v>145</v>
      </c>
      <c r="AU118" s="218" t="s">
        <v>85</v>
      </c>
      <c r="AV118" s="14" t="s">
        <v>85</v>
      </c>
      <c r="AW118" s="14" t="s">
        <v>5</v>
      </c>
      <c r="AX118" s="14" t="s">
        <v>75</v>
      </c>
      <c r="AY118" s="218" t="s">
        <v>131</v>
      </c>
    </row>
    <row r="119" spans="2:51" s="13" customFormat="1" ht="12">
      <c r="B119" s="198"/>
      <c r="C119" s="199"/>
      <c r="D119" s="191" t="s">
        <v>145</v>
      </c>
      <c r="E119" s="200" t="s">
        <v>29</v>
      </c>
      <c r="F119" s="201" t="s">
        <v>1029</v>
      </c>
      <c r="G119" s="199"/>
      <c r="H119" s="200" t="s">
        <v>29</v>
      </c>
      <c r="I119" s="202"/>
      <c r="J119" s="202"/>
      <c r="K119" s="199"/>
      <c r="L119" s="199"/>
      <c r="M119" s="203"/>
      <c r="N119" s="204"/>
      <c r="O119" s="205"/>
      <c r="P119" s="205"/>
      <c r="Q119" s="205"/>
      <c r="R119" s="205"/>
      <c r="S119" s="205"/>
      <c r="T119" s="205"/>
      <c r="U119" s="205"/>
      <c r="V119" s="205"/>
      <c r="W119" s="205"/>
      <c r="X119" s="206"/>
      <c r="AT119" s="207" t="s">
        <v>145</v>
      </c>
      <c r="AU119" s="207" t="s">
        <v>85</v>
      </c>
      <c r="AV119" s="13" t="s">
        <v>83</v>
      </c>
      <c r="AW119" s="13" t="s">
        <v>5</v>
      </c>
      <c r="AX119" s="13" t="s">
        <v>75</v>
      </c>
      <c r="AY119" s="207" t="s">
        <v>131</v>
      </c>
    </row>
    <row r="120" spans="2:51" s="14" customFormat="1" ht="12">
      <c r="B120" s="208"/>
      <c r="C120" s="209"/>
      <c r="D120" s="191" t="s">
        <v>145</v>
      </c>
      <c r="E120" s="210" t="s">
        <v>29</v>
      </c>
      <c r="F120" s="211" t="s">
        <v>1030</v>
      </c>
      <c r="G120" s="209"/>
      <c r="H120" s="212">
        <v>11.273</v>
      </c>
      <c r="I120" s="213"/>
      <c r="J120" s="213"/>
      <c r="K120" s="209"/>
      <c r="L120" s="209"/>
      <c r="M120" s="214"/>
      <c r="N120" s="215"/>
      <c r="O120" s="216"/>
      <c r="P120" s="216"/>
      <c r="Q120" s="216"/>
      <c r="R120" s="216"/>
      <c r="S120" s="216"/>
      <c r="T120" s="216"/>
      <c r="U120" s="216"/>
      <c r="V120" s="216"/>
      <c r="W120" s="216"/>
      <c r="X120" s="217"/>
      <c r="AT120" s="218" t="s">
        <v>145</v>
      </c>
      <c r="AU120" s="218" t="s">
        <v>85</v>
      </c>
      <c r="AV120" s="14" t="s">
        <v>85</v>
      </c>
      <c r="AW120" s="14" t="s">
        <v>5</v>
      </c>
      <c r="AX120" s="14" t="s">
        <v>75</v>
      </c>
      <c r="AY120" s="218" t="s">
        <v>131</v>
      </c>
    </row>
    <row r="121" spans="2:51" s="13" customFormat="1" ht="12">
      <c r="B121" s="198"/>
      <c r="C121" s="199"/>
      <c r="D121" s="191" t="s">
        <v>145</v>
      </c>
      <c r="E121" s="200" t="s">
        <v>29</v>
      </c>
      <c r="F121" s="201" t="s">
        <v>1031</v>
      </c>
      <c r="G121" s="199"/>
      <c r="H121" s="200" t="s">
        <v>29</v>
      </c>
      <c r="I121" s="202"/>
      <c r="J121" s="202"/>
      <c r="K121" s="199"/>
      <c r="L121" s="199"/>
      <c r="M121" s="203"/>
      <c r="N121" s="204"/>
      <c r="O121" s="205"/>
      <c r="P121" s="205"/>
      <c r="Q121" s="205"/>
      <c r="R121" s="205"/>
      <c r="S121" s="205"/>
      <c r="T121" s="205"/>
      <c r="U121" s="205"/>
      <c r="V121" s="205"/>
      <c r="W121" s="205"/>
      <c r="X121" s="206"/>
      <c r="AT121" s="207" t="s">
        <v>145</v>
      </c>
      <c r="AU121" s="207" t="s">
        <v>85</v>
      </c>
      <c r="AV121" s="13" t="s">
        <v>83</v>
      </c>
      <c r="AW121" s="13" t="s">
        <v>5</v>
      </c>
      <c r="AX121" s="13" t="s">
        <v>75</v>
      </c>
      <c r="AY121" s="207" t="s">
        <v>131</v>
      </c>
    </row>
    <row r="122" spans="2:51" s="14" customFormat="1" ht="12">
      <c r="B122" s="208"/>
      <c r="C122" s="209"/>
      <c r="D122" s="191" t="s">
        <v>145</v>
      </c>
      <c r="E122" s="210" t="s">
        <v>29</v>
      </c>
      <c r="F122" s="211" t="s">
        <v>1030</v>
      </c>
      <c r="G122" s="209"/>
      <c r="H122" s="212">
        <v>11.273</v>
      </c>
      <c r="I122" s="213"/>
      <c r="J122" s="213"/>
      <c r="K122" s="209"/>
      <c r="L122" s="209"/>
      <c r="M122" s="214"/>
      <c r="N122" s="215"/>
      <c r="O122" s="216"/>
      <c r="P122" s="216"/>
      <c r="Q122" s="216"/>
      <c r="R122" s="216"/>
      <c r="S122" s="216"/>
      <c r="T122" s="216"/>
      <c r="U122" s="216"/>
      <c r="V122" s="216"/>
      <c r="W122" s="216"/>
      <c r="X122" s="217"/>
      <c r="AT122" s="218" t="s">
        <v>145</v>
      </c>
      <c r="AU122" s="218" t="s">
        <v>85</v>
      </c>
      <c r="AV122" s="14" t="s">
        <v>85</v>
      </c>
      <c r="AW122" s="14" t="s">
        <v>5</v>
      </c>
      <c r="AX122" s="14" t="s">
        <v>75</v>
      </c>
      <c r="AY122" s="218" t="s">
        <v>131</v>
      </c>
    </row>
    <row r="123" spans="2:51" s="13" customFormat="1" ht="12">
      <c r="B123" s="198"/>
      <c r="C123" s="199"/>
      <c r="D123" s="191" t="s">
        <v>145</v>
      </c>
      <c r="E123" s="200" t="s">
        <v>29</v>
      </c>
      <c r="F123" s="201" t="s">
        <v>1032</v>
      </c>
      <c r="G123" s="199"/>
      <c r="H123" s="200" t="s">
        <v>29</v>
      </c>
      <c r="I123" s="202"/>
      <c r="J123" s="202"/>
      <c r="K123" s="199"/>
      <c r="L123" s="199"/>
      <c r="M123" s="203"/>
      <c r="N123" s="204"/>
      <c r="O123" s="205"/>
      <c r="P123" s="205"/>
      <c r="Q123" s="205"/>
      <c r="R123" s="205"/>
      <c r="S123" s="205"/>
      <c r="T123" s="205"/>
      <c r="U123" s="205"/>
      <c r="V123" s="205"/>
      <c r="W123" s="205"/>
      <c r="X123" s="206"/>
      <c r="AT123" s="207" t="s">
        <v>145</v>
      </c>
      <c r="AU123" s="207" t="s">
        <v>85</v>
      </c>
      <c r="AV123" s="13" t="s">
        <v>83</v>
      </c>
      <c r="AW123" s="13" t="s">
        <v>5</v>
      </c>
      <c r="AX123" s="13" t="s">
        <v>75</v>
      </c>
      <c r="AY123" s="207" t="s">
        <v>131</v>
      </c>
    </row>
    <row r="124" spans="2:51" s="14" customFormat="1" ht="12">
      <c r="B124" s="208"/>
      <c r="C124" s="209"/>
      <c r="D124" s="191" t="s">
        <v>145</v>
      </c>
      <c r="E124" s="210" t="s">
        <v>29</v>
      </c>
      <c r="F124" s="211" t="s">
        <v>1033</v>
      </c>
      <c r="G124" s="209"/>
      <c r="H124" s="212">
        <v>16.024</v>
      </c>
      <c r="I124" s="213"/>
      <c r="J124" s="213"/>
      <c r="K124" s="209"/>
      <c r="L124" s="209"/>
      <c r="M124" s="214"/>
      <c r="N124" s="215"/>
      <c r="O124" s="216"/>
      <c r="P124" s="216"/>
      <c r="Q124" s="216"/>
      <c r="R124" s="216"/>
      <c r="S124" s="216"/>
      <c r="T124" s="216"/>
      <c r="U124" s="216"/>
      <c r="V124" s="216"/>
      <c r="W124" s="216"/>
      <c r="X124" s="217"/>
      <c r="AT124" s="218" t="s">
        <v>145</v>
      </c>
      <c r="AU124" s="218" t="s">
        <v>85</v>
      </c>
      <c r="AV124" s="14" t="s">
        <v>85</v>
      </c>
      <c r="AW124" s="14" t="s">
        <v>5</v>
      </c>
      <c r="AX124" s="14" t="s">
        <v>75</v>
      </c>
      <c r="AY124" s="218" t="s">
        <v>131</v>
      </c>
    </row>
    <row r="125" spans="2:51" s="13" customFormat="1" ht="12">
      <c r="B125" s="198"/>
      <c r="C125" s="199"/>
      <c r="D125" s="191" t="s">
        <v>145</v>
      </c>
      <c r="E125" s="200" t="s">
        <v>29</v>
      </c>
      <c r="F125" s="201" t="s">
        <v>1034</v>
      </c>
      <c r="G125" s="199"/>
      <c r="H125" s="200" t="s">
        <v>29</v>
      </c>
      <c r="I125" s="202"/>
      <c r="J125" s="202"/>
      <c r="K125" s="199"/>
      <c r="L125" s="199"/>
      <c r="M125" s="203"/>
      <c r="N125" s="204"/>
      <c r="O125" s="205"/>
      <c r="P125" s="205"/>
      <c r="Q125" s="205"/>
      <c r="R125" s="205"/>
      <c r="S125" s="205"/>
      <c r="T125" s="205"/>
      <c r="U125" s="205"/>
      <c r="V125" s="205"/>
      <c r="W125" s="205"/>
      <c r="X125" s="206"/>
      <c r="AT125" s="207" t="s">
        <v>145</v>
      </c>
      <c r="AU125" s="207" t="s">
        <v>85</v>
      </c>
      <c r="AV125" s="13" t="s">
        <v>83</v>
      </c>
      <c r="AW125" s="13" t="s">
        <v>5</v>
      </c>
      <c r="AX125" s="13" t="s">
        <v>75</v>
      </c>
      <c r="AY125" s="207" t="s">
        <v>131</v>
      </c>
    </row>
    <row r="126" spans="2:51" s="14" customFormat="1" ht="12">
      <c r="B126" s="208"/>
      <c r="C126" s="209"/>
      <c r="D126" s="191" t="s">
        <v>145</v>
      </c>
      <c r="E126" s="210" t="s">
        <v>29</v>
      </c>
      <c r="F126" s="211" t="s">
        <v>1035</v>
      </c>
      <c r="G126" s="209"/>
      <c r="H126" s="212">
        <v>14.773</v>
      </c>
      <c r="I126" s="213"/>
      <c r="J126" s="213"/>
      <c r="K126" s="209"/>
      <c r="L126" s="209"/>
      <c r="M126" s="214"/>
      <c r="N126" s="215"/>
      <c r="O126" s="216"/>
      <c r="P126" s="216"/>
      <c r="Q126" s="216"/>
      <c r="R126" s="216"/>
      <c r="S126" s="216"/>
      <c r="T126" s="216"/>
      <c r="U126" s="216"/>
      <c r="V126" s="216"/>
      <c r="W126" s="216"/>
      <c r="X126" s="217"/>
      <c r="AT126" s="218" t="s">
        <v>145</v>
      </c>
      <c r="AU126" s="218" t="s">
        <v>85</v>
      </c>
      <c r="AV126" s="14" t="s">
        <v>85</v>
      </c>
      <c r="AW126" s="14" t="s">
        <v>5</v>
      </c>
      <c r="AX126" s="14" t="s">
        <v>75</v>
      </c>
      <c r="AY126" s="218" t="s">
        <v>131</v>
      </c>
    </row>
    <row r="127" spans="2:51" s="13" customFormat="1" ht="12">
      <c r="B127" s="198"/>
      <c r="C127" s="199"/>
      <c r="D127" s="191" t="s">
        <v>145</v>
      </c>
      <c r="E127" s="200" t="s">
        <v>29</v>
      </c>
      <c r="F127" s="201" t="s">
        <v>1036</v>
      </c>
      <c r="G127" s="199"/>
      <c r="H127" s="200" t="s">
        <v>29</v>
      </c>
      <c r="I127" s="202"/>
      <c r="J127" s="202"/>
      <c r="K127" s="199"/>
      <c r="L127" s="199"/>
      <c r="M127" s="203"/>
      <c r="N127" s="204"/>
      <c r="O127" s="205"/>
      <c r="P127" s="205"/>
      <c r="Q127" s="205"/>
      <c r="R127" s="205"/>
      <c r="S127" s="205"/>
      <c r="T127" s="205"/>
      <c r="U127" s="205"/>
      <c r="V127" s="205"/>
      <c r="W127" s="205"/>
      <c r="X127" s="206"/>
      <c r="AT127" s="207" t="s">
        <v>145</v>
      </c>
      <c r="AU127" s="207" t="s">
        <v>85</v>
      </c>
      <c r="AV127" s="13" t="s">
        <v>83</v>
      </c>
      <c r="AW127" s="13" t="s">
        <v>5</v>
      </c>
      <c r="AX127" s="13" t="s">
        <v>75</v>
      </c>
      <c r="AY127" s="207" t="s">
        <v>131</v>
      </c>
    </row>
    <row r="128" spans="2:51" s="14" customFormat="1" ht="12">
      <c r="B128" s="208"/>
      <c r="C128" s="209"/>
      <c r="D128" s="191" t="s">
        <v>145</v>
      </c>
      <c r="E128" s="210" t="s">
        <v>29</v>
      </c>
      <c r="F128" s="211" t="s">
        <v>1030</v>
      </c>
      <c r="G128" s="209"/>
      <c r="H128" s="212">
        <v>11.273</v>
      </c>
      <c r="I128" s="213"/>
      <c r="J128" s="213"/>
      <c r="K128" s="209"/>
      <c r="L128" s="209"/>
      <c r="M128" s="214"/>
      <c r="N128" s="215"/>
      <c r="O128" s="216"/>
      <c r="P128" s="216"/>
      <c r="Q128" s="216"/>
      <c r="R128" s="216"/>
      <c r="S128" s="216"/>
      <c r="T128" s="216"/>
      <c r="U128" s="216"/>
      <c r="V128" s="216"/>
      <c r="W128" s="216"/>
      <c r="X128" s="217"/>
      <c r="AT128" s="218" t="s">
        <v>145</v>
      </c>
      <c r="AU128" s="218" t="s">
        <v>85</v>
      </c>
      <c r="AV128" s="14" t="s">
        <v>85</v>
      </c>
      <c r="AW128" s="14" t="s">
        <v>5</v>
      </c>
      <c r="AX128" s="14" t="s">
        <v>75</v>
      </c>
      <c r="AY128" s="218" t="s">
        <v>131</v>
      </c>
    </row>
    <row r="129" spans="2:51" s="13" customFormat="1" ht="12">
      <c r="B129" s="198"/>
      <c r="C129" s="199"/>
      <c r="D129" s="191" t="s">
        <v>145</v>
      </c>
      <c r="E129" s="200" t="s">
        <v>29</v>
      </c>
      <c r="F129" s="201" t="s">
        <v>1037</v>
      </c>
      <c r="G129" s="199"/>
      <c r="H129" s="200" t="s">
        <v>29</v>
      </c>
      <c r="I129" s="202"/>
      <c r="J129" s="202"/>
      <c r="K129" s="199"/>
      <c r="L129" s="199"/>
      <c r="M129" s="203"/>
      <c r="N129" s="204"/>
      <c r="O129" s="205"/>
      <c r="P129" s="205"/>
      <c r="Q129" s="205"/>
      <c r="R129" s="205"/>
      <c r="S129" s="205"/>
      <c r="T129" s="205"/>
      <c r="U129" s="205"/>
      <c r="V129" s="205"/>
      <c r="W129" s="205"/>
      <c r="X129" s="206"/>
      <c r="AT129" s="207" t="s">
        <v>145</v>
      </c>
      <c r="AU129" s="207" t="s">
        <v>85</v>
      </c>
      <c r="AV129" s="13" t="s">
        <v>83</v>
      </c>
      <c r="AW129" s="13" t="s">
        <v>5</v>
      </c>
      <c r="AX129" s="13" t="s">
        <v>75</v>
      </c>
      <c r="AY129" s="207" t="s">
        <v>131</v>
      </c>
    </row>
    <row r="130" spans="2:51" s="14" customFormat="1" ht="12">
      <c r="B130" s="208"/>
      <c r="C130" s="209"/>
      <c r="D130" s="191" t="s">
        <v>145</v>
      </c>
      <c r="E130" s="210" t="s">
        <v>29</v>
      </c>
      <c r="F130" s="211" t="s">
        <v>1038</v>
      </c>
      <c r="G130" s="209"/>
      <c r="H130" s="212">
        <v>13.046</v>
      </c>
      <c r="I130" s="213"/>
      <c r="J130" s="213"/>
      <c r="K130" s="209"/>
      <c r="L130" s="209"/>
      <c r="M130" s="214"/>
      <c r="N130" s="215"/>
      <c r="O130" s="216"/>
      <c r="P130" s="216"/>
      <c r="Q130" s="216"/>
      <c r="R130" s="216"/>
      <c r="S130" s="216"/>
      <c r="T130" s="216"/>
      <c r="U130" s="216"/>
      <c r="V130" s="216"/>
      <c r="W130" s="216"/>
      <c r="X130" s="217"/>
      <c r="AT130" s="218" t="s">
        <v>145</v>
      </c>
      <c r="AU130" s="218" t="s">
        <v>85</v>
      </c>
      <c r="AV130" s="14" t="s">
        <v>85</v>
      </c>
      <c r="AW130" s="14" t="s">
        <v>5</v>
      </c>
      <c r="AX130" s="14" t="s">
        <v>75</v>
      </c>
      <c r="AY130" s="218" t="s">
        <v>131</v>
      </c>
    </row>
    <row r="131" spans="2:51" s="13" customFormat="1" ht="12">
      <c r="B131" s="198"/>
      <c r="C131" s="199"/>
      <c r="D131" s="191" t="s">
        <v>145</v>
      </c>
      <c r="E131" s="200" t="s">
        <v>29</v>
      </c>
      <c r="F131" s="201" t="s">
        <v>1039</v>
      </c>
      <c r="G131" s="199"/>
      <c r="H131" s="200" t="s">
        <v>29</v>
      </c>
      <c r="I131" s="202"/>
      <c r="J131" s="202"/>
      <c r="K131" s="199"/>
      <c r="L131" s="199"/>
      <c r="M131" s="203"/>
      <c r="N131" s="204"/>
      <c r="O131" s="205"/>
      <c r="P131" s="205"/>
      <c r="Q131" s="205"/>
      <c r="R131" s="205"/>
      <c r="S131" s="205"/>
      <c r="T131" s="205"/>
      <c r="U131" s="205"/>
      <c r="V131" s="205"/>
      <c r="W131" s="205"/>
      <c r="X131" s="206"/>
      <c r="AT131" s="207" t="s">
        <v>145</v>
      </c>
      <c r="AU131" s="207" t="s">
        <v>85</v>
      </c>
      <c r="AV131" s="13" t="s">
        <v>83</v>
      </c>
      <c r="AW131" s="13" t="s">
        <v>5</v>
      </c>
      <c r="AX131" s="13" t="s">
        <v>75</v>
      </c>
      <c r="AY131" s="207" t="s">
        <v>131</v>
      </c>
    </row>
    <row r="132" spans="2:51" s="14" customFormat="1" ht="12">
      <c r="B132" s="208"/>
      <c r="C132" s="209"/>
      <c r="D132" s="191" t="s">
        <v>145</v>
      </c>
      <c r="E132" s="210" t="s">
        <v>29</v>
      </c>
      <c r="F132" s="211" t="s">
        <v>1040</v>
      </c>
      <c r="G132" s="209"/>
      <c r="H132" s="212">
        <v>1.773</v>
      </c>
      <c r="I132" s="213"/>
      <c r="J132" s="213"/>
      <c r="K132" s="209"/>
      <c r="L132" s="209"/>
      <c r="M132" s="214"/>
      <c r="N132" s="215"/>
      <c r="O132" s="216"/>
      <c r="P132" s="216"/>
      <c r="Q132" s="216"/>
      <c r="R132" s="216"/>
      <c r="S132" s="216"/>
      <c r="T132" s="216"/>
      <c r="U132" s="216"/>
      <c r="V132" s="216"/>
      <c r="W132" s="216"/>
      <c r="X132" s="217"/>
      <c r="AT132" s="218" t="s">
        <v>145</v>
      </c>
      <c r="AU132" s="218" t="s">
        <v>85</v>
      </c>
      <c r="AV132" s="14" t="s">
        <v>85</v>
      </c>
      <c r="AW132" s="14" t="s">
        <v>5</v>
      </c>
      <c r="AX132" s="14" t="s">
        <v>75</v>
      </c>
      <c r="AY132" s="218" t="s">
        <v>131</v>
      </c>
    </row>
    <row r="133" spans="2:51" s="13" customFormat="1" ht="12">
      <c r="B133" s="198"/>
      <c r="C133" s="199"/>
      <c r="D133" s="191" t="s">
        <v>145</v>
      </c>
      <c r="E133" s="200" t="s">
        <v>29</v>
      </c>
      <c r="F133" s="201" t="s">
        <v>1041</v>
      </c>
      <c r="G133" s="199"/>
      <c r="H133" s="200" t="s">
        <v>29</v>
      </c>
      <c r="I133" s="202"/>
      <c r="J133" s="202"/>
      <c r="K133" s="199"/>
      <c r="L133" s="199"/>
      <c r="M133" s="203"/>
      <c r="N133" s="204"/>
      <c r="O133" s="205"/>
      <c r="P133" s="205"/>
      <c r="Q133" s="205"/>
      <c r="R133" s="205"/>
      <c r="S133" s="205"/>
      <c r="T133" s="205"/>
      <c r="U133" s="205"/>
      <c r="V133" s="205"/>
      <c r="W133" s="205"/>
      <c r="X133" s="206"/>
      <c r="AT133" s="207" t="s">
        <v>145</v>
      </c>
      <c r="AU133" s="207" t="s">
        <v>85</v>
      </c>
      <c r="AV133" s="13" t="s">
        <v>83</v>
      </c>
      <c r="AW133" s="13" t="s">
        <v>5</v>
      </c>
      <c r="AX133" s="13" t="s">
        <v>75</v>
      </c>
      <c r="AY133" s="207" t="s">
        <v>131</v>
      </c>
    </row>
    <row r="134" spans="2:51" s="14" customFormat="1" ht="12">
      <c r="B134" s="208"/>
      <c r="C134" s="209"/>
      <c r="D134" s="191" t="s">
        <v>145</v>
      </c>
      <c r="E134" s="210" t="s">
        <v>29</v>
      </c>
      <c r="F134" s="211" t="s">
        <v>1026</v>
      </c>
      <c r="G134" s="209"/>
      <c r="H134" s="212">
        <v>1.379</v>
      </c>
      <c r="I134" s="213"/>
      <c r="J134" s="213"/>
      <c r="K134" s="209"/>
      <c r="L134" s="209"/>
      <c r="M134" s="214"/>
      <c r="N134" s="215"/>
      <c r="O134" s="216"/>
      <c r="P134" s="216"/>
      <c r="Q134" s="216"/>
      <c r="R134" s="216"/>
      <c r="S134" s="216"/>
      <c r="T134" s="216"/>
      <c r="U134" s="216"/>
      <c r="V134" s="216"/>
      <c r="W134" s="216"/>
      <c r="X134" s="217"/>
      <c r="AT134" s="218" t="s">
        <v>145</v>
      </c>
      <c r="AU134" s="218" t="s">
        <v>85</v>
      </c>
      <c r="AV134" s="14" t="s">
        <v>85</v>
      </c>
      <c r="AW134" s="14" t="s">
        <v>5</v>
      </c>
      <c r="AX134" s="14" t="s">
        <v>75</v>
      </c>
      <c r="AY134" s="218" t="s">
        <v>131</v>
      </c>
    </row>
    <row r="135" spans="2:51" s="13" customFormat="1" ht="12">
      <c r="B135" s="198"/>
      <c r="C135" s="199"/>
      <c r="D135" s="191" t="s">
        <v>145</v>
      </c>
      <c r="E135" s="200" t="s">
        <v>29</v>
      </c>
      <c r="F135" s="201" t="s">
        <v>1042</v>
      </c>
      <c r="G135" s="199"/>
      <c r="H135" s="200" t="s">
        <v>29</v>
      </c>
      <c r="I135" s="202"/>
      <c r="J135" s="202"/>
      <c r="K135" s="199"/>
      <c r="L135" s="199"/>
      <c r="M135" s="203"/>
      <c r="N135" s="204"/>
      <c r="O135" s="205"/>
      <c r="P135" s="205"/>
      <c r="Q135" s="205"/>
      <c r="R135" s="205"/>
      <c r="S135" s="205"/>
      <c r="T135" s="205"/>
      <c r="U135" s="205"/>
      <c r="V135" s="205"/>
      <c r="W135" s="205"/>
      <c r="X135" s="206"/>
      <c r="AT135" s="207" t="s">
        <v>145</v>
      </c>
      <c r="AU135" s="207" t="s">
        <v>85</v>
      </c>
      <c r="AV135" s="13" t="s">
        <v>83</v>
      </c>
      <c r="AW135" s="13" t="s">
        <v>5</v>
      </c>
      <c r="AX135" s="13" t="s">
        <v>75</v>
      </c>
      <c r="AY135" s="207" t="s">
        <v>131</v>
      </c>
    </row>
    <row r="136" spans="2:51" s="14" customFormat="1" ht="12">
      <c r="B136" s="208"/>
      <c r="C136" s="209"/>
      <c r="D136" s="191" t="s">
        <v>145</v>
      </c>
      <c r="E136" s="210" t="s">
        <v>29</v>
      </c>
      <c r="F136" s="211" t="s">
        <v>1043</v>
      </c>
      <c r="G136" s="209"/>
      <c r="H136" s="212">
        <v>2.758</v>
      </c>
      <c r="I136" s="213"/>
      <c r="J136" s="213"/>
      <c r="K136" s="209"/>
      <c r="L136" s="209"/>
      <c r="M136" s="214"/>
      <c r="N136" s="215"/>
      <c r="O136" s="216"/>
      <c r="P136" s="216"/>
      <c r="Q136" s="216"/>
      <c r="R136" s="216"/>
      <c r="S136" s="216"/>
      <c r="T136" s="216"/>
      <c r="U136" s="216"/>
      <c r="V136" s="216"/>
      <c r="W136" s="216"/>
      <c r="X136" s="217"/>
      <c r="AT136" s="218" t="s">
        <v>145</v>
      </c>
      <c r="AU136" s="218" t="s">
        <v>85</v>
      </c>
      <c r="AV136" s="14" t="s">
        <v>85</v>
      </c>
      <c r="AW136" s="14" t="s">
        <v>5</v>
      </c>
      <c r="AX136" s="14" t="s">
        <v>75</v>
      </c>
      <c r="AY136" s="218" t="s">
        <v>131</v>
      </c>
    </row>
    <row r="137" spans="2:51" s="13" customFormat="1" ht="12">
      <c r="B137" s="198"/>
      <c r="C137" s="199"/>
      <c r="D137" s="191" t="s">
        <v>145</v>
      </c>
      <c r="E137" s="200" t="s">
        <v>29</v>
      </c>
      <c r="F137" s="201" t="s">
        <v>1044</v>
      </c>
      <c r="G137" s="199"/>
      <c r="H137" s="200" t="s">
        <v>29</v>
      </c>
      <c r="I137" s="202"/>
      <c r="J137" s="202"/>
      <c r="K137" s="199"/>
      <c r="L137" s="199"/>
      <c r="M137" s="203"/>
      <c r="N137" s="204"/>
      <c r="O137" s="205"/>
      <c r="P137" s="205"/>
      <c r="Q137" s="205"/>
      <c r="R137" s="205"/>
      <c r="S137" s="205"/>
      <c r="T137" s="205"/>
      <c r="U137" s="205"/>
      <c r="V137" s="205"/>
      <c r="W137" s="205"/>
      <c r="X137" s="206"/>
      <c r="AT137" s="207" t="s">
        <v>145</v>
      </c>
      <c r="AU137" s="207" t="s">
        <v>85</v>
      </c>
      <c r="AV137" s="13" t="s">
        <v>83</v>
      </c>
      <c r="AW137" s="13" t="s">
        <v>5</v>
      </c>
      <c r="AX137" s="13" t="s">
        <v>75</v>
      </c>
      <c r="AY137" s="207" t="s">
        <v>131</v>
      </c>
    </row>
    <row r="138" spans="2:51" s="14" customFormat="1" ht="12">
      <c r="B138" s="208"/>
      <c r="C138" s="209"/>
      <c r="D138" s="191" t="s">
        <v>145</v>
      </c>
      <c r="E138" s="210" t="s">
        <v>29</v>
      </c>
      <c r="F138" s="211" t="s">
        <v>1045</v>
      </c>
      <c r="G138" s="209"/>
      <c r="H138" s="212">
        <v>3.743</v>
      </c>
      <c r="I138" s="213"/>
      <c r="J138" s="213"/>
      <c r="K138" s="209"/>
      <c r="L138" s="209"/>
      <c r="M138" s="214"/>
      <c r="N138" s="215"/>
      <c r="O138" s="216"/>
      <c r="P138" s="216"/>
      <c r="Q138" s="216"/>
      <c r="R138" s="216"/>
      <c r="S138" s="216"/>
      <c r="T138" s="216"/>
      <c r="U138" s="216"/>
      <c r="V138" s="216"/>
      <c r="W138" s="216"/>
      <c r="X138" s="217"/>
      <c r="AT138" s="218" t="s">
        <v>145</v>
      </c>
      <c r="AU138" s="218" t="s">
        <v>85</v>
      </c>
      <c r="AV138" s="14" t="s">
        <v>85</v>
      </c>
      <c r="AW138" s="14" t="s">
        <v>5</v>
      </c>
      <c r="AX138" s="14" t="s">
        <v>75</v>
      </c>
      <c r="AY138" s="218" t="s">
        <v>131</v>
      </c>
    </row>
    <row r="139" spans="2:51" s="13" customFormat="1" ht="12">
      <c r="B139" s="198"/>
      <c r="C139" s="199"/>
      <c r="D139" s="191" t="s">
        <v>145</v>
      </c>
      <c r="E139" s="200" t="s">
        <v>29</v>
      </c>
      <c r="F139" s="201" t="s">
        <v>1046</v>
      </c>
      <c r="G139" s="199"/>
      <c r="H139" s="200" t="s">
        <v>29</v>
      </c>
      <c r="I139" s="202"/>
      <c r="J139" s="202"/>
      <c r="K139" s="199"/>
      <c r="L139" s="199"/>
      <c r="M139" s="203"/>
      <c r="N139" s="204"/>
      <c r="O139" s="205"/>
      <c r="P139" s="205"/>
      <c r="Q139" s="205"/>
      <c r="R139" s="205"/>
      <c r="S139" s="205"/>
      <c r="T139" s="205"/>
      <c r="U139" s="205"/>
      <c r="V139" s="205"/>
      <c r="W139" s="205"/>
      <c r="X139" s="206"/>
      <c r="AT139" s="207" t="s">
        <v>145</v>
      </c>
      <c r="AU139" s="207" t="s">
        <v>85</v>
      </c>
      <c r="AV139" s="13" t="s">
        <v>83</v>
      </c>
      <c r="AW139" s="13" t="s">
        <v>5</v>
      </c>
      <c r="AX139" s="13" t="s">
        <v>75</v>
      </c>
      <c r="AY139" s="207" t="s">
        <v>131</v>
      </c>
    </row>
    <row r="140" spans="2:51" s="14" customFormat="1" ht="12">
      <c r="B140" s="208"/>
      <c r="C140" s="209"/>
      <c r="D140" s="191" t="s">
        <v>145</v>
      </c>
      <c r="E140" s="210" t="s">
        <v>29</v>
      </c>
      <c r="F140" s="211" t="s">
        <v>1047</v>
      </c>
      <c r="G140" s="209"/>
      <c r="H140" s="212">
        <v>2.151</v>
      </c>
      <c r="I140" s="213"/>
      <c r="J140" s="213"/>
      <c r="K140" s="209"/>
      <c r="L140" s="209"/>
      <c r="M140" s="214"/>
      <c r="N140" s="215"/>
      <c r="O140" s="216"/>
      <c r="P140" s="216"/>
      <c r="Q140" s="216"/>
      <c r="R140" s="216"/>
      <c r="S140" s="216"/>
      <c r="T140" s="216"/>
      <c r="U140" s="216"/>
      <c r="V140" s="216"/>
      <c r="W140" s="216"/>
      <c r="X140" s="217"/>
      <c r="AT140" s="218" t="s">
        <v>145</v>
      </c>
      <c r="AU140" s="218" t="s">
        <v>85</v>
      </c>
      <c r="AV140" s="14" t="s">
        <v>85</v>
      </c>
      <c r="AW140" s="14" t="s">
        <v>5</v>
      </c>
      <c r="AX140" s="14" t="s">
        <v>75</v>
      </c>
      <c r="AY140" s="218" t="s">
        <v>131</v>
      </c>
    </row>
    <row r="141" spans="2:51" s="13" customFormat="1" ht="12">
      <c r="B141" s="198"/>
      <c r="C141" s="199"/>
      <c r="D141" s="191" t="s">
        <v>145</v>
      </c>
      <c r="E141" s="200" t="s">
        <v>29</v>
      </c>
      <c r="F141" s="201" t="s">
        <v>1048</v>
      </c>
      <c r="G141" s="199"/>
      <c r="H141" s="200" t="s">
        <v>29</v>
      </c>
      <c r="I141" s="202"/>
      <c r="J141" s="202"/>
      <c r="K141" s="199"/>
      <c r="L141" s="199"/>
      <c r="M141" s="203"/>
      <c r="N141" s="204"/>
      <c r="O141" s="205"/>
      <c r="P141" s="205"/>
      <c r="Q141" s="205"/>
      <c r="R141" s="205"/>
      <c r="S141" s="205"/>
      <c r="T141" s="205"/>
      <c r="U141" s="205"/>
      <c r="V141" s="205"/>
      <c r="W141" s="205"/>
      <c r="X141" s="206"/>
      <c r="AT141" s="207" t="s">
        <v>145</v>
      </c>
      <c r="AU141" s="207" t="s">
        <v>85</v>
      </c>
      <c r="AV141" s="13" t="s">
        <v>83</v>
      </c>
      <c r="AW141" s="13" t="s">
        <v>5</v>
      </c>
      <c r="AX141" s="13" t="s">
        <v>75</v>
      </c>
      <c r="AY141" s="207" t="s">
        <v>131</v>
      </c>
    </row>
    <row r="142" spans="2:51" s="14" customFormat="1" ht="12">
      <c r="B142" s="208"/>
      <c r="C142" s="209"/>
      <c r="D142" s="191" t="s">
        <v>145</v>
      </c>
      <c r="E142" s="210" t="s">
        <v>29</v>
      </c>
      <c r="F142" s="211" t="s">
        <v>1047</v>
      </c>
      <c r="G142" s="209"/>
      <c r="H142" s="212">
        <v>2.151</v>
      </c>
      <c r="I142" s="213"/>
      <c r="J142" s="213"/>
      <c r="K142" s="209"/>
      <c r="L142" s="209"/>
      <c r="M142" s="214"/>
      <c r="N142" s="215"/>
      <c r="O142" s="216"/>
      <c r="P142" s="216"/>
      <c r="Q142" s="216"/>
      <c r="R142" s="216"/>
      <c r="S142" s="216"/>
      <c r="T142" s="216"/>
      <c r="U142" s="216"/>
      <c r="V142" s="216"/>
      <c r="W142" s="216"/>
      <c r="X142" s="217"/>
      <c r="AT142" s="218" t="s">
        <v>145</v>
      </c>
      <c r="AU142" s="218" t="s">
        <v>85</v>
      </c>
      <c r="AV142" s="14" t="s">
        <v>85</v>
      </c>
      <c r="AW142" s="14" t="s">
        <v>5</v>
      </c>
      <c r="AX142" s="14" t="s">
        <v>75</v>
      </c>
      <c r="AY142" s="218" t="s">
        <v>131</v>
      </c>
    </row>
    <row r="143" spans="2:51" s="13" customFormat="1" ht="12">
      <c r="B143" s="198"/>
      <c r="C143" s="199"/>
      <c r="D143" s="191" t="s">
        <v>145</v>
      </c>
      <c r="E143" s="200" t="s">
        <v>29</v>
      </c>
      <c r="F143" s="201" t="s">
        <v>1049</v>
      </c>
      <c r="G143" s="199"/>
      <c r="H143" s="200" t="s">
        <v>29</v>
      </c>
      <c r="I143" s="202"/>
      <c r="J143" s="202"/>
      <c r="K143" s="199"/>
      <c r="L143" s="199"/>
      <c r="M143" s="203"/>
      <c r="N143" s="204"/>
      <c r="O143" s="205"/>
      <c r="P143" s="205"/>
      <c r="Q143" s="205"/>
      <c r="R143" s="205"/>
      <c r="S143" s="205"/>
      <c r="T143" s="205"/>
      <c r="U143" s="205"/>
      <c r="V143" s="205"/>
      <c r="W143" s="205"/>
      <c r="X143" s="206"/>
      <c r="AT143" s="207" t="s">
        <v>145</v>
      </c>
      <c r="AU143" s="207" t="s">
        <v>85</v>
      </c>
      <c r="AV143" s="13" t="s">
        <v>83</v>
      </c>
      <c r="AW143" s="13" t="s">
        <v>5</v>
      </c>
      <c r="AX143" s="13" t="s">
        <v>75</v>
      </c>
      <c r="AY143" s="207" t="s">
        <v>131</v>
      </c>
    </row>
    <row r="144" spans="2:51" s="14" customFormat="1" ht="12">
      <c r="B144" s="208"/>
      <c r="C144" s="209"/>
      <c r="D144" s="191" t="s">
        <v>145</v>
      </c>
      <c r="E144" s="210" t="s">
        <v>29</v>
      </c>
      <c r="F144" s="211" t="s">
        <v>1043</v>
      </c>
      <c r="G144" s="209"/>
      <c r="H144" s="212">
        <v>2.758</v>
      </c>
      <c r="I144" s="213"/>
      <c r="J144" s="213"/>
      <c r="K144" s="209"/>
      <c r="L144" s="209"/>
      <c r="M144" s="214"/>
      <c r="N144" s="215"/>
      <c r="O144" s="216"/>
      <c r="P144" s="216"/>
      <c r="Q144" s="216"/>
      <c r="R144" s="216"/>
      <c r="S144" s="216"/>
      <c r="T144" s="216"/>
      <c r="U144" s="216"/>
      <c r="V144" s="216"/>
      <c r="W144" s="216"/>
      <c r="X144" s="217"/>
      <c r="AT144" s="218" t="s">
        <v>145</v>
      </c>
      <c r="AU144" s="218" t="s">
        <v>85</v>
      </c>
      <c r="AV144" s="14" t="s">
        <v>85</v>
      </c>
      <c r="AW144" s="14" t="s">
        <v>5</v>
      </c>
      <c r="AX144" s="14" t="s">
        <v>75</v>
      </c>
      <c r="AY144" s="218" t="s">
        <v>131</v>
      </c>
    </row>
    <row r="145" spans="2:51" s="13" customFormat="1" ht="12">
      <c r="B145" s="198"/>
      <c r="C145" s="199"/>
      <c r="D145" s="191" t="s">
        <v>145</v>
      </c>
      <c r="E145" s="200" t="s">
        <v>29</v>
      </c>
      <c r="F145" s="201" t="s">
        <v>1050</v>
      </c>
      <c r="G145" s="199"/>
      <c r="H145" s="200" t="s">
        <v>29</v>
      </c>
      <c r="I145" s="202"/>
      <c r="J145" s="202"/>
      <c r="K145" s="199"/>
      <c r="L145" s="199"/>
      <c r="M145" s="203"/>
      <c r="N145" s="204"/>
      <c r="O145" s="205"/>
      <c r="P145" s="205"/>
      <c r="Q145" s="205"/>
      <c r="R145" s="205"/>
      <c r="S145" s="205"/>
      <c r="T145" s="205"/>
      <c r="U145" s="205"/>
      <c r="V145" s="205"/>
      <c r="W145" s="205"/>
      <c r="X145" s="206"/>
      <c r="AT145" s="207" t="s">
        <v>145</v>
      </c>
      <c r="AU145" s="207" t="s">
        <v>85</v>
      </c>
      <c r="AV145" s="13" t="s">
        <v>83</v>
      </c>
      <c r="AW145" s="13" t="s">
        <v>5</v>
      </c>
      <c r="AX145" s="13" t="s">
        <v>75</v>
      </c>
      <c r="AY145" s="207" t="s">
        <v>131</v>
      </c>
    </row>
    <row r="146" spans="2:51" s="14" customFormat="1" ht="12">
      <c r="B146" s="208"/>
      <c r="C146" s="209"/>
      <c r="D146" s="191" t="s">
        <v>145</v>
      </c>
      <c r="E146" s="210" t="s">
        <v>29</v>
      </c>
      <c r="F146" s="211" t="s">
        <v>1045</v>
      </c>
      <c r="G146" s="209"/>
      <c r="H146" s="212">
        <v>3.743</v>
      </c>
      <c r="I146" s="213"/>
      <c r="J146" s="213"/>
      <c r="K146" s="209"/>
      <c r="L146" s="209"/>
      <c r="M146" s="214"/>
      <c r="N146" s="215"/>
      <c r="O146" s="216"/>
      <c r="P146" s="216"/>
      <c r="Q146" s="216"/>
      <c r="R146" s="216"/>
      <c r="S146" s="216"/>
      <c r="T146" s="216"/>
      <c r="U146" s="216"/>
      <c r="V146" s="216"/>
      <c r="W146" s="216"/>
      <c r="X146" s="217"/>
      <c r="AT146" s="218" t="s">
        <v>145</v>
      </c>
      <c r="AU146" s="218" t="s">
        <v>85</v>
      </c>
      <c r="AV146" s="14" t="s">
        <v>85</v>
      </c>
      <c r="AW146" s="14" t="s">
        <v>5</v>
      </c>
      <c r="AX146" s="14" t="s">
        <v>75</v>
      </c>
      <c r="AY146" s="218" t="s">
        <v>131</v>
      </c>
    </row>
    <row r="147" spans="2:51" s="13" customFormat="1" ht="12">
      <c r="B147" s="198"/>
      <c r="C147" s="199"/>
      <c r="D147" s="191" t="s">
        <v>145</v>
      </c>
      <c r="E147" s="200" t="s">
        <v>29</v>
      </c>
      <c r="F147" s="201" t="s">
        <v>1051</v>
      </c>
      <c r="G147" s="199"/>
      <c r="H147" s="200" t="s">
        <v>29</v>
      </c>
      <c r="I147" s="202"/>
      <c r="J147" s="202"/>
      <c r="K147" s="199"/>
      <c r="L147" s="199"/>
      <c r="M147" s="203"/>
      <c r="N147" s="204"/>
      <c r="O147" s="205"/>
      <c r="P147" s="205"/>
      <c r="Q147" s="205"/>
      <c r="R147" s="205"/>
      <c r="S147" s="205"/>
      <c r="T147" s="205"/>
      <c r="U147" s="205"/>
      <c r="V147" s="205"/>
      <c r="W147" s="205"/>
      <c r="X147" s="206"/>
      <c r="AT147" s="207" t="s">
        <v>145</v>
      </c>
      <c r="AU147" s="207" t="s">
        <v>85</v>
      </c>
      <c r="AV147" s="13" t="s">
        <v>83</v>
      </c>
      <c r="AW147" s="13" t="s">
        <v>5</v>
      </c>
      <c r="AX147" s="13" t="s">
        <v>75</v>
      </c>
      <c r="AY147" s="207" t="s">
        <v>131</v>
      </c>
    </row>
    <row r="148" spans="2:51" s="14" customFormat="1" ht="12">
      <c r="B148" s="208"/>
      <c r="C148" s="209"/>
      <c r="D148" s="191" t="s">
        <v>145</v>
      </c>
      <c r="E148" s="210" t="s">
        <v>29</v>
      </c>
      <c r="F148" s="211" t="s">
        <v>1047</v>
      </c>
      <c r="G148" s="209"/>
      <c r="H148" s="212">
        <v>2.151</v>
      </c>
      <c r="I148" s="213"/>
      <c r="J148" s="213"/>
      <c r="K148" s="209"/>
      <c r="L148" s="209"/>
      <c r="M148" s="214"/>
      <c r="N148" s="215"/>
      <c r="O148" s="216"/>
      <c r="P148" s="216"/>
      <c r="Q148" s="216"/>
      <c r="R148" s="216"/>
      <c r="S148" s="216"/>
      <c r="T148" s="216"/>
      <c r="U148" s="216"/>
      <c r="V148" s="216"/>
      <c r="W148" s="216"/>
      <c r="X148" s="217"/>
      <c r="AT148" s="218" t="s">
        <v>145</v>
      </c>
      <c r="AU148" s="218" t="s">
        <v>85</v>
      </c>
      <c r="AV148" s="14" t="s">
        <v>85</v>
      </c>
      <c r="AW148" s="14" t="s">
        <v>5</v>
      </c>
      <c r="AX148" s="14" t="s">
        <v>75</v>
      </c>
      <c r="AY148" s="218" t="s">
        <v>131</v>
      </c>
    </row>
    <row r="149" spans="2:51" s="13" customFormat="1" ht="12">
      <c r="B149" s="198"/>
      <c r="C149" s="199"/>
      <c r="D149" s="191" t="s">
        <v>145</v>
      </c>
      <c r="E149" s="200" t="s">
        <v>29</v>
      </c>
      <c r="F149" s="201" t="s">
        <v>1052</v>
      </c>
      <c r="G149" s="199"/>
      <c r="H149" s="200" t="s">
        <v>29</v>
      </c>
      <c r="I149" s="202"/>
      <c r="J149" s="202"/>
      <c r="K149" s="199"/>
      <c r="L149" s="199"/>
      <c r="M149" s="203"/>
      <c r="N149" s="204"/>
      <c r="O149" s="205"/>
      <c r="P149" s="205"/>
      <c r="Q149" s="205"/>
      <c r="R149" s="205"/>
      <c r="S149" s="205"/>
      <c r="T149" s="205"/>
      <c r="U149" s="205"/>
      <c r="V149" s="205"/>
      <c r="W149" s="205"/>
      <c r="X149" s="206"/>
      <c r="AT149" s="207" t="s">
        <v>145</v>
      </c>
      <c r="AU149" s="207" t="s">
        <v>85</v>
      </c>
      <c r="AV149" s="13" t="s">
        <v>83</v>
      </c>
      <c r="AW149" s="13" t="s">
        <v>5</v>
      </c>
      <c r="AX149" s="13" t="s">
        <v>75</v>
      </c>
      <c r="AY149" s="207" t="s">
        <v>131</v>
      </c>
    </row>
    <row r="150" spans="2:51" s="14" customFormat="1" ht="12">
      <c r="B150" s="208"/>
      <c r="C150" s="209"/>
      <c r="D150" s="191" t="s">
        <v>145</v>
      </c>
      <c r="E150" s="210" t="s">
        <v>29</v>
      </c>
      <c r="F150" s="211" t="s">
        <v>1047</v>
      </c>
      <c r="G150" s="209"/>
      <c r="H150" s="212">
        <v>2.151</v>
      </c>
      <c r="I150" s="213"/>
      <c r="J150" s="213"/>
      <c r="K150" s="209"/>
      <c r="L150" s="209"/>
      <c r="M150" s="214"/>
      <c r="N150" s="215"/>
      <c r="O150" s="216"/>
      <c r="P150" s="216"/>
      <c r="Q150" s="216"/>
      <c r="R150" s="216"/>
      <c r="S150" s="216"/>
      <c r="T150" s="216"/>
      <c r="U150" s="216"/>
      <c r="V150" s="216"/>
      <c r="W150" s="216"/>
      <c r="X150" s="217"/>
      <c r="AT150" s="218" t="s">
        <v>145</v>
      </c>
      <c r="AU150" s="218" t="s">
        <v>85</v>
      </c>
      <c r="AV150" s="14" t="s">
        <v>85</v>
      </c>
      <c r="AW150" s="14" t="s">
        <v>5</v>
      </c>
      <c r="AX150" s="14" t="s">
        <v>75</v>
      </c>
      <c r="AY150" s="218" t="s">
        <v>131</v>
      </c>
    </row>
    <row r="151" spans="2:51" s="13" customFormat="1" ht="12">
      <c r="B151" s="198"/>
      <c r="C151" s="199"/>
      <c r="D151" s="191" t="s">
        <v>145</v>
      </c>
      <c r="E151" s="200" t="s">
        <v>29</v>
      </c>
      <c r="F151" s="201" t="s">
        <v>1053</v>
      </c>
      <c r="G151" s="199"/>
      <c r="H151" s="200" t="s">
        <v>29</v>
      </c>
      <c r="I151" s="202"/>
      <c r="J151" s="202"/>
      <c r="K151" s="199"/>
      <c r="L151" s="199"/>
      <c r="M151" s="203"/>
      <c r="N151" s="204"/>
      <c r="O151" s="205"/>
      <c r="P151" s="205"/>
      <c r="Q151" s="205"/>
      <c r="R151" s="205"/>
      <c r="S151" s="205"/>
      <c r="T151" s="205"/>
      <c r="U151" s="205"/>
      <c r="V151" s="205"/>
      <c r="W151" s="205"/>
      <c r="X151" s="206"/>
      <c r="AT151" s="207" t="s">
        <v>145</v>
      </c>
      <c r="AU151" s="207" t="s">
        <v>85</v>
      </c>
      <c r="AV151" s="13" t="s">
        <v>83</v>
      </c>
      <c r="AW151" s="13" t="s">
        <v>5</v>
      </c>
      <c r="AX151" s="13" t="s">
        <v>75</v>
      </c>
      <c r="AY151" s="207" t="s">
        <v>131</v>
      </c>
    </row>
    <row r="152" spans="2:51" s="13" customFormat="1" ht="12">
      <c r="B152" s="198"/>
      <c r="C152" s="199"/>
      <c r="D152" s="191" t="s">
        <v>145</v>
      </c>
      <c r="E152" s="200" t="s">
        <v>29</v>
      </c>
      <c r="F152" s="201" t="s">
        <v>1021</v>
      </c>
      <c r="G152" s="199"/>
      <c r="H152" s="200" t="s">
        <v>29</v>
      </c>
      <c r="I152" s="202"/>
      <c r="J152" s="202"/>
      <c r="K152" s="199"/>
      <c r="L152" s="199"/>
      <c r="M152" s="203"/>
      <c r="N152" s="204"/>
      <c r="O152" s="205"/>
      <c r="P152" s="205"/>
      <c r="Q152" s="205"/>
      <c r="R152" s="205"/>
      <c r="S152" s="205"/>
      <c r="T152" s="205"/>
      <c r="U152" s="205"/>
      <c r="V152" s="205"/>
      <c r="W152" s="205"/>
      <c r="X152" s="206"/>
      <c r="AT152" s="207" t="s">
        <v>145</v>
      </c>
      <c r="AU152" s="207" t="s">
        <v>85</v>
      </c>
      <c r="AV152" s="13" t="s">
        <v>83</v>
      </c>
      <c r="AW152" s="13" t="s">
        <v>5</v>
      </c>
      <c r="AX152" s="13" t="s">
        <v>75</v>
      </c>
      <c r="AY152" s="207" t="s">
        <v>131</v>
      </c>
    </row>
    <row r="153" spans="2:51" s="14" customFormat="1" ht="12">
      <c r="B153" s="208"/>
      <c r="C153" s="209"/>
      <c r="D153" s="191" t="s">
        <v>145</v>
      </c>
      <c r="E153" s="210" t="s">
        <v>29</v>
      </c>
      <c r="F153" s="211" t="s">
        <v>1054</v>
      </c>
      <c r="G153" s="209"/>
      <c r="H153" s="212">
        <v>10.584</v>
      </c>
      <c r="I153" s="213"/>
      <c r="J153" s="213"/>
      <c r="K153" s="209"/>
      <c r="L153" s="209"/>
      <c r="M153" s="214"/>
      <c r="N153" s="215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AT153" s="218" t="s">
        <v>145</v>
      </c>
      <c r="AU153" s="218" t="s">
        <v>85</v>
      </c>
      <c r="AV153" s="14" t="s">
        <v>85</v>
      </c>
      <c r="AW153" s="14" t="s">
        <v>5</v>
      </c>
      <c r="AX153" s="14" t="s">
        <v>75</v>
      </c>
      <c r="AY153" s="218" t="s">
        <v>131</v>
      </c>
    </row>
    <row r="154" spans="2:51" s="15" customFormat="1" ht="12">
      <c r="B154" s="219"/>
      <c r="C154" s="220"/>
      <c r="D154" s="191" t="s">
        <v>145</v>
      </c>
      <c r="E154" s="221" t="s">
        <v>29</v>
      </c>
      <c r="F154" s="222" t="s">
        <v>147</v>
      </c>
      <c r="G154" s="220"/>
      <c r="H154" s="223">
        <v>191.49200000000002</v>
      </c>
      <c r="I154" s="224"/>
      <c r="J154" s="224"/>
      <c r="K154" s="220"/>
      <c r="L154" s="220"/>
      <c r="M154" s="225"/>
      <c r="N154" s="226"/>
      <c r="O154" s="227"/>
      <c r="P154" s="227"/>
      <c r="Q154" s="227"/>
      <c r="R154" s="227"/>
      <c r="S154" s="227"/>
      <c r="T154" s="227"/>
      <c r="U154" s="227"/>
      <c r="V154" s="227"/>
      <c r="W154" s="227"/>
      <c r="X154" s="228"/>
      <c r="AT154" s="229" t="s">
        <v>145</v>
      </c>
      <c r="AU154" s="229" t="s">
        <v>85</v>
      </c>
      <c r="AV154" s="15" t="s">
        <v>139</v>
      </c>
      <c r="AW154" s="15" t="s">
        <v>5</v>
      </c>
      <c r="AX154" s="15" t="s">
        <v>83</v>
      </c>
      <c r="AY154" s="229" t="s">
        <v>131</v>
      </c>
    </row>
    <row r="155" spans="1:65" s="2" customFormat="1" ht="16.5" customHeight="1">
      <c r="A155" s="35"/>
      <c r="B155" s="36"/>
      <c r="C155" s="177" t="s">
        <v>139</v>
      </c>
      <c r="D155" s="177" t="s">
        <v>134</v>
      </c>
      <c r="E155" s="178" t="s">
        <v>1055</v>
      </c>
      <c r="F155" s="179" t="s">
        <v>1056</v>
      </c>
      <c r="G155" s="180" t="s">
        <v>532</v>
      </c>
      <c r="H155" s="181">
        <v>1</v>
      </c>
      <c r="I155" s="182"/>
      <c r="J155" s="182"/>
      <c r="K155" s="183">
        <f>ROUND(P155*H155,2)</f>
        <v>0</v>
      </c>
      <c r="L155" s="179" t="s">
        <v>29</v>
      </c>
      <c r="M155" s="40"/>
      <c r="N155" s="184" t="s">
        <v>29</v>
      </c>
      <c r="O155" s="185" t="s">
        <v>44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65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Y155" s="35"/>
      <c r="Z155" s="35"/>
      <c r="AA155" s="35"/>
      <c r="AB155" s="35"/>
      <c r="AC155" s="35"/>
      <c r="AD155" s="35"/>
      <c r="AE155" s="35"/>
      <c r="AR155" s="189" t="s">
        <v>139</v>
      </c>
      <c r="AT155" s="189" t="s">
        <v>134</v>
      </c>
      <c r="AU155" s="189" t="s">
        <v>85</v>
      </c>
      <c r="AY155" s="18" t="s">
        <v>131</v>
      </c>
      <c r="BE155" s="190">
        <f>IF(O155="základní",K155,0)</f>
        <v>0</v>
      </c>
      <c r="BF155" s="190">
        <f>IF(O155="snížená",K155,0)</f>
        <v>0</v>
      </c>
      <c r="BG155" s="190">
        <f>IF(O155="zákl. přenesená",K155,0)</f>
        <v>0</v>
      </c>
      <c r="BH155" s="190">
        <f>IF(O155="sníž. přenesená",K155,0)</f>
        <v>0</v>
      </c>
      <c r="BI155" s="190">
        <f>IF(O155="nulová",K155,0)</f>
        <v>0</v>
      </c>
      <c r="BJ155" s="18" t="s">
        <v>83</v>
      </c>
      <c r="BK155" s="190">
        <f>ROUND(P155*H155,2)</f>
        <v>0</v>
      </c>
      <c r="BL155" s="18" t="s">
        <v>139</v>
      </c>
      <c r="BM155" s="189" t="s">
        <v>151</v>
      </c>
    </row>
    <row r="156" spans="1:47" s="2" customFormat="1" ht="12">
      <c r="A156" s="35"/>
      <c r="B156" s="36"/>
      <c r="C156" s="37"/>
      <c r="D156" s="191" t="s">
        <v>141</v>
      </c>
      <c r="E156" s="37"/>
      <c r="F156" s="192" t="s">
        <v>1056</v>
      </c>
      <c r="G156" s="37"/>
      <c r="H156" s="37"/>
      <c r="I156" s="193"/>
      <c r="J156" s="193"/>
      <c r="K156" s="37"/>
      <c r="L156" s="37"/>
      <c r="M156" s="40"/>
      <c r="N156" s="194"/>
      <c r="O156" s="195"/>
      <c r="P156" s="65"/>
      <c r="Q156" s="65"/>
      <c r="R156" s="65"/>
      <c r="S156" s="65"/>
      <c r="T156" s="65"/>
      <c r="U156" s="65"/>
      <c r="V156" s="65"/>
      <c r="W156" s="65"/>
      <c r="X156" s="66"/>
      <c r="Y156" s="35"/>
      <c r="Z156" s="35"/>
      <c r="AA156" s="35"/>
      <c r="AB156" s="35"/>
      <c r="AC156" s="35"/>
      <c r="AD156" s="35"/>
      <c r="AE156" s="35"/>
      <c r="AT156" s="18" t="s">
        <v>141</v>
      </c>
      <c r="AU156" s="18" t="s">
        <v>85</v>
      </c>
    </row>
    <row r="157" spans="2:51" s="13" customFormat="1" ht="12">
      <c r="B157" s="198"/>
      <c r="C157" s="199"/>
      <c r="D157" s="191" t="s">
        <v>145</v>
      </c>
      <c r="E157" s="200" t="s">
        <v>29</v>
      </c>
      <c r="F157" s="201" t="s">
        <v>1057</v>
      </c>
      <c r="G157" s="199"/>
      <c r="H157" s="200" t="s">
        <v>29</v>
      </c>
      <c r="I157" s="202"/>
      <c r="J157" s="202"/>
      <c r="K157" s="199"/>
      <c r="L157" s="199"/>
      <c r="M157" s="203"/>
      <c r="N157" s="204"/>
      <c r="O157" s="205"/>
      <c r="P157" s="205"/>
      <c r="Q157" s="205"/>
      <c r="R157" s="205"/>
      <c r="S157" s="205"/>
      <c r="T157" s="205"/>
      <c r="U157" s="205"/>
      <c r="V157" s="205"/>
      <c r="W157" s="205"/>
      <c r="X157" s="206"/>
      <c r="AT157" s="207" t="s">
        <v>145</v>
      </c>
      <c r="AU157" s="207" t="s">
        <v>85</v>
      </c>
      <c r="AV157" s="13" t="s">
        <v>83</v>
      </c>
      <c r="AW157" s="13" t="s">
        <v>5</v>
      </c>
      <c r="AX157" s="13" t="s">
        <v>75</v>
      </c>
      <c r="AY157" s="207" t="s">
        <v>131</v>
      </c>
    </row>
    <row r="158" spans="2:51" s="14" customFormat="1" ht="12">
      <c r="B158" s="208"/>
      <c r="C158" s="209"/>
      <c r="D158" s="191" t="s">
        <v>145</v>
      </c>
      <c r="E158" s="210" t="s">
        <v>29</v>
      </c>
      <c r="F158" s="211" t="s">
        <v>83</v>
      </c>
      <c r="G158" s="209"/>
      <c r="H158" s="212">
        <v>1</v>
      </c>
      <c r="I158" s="213"/>
      <c r="J158" s="213"/>
      <c r="K158" s="209"/>
      <c r="L158" s="209"/>
      <c r="M158" s="214"/>
      <c r="N158" s="215"/>
      <c r="O158" s="216"/>
      <c r="P158" s="216"/>
      <c r="Q158" s="216"/>
      <c r="R158" s="216"/>
      <c r="S158" s="216"/>
      <c r="T158" s="216"/>
      <c r="U158" s="216"/>
      <c r="V158" s="216"/>
      <c r="W158" s="216"/>
      <c r="X158" s="217"/>
      <c r="AT158" s="218" t="s">
        <v>145</v>
      </c>
      <c r="AU158" s="218" t="s">
        <v>85</v>
      </c>
      <c r="AV158" s="14" t="s">
        <v>85</v>
      </c>
      <c r="AW158" s="14" t="s">
        <v>5</v>
      </c>
      <c r="AX158" s="14" t="s">
        <v>75</v>
      </c>
      <c r="AY158" s="218" t="s">
        <v>131</v>
      </c>
    </row>
    <row r="159" spans="2:51" s="15" customFormat="1" ht="12">
      <c r="B159" s="219"/>
      <c r="C159" s="220"/>
      <c r="D159" s="191" t="s">
        <v>145</v>
      </c>
      <c r="E159" s="221" t="s">
        <v>29</v>
      </c>
      <c r="F159" s="222" t="s">
        <v>147</v>
      </c>
      <c r="G159" s="220"/>
      <c r="H159" s="223">
        <v>1</v>
      </c>
      <c r="I159" s="224"/>
      <c r="J159" s="224"/>
      <c r="K159" s="220"/>
      <c r="L159" s="220"/>
      <c r="M159" s="225"/>
      <c r="N159" s="226"/>
      <c r="O159" s="227"/>
      <c r="P159" s="227"/>
      <c r="Q159" s="227"/>
      <c r="R159" s="227"/>
      <c r="S159" s="227"/>
      <c r="T159" s="227"/>
      <c r="U159" s="227"/>
      <c r="V159" s="227"/>
      <c r="W159" s="227"/>
      <c r="X159" s="228"/>
      <c r="AT159" s="229" t="s">
        <v>145</v>
      </c>
      <c r="AU159" s="229" t="s">
        <v>85</v>
      </c>
      <c r="AV159" s="15" t="s">
        <v>139</v>
      </c>
      <c r="AW159" s="15" t="s">
        <v>5</v>
      </c>
      <c r="AX159" s="15" t="s">
        <v>83</v>
      </c>
      <c r="AY159" s="229" t="s">
        <v>131</v>
      </c>
    </row>
    <row r="160" spans="2:63" s="12" customFormat="1" ht="22.9" customHeight="1">
      <c r="B160" s="160"/>
      <c r="C160" s="161"/>
      <c r="D160" s="162" t="s">
        <v>74</v>
      </c>
      <c r="E160" s="175" t="s">
        <v>189</v>
      </c>
      <c r="F160" s="175" t="s">
        <v>1058</v>
      </c>
      <c r="G160" s="161"/>
      <c r="H160" s="161"/>
      <c r="I160" s="164"/>
      <c r="J160" s="164"/>
      <c r="K160" s="176">
        <f>BK160</f>
        <v>0</v>
      </c>
      <c r="L160" s="161"/>
      <c r="M160" s="166"/>
      <c r="N160" s="167"/>
      <c r="O160" s="168"/>
      <c r="P160" s="168"/>
      <c r="Q160" s="169">
        <f>SUM(Q161:Q214)</f>
        <v>0</v>
      </c>
      <c r="R160" s="169">
        <f>SUM(R161:R214)</f>
        <v>0</v>
      </c>
      <c r="S160" s="168"/>
      <c r="T160" s="170">
        <f>SUM(T161:T214)</f>
        <v>0</v>
      </c>
      <c r="U160" s="168"/>
      <c r="V160" s="170">
        <f>SUM(V161:V214)</f>
        <v>0</v>
      </c>
      <c r="W160" s="168"/>
      <c r="X160" s="171">
        <f>SUM(X161:X214)</f>
        <v>0</v>
      </c>
      <c r="AR160" s="172" t="s">
        <v>83</v>
      </c>
      <c r="AT160" s="173" t="s">
        <v>74</v>
      </c>
      <c r="AU160" s="173" t="s">
        <v>83</v>
      </c>
      <c r="AY160" s="172" t="s">
        <v>131</v>
      </c>
      <c r="BK160" s="174">
        <f>SUM(BK161:BK214)</f>
        <v>0</v>
      </c>
    </row>
    <row r="161" spans="1:65" s="2" customFormat="1" ht="24">
      <c r="A161" s="35"/>
      <c r="B161" s="36"/>
      <c r="C161" s="177" t="s">
        <v>167</v>
      </c>
      <c r="D161" s="177" t="s">
        <v>134</v>
      </c>
      <c r="E161" s="178" t="s">
        <v>1059</v>
      </c>
      <c r="F161" s="179" t="s">
        <v>1060</v>
      </c>
      <c r="G161" s="180" t="s">
        <v>1007</v>
      </c>
      <c r="H161" s="181">
        <v>408.12</v>
      </c>
      <c r="I161" s="182"/>
      <c r="J161" s="182"/>
      <c r="K161" s="183">
        <f>ROUND(P161*H161,2)</f>
        <v>0</v>
      </c>
      <c r="L161" s="179" t="s">
        <v>1008</v>
      </c>
      <c r="M161" s="40"/>
      <c r="N161" s="184" t="s">
        <v>29</v>
      </c>
      <c r="O161" s="185" t="s">
        <v>44</v>
      </c>
      <c r="P161" s="186">
        <f>I161+J161</f>
        <v>0</v>
      </c>
      <c r="Q161" s="186">
        <f>ROUND(I161*H161,2)</f>
        <v>0</v>
      </c>
      <c r="R161" s="186">
        <f>ROUND(J161*H161,2)</f>
        <v>0</v>
      </c>
      <c r="S161" s="65"/>
      <c r="T161" s="187">
        <f>S161*H161</f>
        <v>0</v>
      </c>
      <c r="U161" s="187">
        <v>0</v>
      </c>
      <c r="V161" s="187">
        <f>U161*H161</f>
        <v>0</v>
      </c>
      <c r="W161" s="187">
        <v>0</v>
      </c>
      <c r="X161" s="188">
        <f>W161*H161</f>
        <v>0</v>
      </c>
      <c r="Y161" s="35"/>
      <c r="Z161" s="35"/>
      <c r="AA161" s="35"/>
      <c r="AB161" s="35"/>
      <c r="AC161" s="35"/>
      <c r="AD161" s="35"/>
      <c r="AE161" s="35"/>
      <c r="AR161" s="189" t="s">
        <v>139</v>
      </c>
      <c r="AT161" s="189" t="s">
        <v>134</v>
      </c>
      <c r="AU161" s="189" t="s">
        <v>85</v>
      </c>
      <c r="AY161" s="18" t="s">
        <v>131</v>
      </c>
      <c r="BE161" s="190">
        <f>IF(O161="základní",K161,0)</f>
        <v>0</v>
      </c>
      <c r="BF161" s="190">
        <f>IF(O161="snížená",K161,0)</f>
        <v>0</v>
      </c>
      <c r="BG161" s="190">
        <f>IF(O161="zákl. přenesená",K161,0)</f>
        <v>0</v>
      </c>
      <c r="BH161" s="190">
        <f>IF(O161="sníž. přenesená",K161,0)</f>
        <v>0</v>
      </c>
      <c r="BI161" s="190">
        <f>IF(O161="nulová",K161,0)</f>
        <v>0</v>
      </c>
      <c r="BJ161" s="18" t="s">
        <v>83</v>
      </c>
      <c r="BK161" s="190">
        <f>ROUND(P161*H161,2)</f>
        <v>0</v>
      </c>
      <c r="BL161" s="18" t="s">
        <v>139</v>
      </c>
      <c r="BM161" s="189" t="s">
        <v>196</v>
      </c>
    </row>
    <row r="162" spans="1:47" s="2" customFormat="1" ht="12">
      <c r="A162" s="35"/>
      <c r="B162" s="36"/>
      <c r="C162" s="37"/>
      <c r="D162" s="191" t="s">
        <v>141</v>
      </c>
      <c r="E162" s="37"/>
      <c r="F162" s="192" t="s">
        <v>1060</v>
      </c>
      <c r="G162" s="37"/>
      <c r="H162" s="37"/>
      <c r="I162" s="193"/>
      <c r="J162" s="193"/>
      <c r="K162" s="37"/>
      <c r="L162" s="37"/>
      <c r="M162" s="40"/>
      <c r="N162" s="194"/>
      <c r="O162" s="195"/>
      <c r="P162" s="65"/>
      <c r="Q162" s="65"/>
      <c r="R162" s="65"/>
      <c r="S162" s="65"/>
      <c r="T162" s="65"/>
      <c r="U162" s="65"/>
      <c r="V162" s="65"/>
      <c r="W162" s="65"/>
      <c r="X162" s="66"/>
      <c r="Y162" s="35"/>
      <c r="Z162" s="35"/>
      <c r="AA162" s="35"/>
      <c r="AB162" s="35"/>
      <c r="AC162" s="35"/>
      <c r="AD162" s="35"/>
      <c r="AE162" s="35"/>
      <c r="AT162" s="18" t="s">
        <v>141</v>
      </c>
      <c r="AU162" s="18" t="s">
        <v>85</v>
      </c>
    </row>
    <row r="163" spans="1:47" s="2" customFormat="1" ht="12">
      <c r="A163" s="35"/>
      <c r="B163" s="36"/>
      <c r="C163" s="37"/>
      <c r="D163" s="196" t="s">
        <v>143</v>
      </c>
      <c r="E163" s="37"/>
      <c r="F163" s="197" t="s">
        <v>1061</v>
      </c>
      <c r="G163" s="37"/>
      <c r="H163" s="37"/>
      <c r="I163" s="193"/>
      <c r="J163" s="193"/>
      <c r="K163" s="37"/>
      <c r="L163" s="37"/>
      <c r="M163" s="40"/>
      <c r="N163" s="194"/>
      <c r="O163" s="195"/>
      <c r="P163" s="65"/>
      <c r="Q163" s="65"/>
      <c r="R163" s="65"/>
      <c r="S163" s="65"/>
      <c r="T163" s="65"/>
      <c r="U163" s="65"/>
      <c r="V163" s="65"/>
      <c r="W163" s="65"/>
      <c r="X163" s="66"/>
      <c r="Y163" s="35"/>
      <c r="Z163" s="35"/>
      <c r="AA163" s="35"/>
      <c r="AB163" s="35"/>
      <c r="AC163" s="35"/>
      <c r="AD163" s="35"/>
      <c r="AE163" s="35"/>
      <c r="AT163" s="18" t="s">
        <v>143</v>
      </c>
      <c r="AU163" s="18" t="s">
        <v>85</v>
      </c>
    </row>
    <row r="164" spans="2:51" s="13" customFormat="1" ht="12">
      <c r="B164" s="198"/>
      <c r="C164" s="199"/>
      <c r="D164" s="191" t="s">
        <v>145</v>
      </c>
      <c r="E164" s="200" t="s">
        <v>29</v>
      </c>
      <c r="F164" s="201" t="s">
        <v>1015</v>
      </c>
      <c r="G164" s="199"/>
      <c r="H164" s="200" t="s">
        <v>29</v>
      </c>
      <c r="I164" s="202"/>
      <c r="J164" s="202"/>
      <c r="K164" s="199"/>
      <c r="L164" s="199"/>
      <c r="M164" s="203"/>
      <c r="N164" s="204"/>
      <c r="O164" s="205"/>
      <c r="P164" s="205"/>
      <c r="Q164" s="205"/>
      <c r="R164" s="205"/>
      <c r="S164" s="205"/>
      <c r="T164" s="205"/>
      <c r="U164" s="205"/>
      <c r="V164" s="205"/>
      <c r="W164" s="205"/>
      <c r="X164" s="206"/>
      <c r="AT164" s="207" t="s">
        <v>145</v>
      </c>
      <c r="AU164" s="207" t="s">
        <v>85</v>
      </c>
      <c r="AV164" s="13" t="s">
        <v>83</v>
      </c>
      <c r="AW164" s="13" t="s">
        <v>5</v>
      </c>
      <c r="AX164" s="13" t="s">
        <v>75</v>
      </c>
      <c r="AY164" s="207" t="s">
        <v>131</v>
      </c>
    </row>
    <row r="165" spans="2:51" s="14" customFormat="1" ht="22.5">
      <c r="B165" s="208"/>
      <c r="C165" s="209"/>
      <c r="D165" s="191" t="s">
        <v>145</v>
      </c>
      <c r="E165" s="210" t="s">
        <v>29</v>
      </c>
      <c r="F165" s="211" t="s">
        <v>1016</v>
      </c>
      <c r="G165" s="209"/>
      <c r="H165" s="212">
        <v>408.12</v>
      </c>
      <c r="I165" s="213"/>
      <c r="J165" s="213"/>
      <c r="K165" s="209"/>
      <c r="L165" s="209"/>
      <c r="M165" s="214"/>
      <c r="N165" s="215"/>
      <c r="O165" s="216"/>
      <c r="P165" s="216"/>
      <c r="Q165" s="216"/>
      <c r="R165" s="216"/>
      <c r="S165" s="216"/>
      <c r="T165" s="216"/>
      <c r="U165" s="216"/>
      <c r="V165" s="216"/>
      <c r="W165" s="216"/>
      <c r="X165" s="217"/>
      <c r="AT165" s="218" t="s">
        <v>145</v>
      </c>
      <c r="AU165" s="218" t="s">
        <v>85</v>
      </c>
      <c r="AV165" s="14" t="s">
        <v>85</v>
      </c>
      <c r="AW165" s="14" t="s">
        <v>5</v>
      </c>
      <c r="AX165" s="14" t="s">
        <v>75</v>
      </c>
      <c r="AY165" s="218" t="s">
        <v>131</v>
      </c>
    </row>
    <row r="166" spans="2:51" s="15" customFormat="1" ht="12">
      <c r="B166" s="219"/>
      <c r="C166" s="220"/>
      <c r="D166" s="191" t="s">
        <v>145</v>
      </c>
      <c r="E166" s="221" t="s">
        <v>29</v>
      </c>
      <c r="F166" s="222" t="s">
        <v>147</v>
      </c>
      <c r="G166" s="220"/>
      <c r="H166" s="223">
        <v>408.12</v>
      </c>
      <c r="I166" s="224"/>
      <c r="J166" s="224"/>
      <c r="K166" s="220"/>
      <c r="L166" s="220"/>
      <c r="M166" s="225"/>
      <c r="N166" s="226"/>
      <c r="O166" s="227"/>
      <c r="P166" s="227"/>
      <c r="Q166" s="227"/>
      <c r="R166" s="227"/>
      <c r="S166" s="227"/>
      <c r="T166" s="227"/>
      <c r="U166" s="227"/>
      <c r="V166" s="227"/>
      <c r="W166" s="227"/>
      <c r="X166" s="228"/>
      <c r="AT166" s="229" t="s">
        <v>145</v>
      </c>
      <c r="AU166" s="229" t="s">
        <v>85</v>
      </c>
      <c r="AV166" s="15" t="s">
        <v>139</v>
      </c>
      <c r="AW166" s="15" t="s">
        <v>5</v>
      </c>
      <c r="AX166" s="15" t="s">
        <v>83</v>
      </c>
      <c r="AY166" s="229" t="s">
        <v>131</v>
      </c>
    </row>
    <row r="167" spans="1:65" s="2" customFormat="1" ht="24.2" customHeight="1">
      <c r="A167" s="35"/>
      <c r="B167" s="36"/>
      <c r="C167" s="177" t="s">
        <v>166</v>
      </c>
      <c r="D167" s="177" t="s">
        <v>134</v>
      </c>
      <c r="E167" s="178" t="s">
        <v>1062</v>
      </c>
      <c r="F167" s="179" t="s">
        <v>1063</v>
      </c>
      <c r="G167" s="180" t="s">
        <v>1007</v>
      </c>
      <c r="H167" s="181">
        <v>408.12</v>
      </c>
      <c r="I167" s="182"/>
      <c r="J167" s="182"/>
      <c r="K167" s="183">
        <f>ROUND(P167*H167,2)</f>
        <v>0</v>
      </c>
      <c r="L167" s="179" t="s">
        <v>1008</v>
      </c>
      <c r="M167" s="40"/>
      <c r="N167" s="184" t="s">
        <v>29</v>
      </c>
      <c r="O167" s="185" t="s">
        <v>44</v>
      </c>
      <c r="P167" s="186">
        <f>I167+J167</f>
        <v>0</v>
      </c>
      <c r="Q167" s="186">
        <f>ROUND(I167*H167,2)</f>
        <v>0</v>
      </c>
      <c r="R167" s="186">
        <f>ROUND(J167*H167,2)</f>
        <v>0</v>
      </c>
      <c r="S167" s="65"/>
      <c r="T167" s="187">
        <f>S167*H167</f>
        <v>0</v>
      </c>
      <c r="U167" s="187">
        <v>0</v>
      </c>
      <c r="V167" s="187">
        <f>U167*H167</f>
        <v>0</v>
      </c>
      <c r="W167" s="187">
        <v>0</v>
      </c>
      <c r="X167" s="188">
        <f>W167*H167</f>
        <v>0</v>
      </c>
      <c r="Y167" s="35"/>
      <c r="Z167" s="35"/>
      <c r="AA167" s="35"/>
      <c r="AB167" s="35"/>
      <c r="AC167" s="35"/>
      <c r="AD167" s="35"/>
      <c r="AE167" s="35"/>
      <c r="AR167" s="189" t="s">
        <v>139</v>
      </c>
      <c r="AT167" s="189" t="s">
        <v>134</v>
      </c>
      <c r="AU167" s="189" t="s">
        <v>85</v>
      </c>
      <c r="AY167" s="18" t="s">
        <v>131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8" t="s">
        <v>83</v>
      </c>
      <c r="BK167" s="190">
        <f>ROUND(P167*H167,2)</f>
        <v>0</v>
      </c>
      <c r="BL167" s="18" t="s">
        <v>139</v>
      </c>
      <c r="BM167" s="189" t="s">
        <v>207</v>
      </c>
    </row>
    <row r="168" spans="1:47" s="2" customFormat="1" ht="12">
      <c r="A168" s="35"/>
      <c r="B168" s="36"/>
      <c r="C168" s="37"/>
      <c r="D168" s="191" t="s">
        <v>141</v>
      </c>
      <c r="E168" s="37"/>
      <c r="F168" s="192" t="s">
        <v>1063</v>
      </c>
      <c r="G168" s="37"/>
      <c r="H168" s="37"/>
      <c r="I168" s="193"/>
      <c r="J168" s="193"/>
      <c r="K168" s="37"/>
      <c r="L168" s="37"/>
      <c r="M168" s="40"/>
      <c r="N168" s="194"/>
      <c r="O168" s="195"/>
      <c r="P168" s="65"/>
      <c r="Q168" s="65"/>
      <c r="R168" s="65"/>
      <c r="S168" s="65"/>
      <c r="T168" s="65"/>
      <c r="U168" s="65"/>
      <c r="V168" s="65"/>
      <c r="W168" s="65"/>
      <c r="X168" s="66"/>
      <c r="Y168" s="35"/>
      <c r="Z168" s="35"/>
      <c r="AA168" s="35"/>
      <c r="AB168" s="35"/>
      <c r="AC168" s="35"/>
      <c r="AD168" s="35"/>
      <c r="AE168" s="35"/>
      <c r="AT168" s="18" t="s">
        <v>141</v>
      </c>
      <c r="AU168" s="18" t="s">
        <v>85</v>
      </c>
    </row>
    <row r="169" spans="1:47" s="2" customFormat="1" ht="12">
      <c r="A169" s="35"/>
      <c r="B169" s="36"/>
      <c r="C169" s="37"/>
      <c r="D169" s="196" t="s">
        <v>143</v>
      </c>
      <c r="E169" s="37"/>
      <c r="F169" s="197" t="s">
        <v>1064</v>
      </c>
      <c r="G169" s="37"/>
      <c r="H169" s="37"/>
      <c r="I169" s="193"/>
      <c r="J169" s="193"/>
      <c r="K169" s="37"/>
      <c r="L169" s="37"/>
      <c r="M169" s="40"/>
      <c r="N169" s="194"/>
      <c r="O169" s="195"/>
      <c r="P169" s="65"/>
      <c r="Q169" s="65"/>
      <c r="R169" s="65"/>
      <c r="S169" s="65"/>
      <c r="T169" s="65"/>
      <c r="U169" s="65"/>
      <c r="V169" s="65"/>
      <c r="W169" s="65"/>
      <c r="X169" s="66"/>
      <c r="Y169" s="35"/>
      <c r="Z169" s="35"/>
      <c r="AA169" s="35"/>
      <c r="AB169" s="35"/>
      <c r="AC169" s="35"/>
      <c r="AD169" s="35"/>
      <c r="AE169" s="35"/>
      <c r="AT169" s="18" t="s">
        <v>143</v>
      </c>
      <c r="AU169" s="18" t="s">
        <v>85</v>
      </c>
    </row>
    <row r="170" spans="2:51" s="13" customFormat="1" ht="12">
      <c r="B170" s="198"/>
      <c r="C170" s="199"/>
      <c r="D170" s="191" t="s">
        <v>145</v>
      </c>
      <c r="E170" s="200" t="s">
        <v>29</v>
      </c>
      <c r="F170" s="201" t="s">
        <v>1015</v>
      </c>
      <c r="G170" s="199"/>
      <c r="H170" s="200" t="s">
        <v>29</v>
      </c>
      <c r="I170" s="202"/>
      <c r="J170" s="202"/>
      <c r="K170" s="199"/>
      <c r="L170" s="199"/>
      <c r="M170" s="203"/>
      <c r="N170" s="204"/>
      <c r="O170" s="205"/>
      <c r="P170" s="205"/>
      <c r="Q170" s="205"/>
      <c r="R170" s="205"/>
      <c r="S170" s="205"/>
      <c r="T170" s="205"/>
      <c r="U170" s="205"/>
      <c r="V170" s="205"/>
      <c r="W170" s="205"/>
      <c r="X170" s="206"/>
      <c r="AT170" s="207" t="s">
        <v>145</v>
      </c>
      <c r="AU170" s="207" t="s">
        <v>85</v>
      </c>
      <c r="AV170" s="13" t="s">
        <v>83</v>
      </c>
      <c r="AW170" s="13" t="s">
        <v>5</v>
      </c>
      <c r="AX170" s="13" t="s">
        <v>75</v>
      </c>
      <c r="AY170" s="207" t="s">
        <v>131</v>
      </c>
    </row>
    <row r="171" spans="2:51" s="14" customFormat="1" ht="22.5">
      <c r="B171" s="208"/>
      <c r="C171" s="209"/>
      <c r="D171" s="191" t="s">
        <v>145</v>
      </c>
      <c r="E171" s="210" t="s">
        <v>29</v>
      </c>
      <c r="F171" s="211" t="s">
        <v>1016</v>
      </c>
      <c r="G171" s="209"/>
      <c r="H171" s="212">
        <v>408.12</v>
      </c>
      <c r="I171" s="213"/>
      <c r="J171" s="213"/>
      <c r="K171" s="209"/>
      <c r="L171" s="209"/>
      <c r="M171" s="214"/>
      <c r="N171" s="215"/>
      <c r="O171" s="216"/>
      <c r="P171" s="216"/>
      <c r="Q171" s="216"/>
      <c r="R171" s="216"/>
      <c r="S171" s="216"/>
      <c r="T171" s="216"/>
      <c r="U171" s="216"/>
      <c r="V171" s="216"/>
      <c r="W171" s="216"/>
      <c r="X171" s="217"/>
      <c r="AT171" s="218" t="s">
        <v>145</v>
      </c>
      <c r="AU171" s="218" t="s">
        <v>85</v>
      </c>
      <c r="AV171" s="14" t="s">
        <v>85</v>
      </c>
      <c r="AW171" s="14" t="s">
        <v>5</v>
      </c>
      <c r="AX171" s="14" t="s">
        <v>75</v>
      </c>
      <c r="AY171" s="218" t="s">
        <v>131</v>
      </c>
    </row>
    <row r="172" spans="2:51" s="15" customFormat="1" ht="12">
      <c r="B172" s="219"/>
      <c r="C172" s="220"/>
      <c r="D172" s="191" t="s">
        <v>145</v>
      </c>
      <c r="E172" s="221" t="s">
        <v>29</v>
      </c>
      <c r="F172" s="222" t="s">
        <v>147</v>
      </c>
      <c r="G172" s="220"/>
      <c r="H172" s="223">
        <v>408.12</v>
      </c>
      <c r="I172" s="224"/>
      <c r="J172" s="224"/>
      <c r="K172" s="220"/>
      <c r="L172" s="220"/>
      <c r="M172" s="225"/>
      <c r="N172" s="226"/>
      <c r="O172" s="227"/>
      <c r="P172" s="227"/>
      <c r="Q172" s="227"/>
      <c r="R172" s="227"/>
      <c r="S172" s="227"/>
      <c r="T172" s="227"/>
      <c r="U172" s="227"/>
      <c r="V172" s="227"/>
      <c r="W172" s="227"/>
      <c r="X172" s="228"/>
      <c r="AT172" s="229" t="s">
        <v>145</v>
      </c>
      <c r="AU172" s="229" t="s">
        <v>85</v>
      </c>
      <c r="AV172" s="15" t="s">
        <v>139</v>
      </c>
      <c r="AW172" s="15" t="s">
        <v>5</v>
      </c>
      <c r="AX172" s="15" t="s">
        <v>83</v>
      </c>
      <c r="AY172" s="229" t="s">
        <v>131</v>
      </c>
    </row>
    <row r="173" spans="1:65" s="2" customFormat="1" ht="24.2" customHeight="1">
      <c r="A173" s="35"/>
      <c r="B173" s="36"/>
      <c r="C173" s="177" t="s">
        <v>178</v>
      </c>
      <c r="D173" s="177" t="s">
        <v>134</v>
      </c>
      <c r="E173" s="178" t="s">
        <v>1065</v>
      </c>
      <c r="F173" s="179" t="s">
        <v>1066</v>
      </c>
      <c r="G173" s="180" t="s">
        <v>1067</v>
      </c>
      <c r="H173" s="181">
        <v>0.065</v>
      </c>
      <c r="I173" s="182"/>
      <c r="J173" s="182"/>
      <c r="K173" s="183">
        <f>ROUND(P173*H173,2)</f>
        <v>0</v>
      </c>
      <c r="L173" s="179" t="s">
        <v>1008</v>
      </c>
      <c r="M173" s="40"/>
      <c r="N173" s="184" t="s">
        <v>29</v>
      </c>
      <c r="O173" s="185" t="s">
        <v>44</v>
      </c>
      <c r="P173" s="186">
        <f>I173+J173</f>
        <v>0</v>
      </c>
      <c r="Q173" s="186">
        <f>ROUND(I173*H173,2)</f>
        <v>0</v>
      </c>
      <c r="R173" s="186">
        <f>ROUND(J173*H173,2)</f>
        <v>0</v>
      </c>
      <c r="S173" s="65"/>
      <c r="T173" s="187">
        <f>S173*H173</f>
        <v>0</v>
      </c>
      <c r="U173" s="187">
        <v>0</v>
      </c>
      <c r="V173" s="187">
        <f>U173*H173</f>
        <v>0</v>
      </c>
      <c r="W173" s="187">
        <v>0</v>
      </c>
      <c r="X173" s="188">
        <f>W173*H173</f>
        <v>0</v>
      </c>
      <c r="Y173" s="35"/>
      <c r="Z173" s="35"/>
      <c r="AA173" s="35"/>
      <c r="AB173" s="35"/>
      <c r="AC173" s="35"/>
      <c r="AD173" s="35"/>
      <c r="AE173" s="35"/>
      <c r="AR173" s="189" t="s">
        <v>139</v>
      </c>
      <c r="AT173" s="189" t="s">
        <v>134</v>
      </c>
      <c r="AU173" s="189" t="s">
        <v>85</v>
      </c>
      <c r="AY173" s="18" t="s">
        <v>131</v>
      </c>
      <c r="BE173" s="190">
        <f>IF(O173="základní",K173,0)</f>
        <v>0</v>
      </c>
      <c r="BF173" s="190">
        <f>IF(O173="snížená",K173,0)</f>
        <v>0</v>
      </c>
      <c r="BG173" s="190">
        <f>IF(O173="zákl. přenesená",K173,0)</f>
        <v>0</v>
      </c>
      <c r="BH173" s="190">
        <f>IF(O173="sníž. přenesená",K173,0)</f>
        <v>0</v>
      </c>
      <c r="BI173" s="190">
        <f>IF(O173="nulová",K173,0)</f>
        <v>0</v>
      </c>
      <c r="BJ173" s="18" t="s">
        <v>83</v>
      </c>
      <c r="BK173" s="190">
        <f>ROUND(P173*H173,2)</f>
        <v>0</v>
      </c>
      <c r="BL173" s="18" t="s">
        <v>139</v>
      </c>
      <c r="BM173" s="189" t="s">
        <v>218</v>
      </c>
    </row>
    <row r="174" spans="1:47" s="2" customFormat="1" ht="12">
      <c r="A174" s="35"/>
      <c r="B174" s="36"/>
      <c r="C174" s="37"/>
      <c r="D174" s="191" t="s">
        <v>141</v>
      </c>
      <c r="E174" s="37"/>
      <c r="F174" s="192" t="s">
        <v>1066</v>
      </c>
      <c r="G174" s="37"/>
      <c r="H174" s="37"/>
      <c r="I174" s="193"/>
      <c r="J174" s="193"/>
      <c r="K174" s="37"/>
      <c r="L174" s="37"/>
      <c r="M174" s="40"/>
      <c r="N174" s="194"/>
      <c r="O174" s="195"/>
      <c r="P174" s="65"/>
      <c r="Q174" s="65"/>
      <c r="R174" s="65"/>
      <c r="S174" s="65"/>
      <c r="T174" s="65"/>
      <c r="U174" s="65"/>
      <c r="V174" s="65"/>
      <c r="W174" s="65"/>
      <c r="X174" s="66"/>
      <c r="Y174" s="35"/>
      <c r="Z174" s="35"/>
      <c r="AA174" s="35"/>
      <c r="AB174" s="35"/>
      <c r="AC174" s="35"/>
      <c r="AD174" s="35"/>
      <c r="AE174" s="35"/>
      <c r="AT174" s="18" t="s">
        <v>141</v>
      </c>
      <c r="AU174" s="18" t="s">
        <v>85</v>
      </c>
    </row>
    <row r="175" spans="1:47" s="2" customFormat="1" ht="12">
      <c r="A175" s="35"/>
      <c r="B175" s="36"/>
      <c r="C175" s="37"/>
      <c r="D175" s="196" t="s">
        <v>143</v>
      </c>
      <c r="E175" s="37"/>
      <c r="F175" s="197" t="s">
        <v>1068</v>
      </c>
      <c r="G175" s="37"/>
      <c r="H175" s="37"/>
      <c r="I175" s="193"/>
      <c r="J175" s="193"/>
      <c r="K175" s="37"/>
      <c r="L175" s="37"/>
      <c r="M175" s="40"/>
      <c r="N175" s="194"/>
      <c r="O175" s="195"/>
      <c r="P175" s="65"/>
      <c r="Q175" s="65"/>
      <c r="R175" s="65"/>
      <c r="S175" s="65"/>
      <c r="T175" s="65"/>
      <c r="U175" s="65"/>
      <c r="V175" s="65"/>
      <c r="W175" s="65"/>
      <c r="X175" s="66"/>
      <c r="Y175" s="35"/>
      <c r="Z175" s="35"/>
      <c r="AA175" s="35"/>
      <c r="AB175" s="35"/>
      <c r="AC175" s="35"/>
      <c r="AD175" s="35"/>
      <c r="AE175" s="35"/>
      <c r="AT175" s="18" t="s">
        <v>143</v>
      </c>
      <c r="AU175" s="18" t="s">
        <v>85</v>
      </c>
    </row>
    <row r="176" spans="2:51" s="13" customFormat="1" ht="12">
      <c r="B176" s="198"/>
      <c r="C176" s="199"/>
      <c r="D176" s="191" t="s">
        <v>145</v>
      </c>
      <c r="E176" s="200" t="s">
        <v>29</v>
      </c>
      <c r="F176" s="201" t="s">
        <v>1069</v>
      </c>
      <c r="G176" s="199"/>
      <c r="H176" s="200" t="s">
        <v>29</v>
      </c>
      <c r="I176" s="202"/>
      <c r="J176" s="202"/>
      <c r="K176" s="199"/>
      <c r="L176" s="199"/>
      <c r="M176" s="203"/>
      <c r="N176" s="204"/>
      <c r="O176" s="205"/>
      <c r="P176" s="205"/>
      <c r="Q176" s="205"/>
      <c r="R176" s="205"/>
      <c r="S176" s="205"/>
      <c r="T176" s="205"/>
      <c r="U176" s="205"/>
      <c r="V176" s="205"/>
      <c r="W176" s="205"/>
      <c r="X176" s="206"/>
      <c r="AT176" s="207" t="s">
        <v>145</v>
      </c>
      <c r="AU176" s="207" t="s">
        <v>85</v>
      </c>
      <c r="AV176" s="13" t="s">
        <v>83</v>
      </c>
      <c r="AW176" s="13" t="s">
        <v>5</v>
      </c>
      <c r="AX176" s="13" t="s">
        <v>75</v>
      </c>
      <c r="AY176" s="207" t="s">
        <v>131</v>
      </c>
    </row>
    <row r="177" spans="2:51" s="13" customFormat="1" ht="12">
      <c r="B177" s="198"/>
      <c r="C177" s="199"/>
      <c r="D177" s="191" t="s">
        <v>145</v>
      </c>
      <c r="E177" s="200" t="s">
        <v>29</v>
      </c>
      <c r="F177" s="201" t="s">
        <v>1070</v>
      </c>
      <c r="G177" s="199"/>
      <c r="H177" s="200" t="s">
        <v>29</v>
      </c>
      <c r="I177" s="202"/>
      <c r="J177" s="202"/>
      <c r="K177" s="199"/>
      <c r="L177" s="199"/>
      <c r="M177" s="203"/>
      <c r="N177" s="204"/>
      <c r="O177" s="205"/>
      <c r="P177" s="205"/>
      <c r="Q177" s="205"/>
      <c r="R177" s="205"/>
      <c r="S177" s="205"/>
      <c r="T177" s="205"/>
      <c r="U177" s="205"/>
      <c r="V177" s="205"/>
      <c r="W177" s="205"/>
      <c r="X177" s="206"/>
      <c r="AT177" s="207" t="s">
        <v>145</v>
      </c>
      <c r="AU177" s="207" t="s">
        <v>85</v>
      </c>
      <c r="AV177" s="13" t="s">
        <v>83</v>
      </c>
      <c r="AW177" s="13" t="s">
        <v>5</v>
      </c>
      <c r="AX177" s="13" t="s">
        <v>75</v>
      </c>
      <c r="AY177" s="207" t="s">
        <v>131</v>
      </c>
    </row>
    <row r="178" spans="2:51" s="14" customFormat="1" ht="12">
      <c r="B178" s="208"/>
      <c r="C178" s="209"/>
      <c r="D178" s="191" t="s">
        <v>145</v>
      </c>
      <c r="E178" s="210" t="s">
        <v>29</v>
      </c>
      <c r="F178" s="211" t="s">
        <v>1071</v>
      </c>
      <c r="G178" s="209"/>
      <c r="H178" s="212">
        <v>0.065</v>
      </c>
      <c r="I178" s="213"/>
      <c r="J178" s="213"/>
      <c r="K178" s="209"/>
      <c r="L178" s="209"/>
      <c r="M178" s="214"/>
      <c r="N178" s="215"/>
      <c r="O178" s="216"/>
      <c r="P178" s="216"/>
      <c r="Q178" s="216"/>
      <c r="R178" s="216"/>
      <c r="S178" s="216"/>
      <c r="T178" s="216"/>
      <c r="U178" s="216"/>
      <c r="V178" s="216"/>
      <c r="W178" s="216"/>
      <c r="X178" s="217"/>
      <c r="AT178" s="218" t="s">
        <v>145</v>
      </c>
      <c r="AU178" s="218" t="s">
        <v>85</v>
      </c>
      <c r="AV178" s="14" t="s">
        <v>85</v>
      </c>
      <c r="AW178" s="14" t="s">
        <v>5</v>
      </c>
      <c r="AX178" s="14" t="s">
        <v>75</v>
      </c>
      <c r="AY178" s="218" t="s">
        <v>131</v>
      </c>
    </row>
    <row r="179" spans="2:51" s="15" customFormat="1" ht="12">
      <c r="B179" s="219"/>
      <c r="C179" s="220"/>
      <c r="D179" s="191" t="s">
        <v>145</v>
      </c>
      <c r="E179" s="221" t="s">
        <v>29</v>
      </c>
      <c r="F179" s="222" t="s">
        <v>147</v>
      </c>
      <c r="G179" s="220"/>
      <c r="H179" s="223">
        <v>0.065</v>
      </c>
      <c r="I179" s="224"/>
      <c r="J179" s="224"/>
      <c r="K179" s="220"/>
      <c r="L179" s="220"/>
      <c r="M179" s="225"/>
      <c r="N179" s="226"/>
      <c r="O179" s="227"/>
      <c r="P179" s="227"/>
      <c r="Q179" s="227"/>
      <c r="R179" s="227"/>
      <c r="S179" s="227"/>
      <c r="T179" s="227"/>
      <c r="U179" s="227"/>
      <c r="V179" s="227"/>
      <c r="W179" s="227"/>
      <c r="X179" s="228"/>
      <c r="AT179" s="229" t="s">
        <v>145</v>
      </c>
      <c r="AU179" s="229" t="s">
        <v>85</v>
      </c>
      <c r="AV179" s="15" t="s">
        <v>139</v>
      </c>
      <c r="AW179" s="15" t="s">
        <v>5</v>
      </c>
      <c r="AX179" s="15" t="s">
        <v>83</v>
      </c>
      <c r="AY179" s="229" t="s">
        <v>131</v>
      </c>
    </row>
    <row r="180" spans="1:65" s="2" customFormat="1" ht="24.2" customHeight="1">
      <c r="A180" s="35"/>
      <c r="B180" s="36"/>
      <c r="C180" s="177" t="s">
        <v>151</v>
      </c>
      <c r="D180" s="177" t="s">
        <v>134</v>
      </c>
      <c r="E180" s="178" t="s">
        <v>1072</v>
      </c>
      <c r="F180" s="179" t="s">
        <v>1073</v>
      </c>
      <c r="G180" s="180" t="s">
        <v>158</v>
      </c>
      <c r="H180" s="181">
        <v>17.05</v>
      </c>
      <c r="I180" s="182"/>
      <c r="J180" s="182"/>
      <c r="K180" s="183">
        <f>ROUND(P180*H180,2)</f>
        <v>0</v>
      </c>
      <c r="L180" s="179" t="s">
        <v>1008</v>
      </c>
      <c r="M180" s="40"/>
      <c r="N180" s="184" t="s">
        <v>29</v>
      </c>
      <c r="O180" s="185" t="s">
        <v>44</v>
      </c>
      <c r="P180" s="186">
        <f>I180+J180</f>
        <v>0</v>
      </c>
      <c r="Q180" s="186">
        <f>ROUND(I180*H180,2)</f>
        <v>0</v>
      </c>
      <c r="R180" s="186">
        <f>ROUND(J180*H180,2)</f>
        <v>0</v>
      </c>
      <c r="S180" s="65"/>
      <c r="T180" s="187">
        <f>S180*H180</f>
        <v>0</v>
      </c>
      <c r="U180" s="187">
        <v>0</v>
      </c>
      <c r="V180" s="187">
        <f>U180*H180</f>
        <v>0</v>
      </c>
      <c r="W180" s="187">
        <v>0</v>
      </c>
      <c r="X180" s="188">
        <f>W180*H180</f>
        <v>0</v>
      </c>
      <c r="Y180" s="35"/>
      <c r="Z180" s="35"/>
      <c r="AA180" s="35"/>
      <c r="AB180" s="35"/>
      <c r="AC180" s="35"/>
      <c r="AD180" s="35"/>
      <c r="AE180" s="35"/>
      <c r="AR180" s="189" t="s">
        <v>139</v>
      </c>
      <c r="AT180" s="189" t="s">
        <v>134</v>
      </c>
      <c r="AU180" s="189" t="s">
        <v>85</v>
      </c>
      <c r="AY180" s="18" t="s">
        <v>131</v>
      </c>
      <c r="BE180" s="190">
        <f>IF(O180="základní",K180,0)</f>
        <v>0</v>
      </c>
      <c r="BF180" s="190">
        <f>IF(O180="snížená",K180,0)</f>
        <v>0</v>
      </c>
      <c r="BG180" s="190">
        <f>IF(O180="zákl. přenesená",K180,0)</f>
        <v>0</v>
      </c>
      <c r="BH180" s="190">
        <f>IF(O180="sníž. přenesená",K180,0)</f>
        <v>0</v>
      </c>
      <c r="BI180" s="190">
        <f>IF(O180="nulová",K180,0)</f>
        <v>0</v>
      </c>
      <c r="BJ180" s="18" t="s">
        <v>83</v>
      </c>
      <c r="BK180" s="190">
        <f>ROUND(P180*H180,2)</f>
        <v>0</v>
      </c>
      <c r="BL180" s="18" t="s">
        <v>139</v>
      </c>
      <c r="BM180" s="189" t="s">
        <v>224</v>
      </c>
    </row>
    <row r="181" spans="1:47" s="2" customFormat="1" ht="12">
      <c r="A181" s="35"/>
      <c r="B181" s="36"/>
      <c r="C181" s="37"/>
      <c r="D181" s="191" t="s">
        <v>141</v>
      </c>
      <c r="E181" s="37"/>
      <c r="F181" s="192" t="s">
        <v>1073</v>
      </c>
      <c r="G181" s="37"/>
      <c r="H181" s="37"/>
      <c r="I181" s="193"/>
      <c r="J181" s="193"/>
      <c r="K181" s="37"/>
      <c r="L181" s="37"/>
      <c r="M181" s="40"/>
      <c r="N181" s="194"/>
      <c r="O181" s="195"/>
      <c r="P181" s="65"/>
      <c r="Q181" s="65"/>
      <c r="R181" s="65"/>
      <c r="S181" s="65"/>
      <c r="T181" s="65"/>
      <c r="U181" s="65"/>
      <c r="V181" s="65"/>
      <c r="W181" s="65"/>
      <c r="X181" s="66"/>
      <c r="Y181" s="35"/>
      <c r="Z181" s="35"/>
      <c r="AA181" s="35"/>
      <c r="AB181" s="35"/>
      <c r="AC181" s="35"/>
      <c r="AD181" s="35"/>
      <c r="AE181" s="35"/>
      <c r="AT181" s="18" t="s">
        <v>141</v>
      </c>
      <c r="AU181" s="18" t="s">
        <v>85</v>
      </c>
    </row>
    <row r="182" spans="1:47" s="2" customFormat="1" ht="12">
      <c r="A182" s="35"/>
      <c r="B182" s="36"/>
      <c r="C182" s="37"/>
      <c r="D182" s="196" t="s">
        <v>143</v>
      </c>
      <c r="E182" s="37"/>
      <c r="F182" s="197" t="s">
        <v>1074</v>
      </c>
      <c r="G182" s="37"/>
      <c r="H182" s="37"/>
      <c r="I182" s="193"/>
      <c r="J182" s="193"/>
      <c r="K182" s="37"/>
      <c r="L182" s="37"/>
      <c r="M182" s="40"/>
      <c r="N182" s="194"/>
      <c r="O182" s="195"/>
      <c r="P182" s="65"/>
      <c r="Q182" s="65"/>
      <c r="R182" s="65"/>
      <c r="S182" s="65"/>
      <c r="T182" s="65"/>
      <c r="U182" s="65"/>
      <c r="V182" s="65"/>
      <c r="W182" s="65"/>
      <c r="X182" s="66"/>
      <c r="Y182" s="35"/>
      <c r="Z182" s="35"/>
      <c r="AA182" s="35"/>
      <c r="AB182" s="35"/>
      <c r="AC182" s="35"/>
      <c r="AD182" s="35"/>
      <c r="AE182" s="35"/>
      <c r="AT182" s="18" t="s">
        <v>143</v>
      </c>
      <c r="AU182" s="18" t="s">
        <v>85</v>
      </c>
    </row>
    <row r="183" spans="2:51" s="13" customFormat="1" ht="12">
      <c r="B183" s="198"/>
      <c r="C183" s="199"/>
      <c r="D183" s="191" t="s">
        <v>145</v>
      </c>
      <c r="E183" s="200" t="s">
        <v>29</v>
      </c>
      <c r="F183" s="201" t="s">
        <v>1075</v>
      </c>
      <c r="G183" s="199"/>
      <c r="H183" s="200" t="s">
        <v>29</v>
      </c>
      <c r="I183" s="202"/>
      <c r="J183" s="202"/>
      <c r="K183" s="199"/>
      <c r="L183" s="199"/>
      <c r="M183" s="203"/>
      <c r="N183" s="204"/>
      <c r="O183" s="205"/>
      <c r="P183" s="205"/>
      <c r="Q183" s="205"/>
      <c r="R183" s="205"/>
      <c r="S183" s="205"/>
      <c r="T183" s="205"/>
      <c r="U183" s="205"/>
      <c r="V183" s="205"/>
      <c r="W183" s="205"/>
      <c r="X183" s="206"/>
      <c r="AT183" s="207" t="s">
        <v>145</v>
      </c>
      <c r="AU183" s="207" t="s">
        <v>85</v>
      </c>
      <c r="AV183" s="13" t="s">
        <v>83</v>
      </c>
      <c r="AW183" s="13" t="s">
        <v>5</v>
      </c>
      <c r="AX183" s="13" t="s">
        <v>75</v>
      </c>
      <c r="AY183" s="207" t="s">
        <v>131</v>
      </c>
    </row>
    <row r="184" spans="2:51" s="13" customFormat="1" ht="12">
      <c r="B184" s="198"/>
      <c r="C184" s="199"/>
      <c r="D184" s="191" t="s">
        <v>145</v>
      </c>
      <c r="E184" s="200" t="s">
        <v>29</v>
      </c>
      <c r="F184" s="201" t="s">
        <v>1076</v>
      </c>
      <c r="G184" s="199"/>
      <c r="H184" s="200" t="s">
        <v>29</v>
      </c>
      <c r="I184" s="202"/>
      <c r="J184" s="202"/>
      <c r="K184" s="199"/>
      <c r="L184" s="199"/>
      <c r="M184" s="203"/>
      <c r="N184" s="204"/>
      <c r="O184" s="205"/>
      <c r="P184" s="205"/>
      <c r="Q184" s="205"/>
      <c r="R184" s="205"/>
      <c r="S184" s="205"/>
      <c r="T184" s="205"/>
      <c r="U184" s="205"/>
      <c r="V184" s="205"/>
      <c r="W184" s="205"/>
      <c r="X184" s="206"/>
      <c r="AT184" s="207" t="s">
        <v>145</v>
      </c>
      <c r="AU184" s="207" t="s">
        <v>85</v>
      </c>
      <c r="AV184" s="13" t="s">
        <v>83</v>
      </c>
      <c r="AW184" s="13" t="s">
        <v>5</v>
      </c>
      <c r="AX184" s="13" t="s">
        <v>75</v>
      </c>
      <c r="AY184" s="207" t="s">
        <v>131</v>
      </c>
    </row>
    <row r="185" spans="2:51" s="13" customFormat="1" ht="12">
      <c r="B185" s="198"/>
      <c r="C185" s="199"/>
      <c r="D185" s="191" t="s">
        <v>145</v>
      </c>
      <c r="E185" s="200" t="s">
        <v>29</v>
      </c>
      <c r="F185" s="201" t="s">
        <v>1070</v>
      </c>
      <c r="G185" s="199"/>
      <c r="H185" s="200" t="s">
        <v>29</v>
      </c>
      <c r="I185" s="202"/>
      <c r="J185" s="202"/>
      <c r="K185" s="199"/>
      <c r="L185" s="199"/>
      <c r="M185" s="203"/>
      <c r="N185" s="204"/>
      <c r="O185" s="205"/>
      <c r="P185" s="205"/>
      <c r="Q185" s="205"/>
      <c r="R185" s="205"/>
      <c r="S185" s="205"/>
      <c r="T185" s="205"/>
      <c r="U185" s="205"/>
      <c r="V185" s="205"/>
      <c r="W185" s="205"/>
      <c r="X185" s="206"/>
      <c r="AT185" s="207" t="s">
        <v>145</v>
      </c>
      <c r="AU185" s="207" t="s">
        <v>85</v>
      </c>
      <c r="AV185" s="13" t="s">
        <v>83</v>
      </c>
      <c r="AW185" s="13" t="s">
        <v>5</v>
      </c>
      <c r="AX185" s="13" t="s">
        <v>75</v>
      </c>
      <c r="AY185" s="207" t="s">
        <v>131</v>
      </c>
    </row>
    <row r="186" spans="2:51" s="13" customFormat="1" ht="12">
      <c r="B186" s="198"/>
      <c r="C186" s="199"/>
      <c r="D186" s="191" t="s">
        <v>145</v>
      </c>
      <c r="E186" s="200" t="s">
        <v>29</v>
      </c>
      <c r="F186" s="201" t="s">
        <v>1077</v>
      </c>
      <c r="G186" s="199"/>
      <c r="H186" s="200" t="s">
        <v>29</v>
      </c>
      <c r="I186" s="202"/>
      <c r="J186" s="202"/>
      <c r="K186" s="199"/>
      <c r="L186" s="199"/>
      <c r="M186" s="203"/>
      <c r="N186" s="204"/>
      <c r="O186" s="205"/>
      <c r="P186" s="205"/>
      <c r="Q186" s="205"/>
      <c r="R186" s="205"/>
      <c r="S186" s="205"/>
      <c r="T186" s="205"/>
      <c r="U186" s="205"/>
      <c r="V186" s="205"/>
      <c r="W186" s="205"/>
      <c r="X186" s="206"/>
      <c r="AT186" s="207" t="s">
        <v>145</v>
      </c>
      <c r="AU186" s="207" t="s">
        <v>85</v>
      </c>
      <c r="AV186" s="13" t="s">
        <v>83</v>
      </c>
      <c r="AW186" s="13" t="s">
        <v>5</v>
      </c>
      <c r="AX186" s="13" t="s">
        <v>75</v>
      </c>
      <c r="AY186" s="207" t="s">
        <v>131</v>
      </c>
    </row>
    <row r="187" spans="2:51" s="14" customFormat="1" ht="12">
      <c r="B187" s="208"/>
      <c r="C187" s="209"/>
      <c r="D187" s="191" t="s">
        <v>145</v>
      </c>
      <c r="E187" s="210" t="s">
        <v>29</v>
      </c>
      <c r="F187" s="211" t="s">
        <v>1078</v>
      </c>
      <c r="G187" s="209"/>
      <c r="H187" s="212">
        <v>0.39</v>
      </c>
      <c r="I187" s="213"/>
      <c r="J187" s="213"/>
      <c r="K187" s="209"/>
      <c r="L187" s="209"/>
      <c r="M187" s="214"/>
      <c r="N187" s="215"/>
      <c r="O187" s="216"/>
      <c r="P187" s="216"/>
      <c r="Q187" s="216"/>
      <c r="R187" s="216"/>
      <c r="S187" s="216"/>
      <c r="T187" s="216"/>
      <c r="U187" s="216"/>
      <c r="V187" s="216"/>
      <c r="W187" s="216"/>
      <c r="X187" s="217"/>
      <c r="AT187" s="218" t="s">
        <v>145</v>
      </c>
      <c r="AU187" s="218" t="s">
        <v>85</v>
      </c>
      <c r="AV187" s="14" t="s">
        <v>85</v>
      </c>
      <c r="AW187" s="14" t="s">
        <v>5</v>
      </c>
      <c r="AX187" s="14" t="s">
        <v>75</v>
      </c>
      <c r="AY187" s="218" t="s">
        <v>131</v>
      </c>
    </row>
    <row r="188" spans="2:51" s="13" customFormat="1" ht="12">
      <c r="B188" s="198"/>
      <c r="C188" s="199"/>
      <c r="D188" s="191" t="s">
        <v>145</v>
      </c>
      <c r="E188" s="200" t="s">
        <v>29</v>
      </c>
      <c r="F188" s="201" t="s">
        <v>1079</v>
      </c>
      <c r="G188" s="199"/>
      <c r="H188" s="200" t="s">
        <v>29</v>
      </c>
      <c r="I188" s="202"/>
      <c r="J188" s="202"/>
      <c r="K188" s="199"/>
      <c r="L188" s="199"/>
      <c r="M188" s="203"/>
      <c r="N188" s="204"/>
      <c r="O188" s="205"/>
      <c r="P188" s="205"/>
      <c r="Q188" s="205"/>
      <c r="R188" s="205"/>
      <c r="S188" s="205"/>
      <c r="T188" s="205"/>
      <c r="U188" s="205"/>
      <c r="V188" s="205"/>
      <c r="W188" s="205"/>
      <c r="X188" s="206"/>
      <c r="AT188" s="207" t="s">
        <v>145</v>
      </c>
      <c r="AU188" s="207" t="s">
        <v>85</v>
      </c>
      <c r="AV188" s="13" t="s">
        <v>83</v>
      </c>
      <c r="AW188" s="13" t="s">
        <v>5</v>
      </c>
      <c r="AX188" s="13" t="s">
        <v>75</v>
      </c>
      <c r="AY188" s="207" t="s">
        <v>131</v>
      </c>
    </row>
    <row r="189" spans="2:51" s="14" customFormat="1" ht="12">
      <c r="B189" s="208"/>
      <c r="C189" s="209"/>
      <c r="D189" s="191" t="s">
        <v>145</v>
      </c>
      <c r="E189" s="210" t="s">
        <v>29</v>
      </c>
      <c r="F189" s="211" t="s">
        <v>1080</v>
      </c>
      <c r="G189" s="209"/>
      <c r="H189" s="212">
        <v>0.3</v>
      </c>
      <c r="I189" s="213"/>
      <c r="J189" s="213"/>
      <c r="K189" s="209"/>
      <c r="L189" s="209"/>
      <c r="M189" s="214"/>
      <c r="N189" s="215"/>
      <c r="O189" s="216"/>
      <c r="P189" s="216"/>
      <c r="Q189" s="216"/>
      <c r="R189" s="216"/>
      <c r="S189" s="216"/>
      <c r="T189" s="216"/>
      <c r="U189" s="216"/>
      <c r="V189" s="216"/>
      <c r="W189" s="216"/>
      <c r="X189" s="217"/>
      <c r="AT189" s="218" t="s">
        <v>145</v>
      </c>
      <c r="AU189" s="218" t="s">
        <v>85</v>
      </c>
      <c r="AV189" s="14" t="s">
        <v>85</v>
      </c>
      <c r="AW189" s="14" t="s">
        <v>5</v>
      </c>
      <c r="AX189" s="14" t="s">
        <v>75</v>
      </c>
      <c r="AY189" s="218" t="s">
        <v>131</v>
      </c>
    </row>
    <row r="190" spans="2:51" s="13" customFormat="1" ht="12">
      <c r="B190" s="198"/>
      <c r="C190" s="199"/>
      <c r="D190" s="191" t="s">
        <v>145</v>
      </c>
      <c r="E190" s="200" t="s">
        <v>29</v>
      </c>
      <c r="F190" s="201" t="s">
        <v>1081</v>
      </c>
      <c r="G190" s="199"/>
      <c r="H190" s="200" t="s">
        <v>29</v>
      </c>
      <c r="I190" s="202"/>
      <c r="J190" s="202"/>
      <c r="K190" s="199"/>
      <c r="L190" s="199"/>
      <c r="M190" s="203"/>
      <c r="N190" s="204"/>
      <c r="O190" s="205"/>
      <c r="P190" s="205"/>
      <c r="Q190" s="205"/>
      <c r="R190" s="205"/>
      <c r="S190" s="205"/>
      <c r="T190" s="205"/>
      <c r="U190" s="205"/>
      <c r="V190" s="205"/>
      <c r="W190" s="205"/>
      <c r="X190" s="206"/>
      <c r="AT190" s="207" t="s">
        <v>145</v>
      </c>
      <c r="AU190" s="207" t="s">
        <v>85</v>
      </c>
      <c r="AV190" s="13" t="s">
        <v>83</v>
      </c>
      <c r="AW190" s="13" t="s">
        <v>5</v>
      </c>
      <c r="AX190" s="13" t="s">
        <v>75</v>
      </c>
      <c r="AY190" s="207" t="s">
        <v>131</v>
      </c>
    </row>
    <row r="191" spans="2:51" s="14" customFormat="1" ht="12">
      <c r="B191" s="208"/>
      <c r="C191" s="209"/>
      <c r="D191" s="191" t="s">
        <v>145</v>
      </c>
      <c r="E191" s="210" t="s">
        <v>29</v>
      </c>
      <c r="F191" s="211" t="s">
        <v>1082</v>
      </c>
      <c r="G191" s="209"/>
      <c r="H191" s="212">
        <v>0.48</v>
      </c>
      <c r="I191" s="213"/>
      <c r="J191" s="213"/>
      <c r="K191" s="209"/>
      <c r="L191" s="209"/>
      <c r="M191" s="214"/>
      <c r="N191" s="215"/>
      <c r="O191" s="216"/>
      <c r="P191" s="216"/>
      <c r="Q191" s="216"/>
      <c r="R191" s="216"/>
      <c r="S191" s="216"/>
      <c r="T191" s="216"/>
      <c r="U191" s="216"/>
      <c r="V191" s="216"/>
      <c r="W191" s="216"/>
      <c r="X191" s="217"/>
      <c r="AT191" s="218" t="s">
        <v>145</v>
      </c>
      <c r="AU191" s="218" t="s">
        <v>85</v>
      </c>
      <c r="AV191" s="14" t="s">
        <v>85</v>
      </c>
      <c r="AW191" s="14" t="s">
        <v>5</v>
      </c>
      <c r="AX191" s="14" t="s">
        <v>75</v>
      </c>
      <c r="AY191" s="218" t="s">
        <v>131</v>
      </c>
    </row>
    <row r="192" spans="2:51" s="13" customFormat="1" ht="12">
      <c r="B192" s="198"/>
      <c r="C192" s="199"/>
      <c r="D192" s="191" t="s">
        <v>145</v>
      </c>
      <c r="E192" s="200" t="s">
        <v>29</v>
      </c>
      <c r="F192" s="201" t="s">
        <v>1083</v>
      </c>
      <c r="G192" s="199"/>
      <c r="H192" s="200" t="s">
        <v>29</v>
      </c>
      <c r="I192" s="202"/>
      <c r="J192" s="202"/>
      <c r="K192" s="199"/>
      <c r="L192" s="199"/>
      <c r="M192" s="203"/>
      <c r="N192" s="204"/>
      <c r="O192" s="205"/>
      <c r="P192" s="205"/>
      <c r="Q192" s="205"/>
      <c r="R192" s="205"/>
      <c r="S192" s="205"/>
      <c r="T192" s="205"/>
      <c r="U192" s="205"/>
      <c r="V192" s="205"/>
      <c r="W192" s="205"/>
      <c r="X192" s="206"/>
      <c r="AT192" s="207" t="s">
        <v>145</v>
      </c>
      <c r="AU192" s="207" t="s">
        <v>85</v>
      </c>
      <c r="AV192" s="13" t="s">
        <v>83</v>
      </c>
      <c r="AW192" s="13" t="s">
        <v>5</v>
      </c>
      <c r="AX192" s="13" t="s">
        <v>75</v>
      </c>
      <c r="AY192" s="207" t="s">
        <v>131</v>
      </c>
    </row>
    <row r="193" spans="2:51" s="14" customFormat="1" ht="12">
      <c r="B193" s="208"/>
      <c r="C193" s="209"/>
      <c r="D193" s="191" t="s">
        <v>145</v>
      </c>
      <c r="E193" s="210" t="s">
        <v>29</v>
      </c>
      <c r="F193" s="211" t="s">
        <v>1084</v>
      </c>
      <c r="G193" s="209"/>
      <c r="H193" s="212">
        <v>1.53</v>
      </c>
      <c r="I193" s="213"/>
      <c r="J193" s="213"/>
      <c r="K193" s="209"/>
      <c r="L193" s="209"/>
      <c r="M193" s="214"/>
      <c r="N193" s="215"/>
      <c r="O193" s="216"/>
      <c r="P193" s="216"/>
      <c r="Q193" s="216"/>
      <c r="R193" s="216"/>
      <c r="S193" s="216"/>
      <c r="T193" s="216"/>
      <c r="U193" s="216"/>
      <c r="V193" s="216"/>
      <c r="W193" s="216"/>
      <c r="X193" s="217"/>
      <c r="AT193" s="218" t="s">
        <v>145</v>
      </c>
      <c r="AU193" s="218" t="s">
        <v>85</v>
      </c>
      <c r="AV193" s="14" t="s">
        <v>85</v>
      </c>
      <c r="AW193" s="14" t="s">
        <v>5</v>
      </c>
      <c r="AX193" s="14" t="s">
        <v>75</v>
      </c>
      <c r="AY193" s="218" t="s">
        <v>131</v>
      </c>
    </row>
    <row r="194" spans="2:51" s="13" customFormat="1" ht="12">
      <c r="B194" s="198"/>
      <c r="C194" s="199"/>
      <c r="D194" s="191" t="s">
        <v>145</v>
      </c>
      <c r="E194" s="200" t="s">
        <v>29</v>
      </c>
      <c r="F194" s="201" t="s">
        <v>1085</v>
      </c>
      <c r="G194" s="199"/>
      <c r="H194" s="200" t="s">
        <v>29</v>
      </c>
      <c r="I194" s="202"/>
      <c r="J194" s="202"/>
      <c r="K194" s="199"/>
      <c r="L194" s="199"/>
      <c r="M194" s="203"/>
      <c r="N194" s="204"/>
      <c r="O194" s="205"/>
      <c r="P194" s="205"/>
      <c r="Q194" s="205"/>
      <c r="R194" s="205"/>
      <c r="S194" s="205"/>
      <c r="T194" s="205"/>
      <c r="U194" s="205"/>
      <c r="V194" s="205"/>
      <c r="W194" s="205"/>
      <c r="X194" s="206"/>
      <c r="AT194" s="207" t="s">
        <v>145</v>
      </c>
      <c r="AU194" s="207" t="s">
        <v>85</v>
      </c>
      <c r="AV194" s="13" t="s">
        <v>83</v>
      </c>
      <c r="AW194" s="13" t="s">
        <v>5</v>
      </c>
      <c r="AX194" s="13" t="s">
        <v>75</v>
      </c>
      <c r="AY194" s="207" t="s">
        <v>131</v>
      </c>
    </row>
    <row r="195" spans="2:51" s="14" customFormat="1" ht="12">
      <c r="B195" s="208"/>
      <c r="C195" s="209"/>
      <c r="D195" s="191" t="s">
        <v>145</v>
      </c>
      <c r="E195" s="210" t="s">
        <v>29</v>
      </c>
      <c r="F195" s="211" t="s">
        <v>1086</v>
      </c>
      <c r="G195" s="209"/>
      <c r="H195" s="212">
        <v>14.35</v>
      </c>
      <c r="I195" s="213"/>
      <c r="J195" s="213"/>
      <c r="K195" s="209"/>
      <c r="L195" s="209"/>
      <c r="M195" s="214"/>
      <c r="N195" s="215"/>
      <c r="O195" s="216"/>
      <c r="P195" s="216"/>
      <c r="Q195" s="216"/>
      <c r="R195" s="216"/>
      <c r="S195" s="216"/>
      <c r="T195" s="216"/>
      <c r="U195" s="216"/>
      <c r="V195" s="216"/>
      <c r="W195" s="216"/>
      <c r="X195" s="217"/>
      <c r="AT195" s="218" t="s">
        <v>145</v>
      </c>
      <c r="AU195" s="218" t="s">
        <v>85</v>
      </c>
      <c r="AV195" s="14" t="s">
        <v>85</v>
      </c>
      <c r="AW195" s="14" t="s">
        <v>5</v>
      </c>
      <c r="AX195" s="14" t="s">
        <v>75</v>
      </c>
      <c r="AY195" s="218" t="s">
        <v>131</v>
      </c>
    </row>
    <row r="196" spans="2:51" s="15" customFormat="1" ht="12">
      <c r="B196" s="219"/>
      <c r="C196" s="220"/>
      <c r="D196" s="191" t="s">
        <v>145</v>
      </c>
      <c r="E196" s="221" t="s">
        <v>29</v>
      </c>
      <c r="F196" s="222" t="s">
        <v>147</v>
      </c>
      <c r="G196" s="220"/>
      <c r="H196" s="223">
        <v>17.05</v>
      </c>
      <c r="I196" s="224"/>
      <c r="J196" s="224"/>
      <c r="K196" s="220"/>
      <c r="L196" s="220"/>
      <c r="M196" s="225"/>
      <c r="N196" s="226"/>
      <c r="O196" s="227"/>
      <c r="P196" s="227"/>
      <c r="Q196" s="227"/>
      <c r="R196" s="227"/>
      <c r="S196" s="227"/>
      <c r="T196" s="227"/>
      <c r="U196" s="227"/>
      <c r="V196" s="227"/>
      <c r="W196" s="227"/>
      <c r="X196" s="228"/>
      <c r="AT196" s="229" t="s">
        <v>145</v>
      </c>
      <c r="AU196" s="229" t="s">
        <v>85</v>
      </c>
      <c r="AV196" s="15" t="s">
        <v>139</v>
      </c>
      <c r="AW196" s="15" t="s">
        <v>5</v>
      </c>
      <c r="AX196" s="15" t="s">
        <v>83</v>
      </c>
      <c r="AY196" s="229" t="s">
        <v>131</v>
      </c>
    </row>
    <row r="197" spans="1:65" s="2" customFormat="1" ht="24.2" customHeight="1">
      <c r="A197" s="35"/>
      <c r="B197" s="36"/>
      <c r="C197" s="177" t="s">
        <v>189</v>
      </c>
      <c r="D197" s="177" t="s">
        <v>134</v>
      </c>
      <c r="E197" s="178" t="s">
        <v>1087</v>
      </c>
      <c r="F197" s="179" t="s">
        <v>1088</v>
      </c>
      <c r="G197" s="180" t="s">
        <v>158</v>
      </c>
      <c r="H197" s="181">
        <v>4.2</v>
      </c>
      <c r="I197" s="182"/>
      <c r="J197" s="182"/>
      <c r="K197" s="183">
        <f>ROUND(P197*H197,2)</f>
        <v>0</v>
      </c>
      <c r="L197" s="179" t="s">
        <v>1008</v>
      </c>
      <c r="M197" s="40"/>
      <c r="N197" s="184" t="s">
        <v>29</v>
      </c>
      <c r="O197" s="185" t="s">
        <v>44</v>
      </c>
      <c r="P197" s="186">
        <f>I197+J197</f>
        <v>0</v>
      </c>
      <c r="Q197" s="186">
        <f>ROUND(I197*H197,2)</f>
        <v>0</v>
      </c>
      <c r="R197" s="186">
        <f>ROUND(J197*H197,2)</f>
        <v>0</v>
      </c>
      <c r="S197" s="65"/>
      <c r="T197" s="187">
        <f>S197*H197</f>
        <v>0</v>
      </c>
      <c r="U197" s="187">
        <v>0</v>
      </c>
      <c r="V197" s="187">
        <f>U197*H197</f>
        <v>0</v>
      </c>
      <c r="W197" s="187">
        <v>0</v>
      </c>
      <c r="X197" s="188">
        <f>W197*H197</f>
        <v>0</v>
      </c>
      <c r="Y197" s="35"/>
      <c r="Z197" s="35"/>
      <c r="AA197" s="35"/>
      <c r="AB197" s="35"/>
      <c r="AC197" s="35"/>
      <c r="AD197" s="35"/>
      <c r="AE197" s="35"/>
      <c r="AR197" s="189" t="s">
        <v>139</v>
      </c>
      <c r="AT197" s="189" t="s">
        <v>134</v>
      </c>
      <c r="AU197" s="189" t="s">
        <v>85</v>
      </c>
      <c r="AY197" s="18" t="s">
        <v>131</v>
      </c>
      <c r="BE197" s="190">
        <f>IF(O197="základní",K197,0)</f>
        <v>0</v>
      </c>
      <c r="BF197" s="190">
        <f>IF(O197="snížená",K197,0)</f>
        <v>0</v>
      </c>
      <c r="BG197" s="190">
        <f>IF(O197="zákl. přenesená",K197,0)</f>
        <v>0</v>
      </c>
      <c r="BH197" s="190">
        <f>IF(O197="sníž. přenesená",K197,0)</f>
        <v>0</v>
      </c>
      <c r="BI197" s="190">
        <f>IF(O197="nulová",K197,0)</f>
        <v>0</v>
      </c>
      <c r="BJ197" s="18" t="s">
        <v>83</v>
      </c>
      <c r="BK197" s="190">
        <f>ROUND(P197*H197,2)</f>
        <v>0</v>
      </c>
      <c r="BL197" s="18" t="s">
        <v>139</v>
      </c>
      <c r="BM197" s="189" t="s">
        <v>236</v>
      </c>
    </row>
    <row r="198" spans="1:47" s="2" customFormat="1" ht="12">
      <c r="A198" s="35"/>
      <c r="B198" s="36"/>
      <c r="C198" s="37"/>
      <c r="D198" s="191" t="s">
        <v>141</v>
      </c>
      <c r="E198" s="37"/>
      <c r="F198" s="192" t="s">
        <v>1088</v>
      </c>
      <c r="G198" s="37"/>
      <c r="H198" s="37"/>
      <c r="I198" s="193"/>
      <c r="J198" s="193"/>
      <c r="K198" s="37"/>
      <c r="L198" s="37"/>
      <c r="M198" s="40"/>
      <c r="N198" s="194"/>
      <c r="O198" s="195"/>
      <c r="P198" s="65"/>
      <c r="Q198" s="65"/>
      <c r="R198" s="65"/>
      <c r="S198" s="65"/>
      <c r="T198" s="65"/>
      <c r="U198" s="65"/>
      <c r="V198" s="65"/>
      <c r="W198" s="65"/>
      <c r="X198" s="66"/>
      <c r="Y198" s="35"/>
      <c r="Z198" s="35"/>
      <c r="AA198" s="35"/>
      <c r="AB198" s="35"/>
      <c r="AC198" s="35"/>
      <c r="AD198" s="35"/>
      <c r="AE198" s="35"/>
      <c r="AT198" s="18" t="s">
        <v>141</v>
      </c>
      <c r="AU198" s="18" t="s">
        <v>85</v>
      </c>
    </row>
    <row r="199" spans="1:47" s="2" customFormat="1" ht="12">
      <c r="A199" s="35"/>
      <c r="B199" s="36"/>
      <c r="C199" s="37"/>
      <c r="D199" s="196" t="s">
        <v>143</v>
      </c>
      <c r="E199" s="37"/>
      <c r="F199" s="197" t="s">
        <v>1089</v>
      </c>
      <c r="G199" s="37"/>
      <c r="H199" s="37"/>
      <c r="I199" s="193"/>
      <c r="J199" s="193"/>
      <c r="K199" s="37"/>
      <c r="L199" s="37"/>
      <c r="M199" s="40"/>
      <c r="N199" s="194"/>
      <c r="O199" s="195"/>
      <c r="P199" s="65"/>
      <c r="Q199" s="65"/>
      <c r="R199" s="65"/>
      <c r="S199" s="65"/>
      <c r="T199" s="65"/>
      <c r="U199" s="65"/>
      <c r="V199" s="65"/>
      <c r="W199" s="65"/>
      <c r="X199" s="66"/>
      <c r="Y199" s="35"/>
      <c r="Z199" s="35"/>
      <c r="AA199" s="35"/>
      <c r="AB199" s="35"/>
      <c r="AC199" s="35"/>
      <c r="AD199" s="35"/>
      <c r="AE199" s="35"/>
      <c r="AT199" s="18" t="s">
        <v>143</v>
      </c>
      <c r="AU199" s="18" t="s">
        <v>85</v>
      </c>
    </row>
    <row r="200" spans="2:51" s="13" customFormat="1" ht="12">
      <c r="B200" s="198"/>
      <c r="C200" s="199"/>
      <c r="D200" s="191" t="s">
        <v>145</v>
      </c>
      <c r="E200" s="200" t="s">
        <v>29</v>
      </c>
      <c r="F200" s="201" t="s">
        <v>1090</v>
      </c>
      <c r="G200" s="199"/>
      <c r="H200" s="200" t="s">
        <v>29</v>
      </c>
      <c r="I200" s="202"/>
      <c r="J200" s="202"/>
      <c r="K200" s="199"/>
      <c r="L200" s="199"/>
      <c r="M200" s="203"/>
      <c r="N200" s="204"/>
      <c r="O200" s="205"/>
      <c r="P200" s="205"/>
      <c r="Q200" s="205"/>
      <c r="R200" s="205"/>
      <c r="S200" s="205"/>
      <c r="T200" s="205"/>
      <c r="U200" s="205"/>
      <c r="V200" s="205"/>
      <c r="W200" s="205"/>
      <c r="X200" s="206"/>
      <c r="AT200" s="207" t="s">
        <v>145</v>
      </c>
      <c r="AU200" s="207" t="s">
        <v>85</v>
      </c>
      <c r="AV200" s="13" t="s">
        <v>83</v>
      </c>
      <c r="AW200" s="13" t="s">
        <v>5</v>
      </c>
      <c r="AX200" s="13" t="s">
        <v>75</v>
      </c>
      <c r="AY200" s="207" t="s">
        <v>131</v>
      </c>
    </row>
    <row r="201" spans="2:51" s="13" customFormat="1" ht="12">
      <c r="B201" s="198"/>
      <c r="C201" s="199"/>
      <c r="D201" s="191" t="s">
        <v>145</v>
      </c>
      <c r="E201" s="200" t="s">
        <v>29</v>
      </c>
      <c r="F201" s="201" t="s">
        <v>1091</v>
      </c>
      <c r="G201" s="199"/>
      <c r="H201" s="200" t="s">
        <v>29</v>
      </c>
      <c r="I201" s="202"/>
      <c r="J201" s="202"/>
      <c r="K201" s="199"/>
      <c r="L201" s="199"/>
      <c r="M201" s="203"/>
      <c r="N201" s="204"/>
      <c r="O201" s="205"/>
      <c r="P201" s="205"/>
      <c r="Q201" s="205"/>
      <c r="R201" s="205"/>
      <c r="S201" s="205"/>
      <c r="T201" s="205"/>
      <c r="U201" s="205"/>
      <c r="V201" s="205"/>
      <c r="W201" s="205"/>
      <c r="X201" s="206"/>
      <c r="AT201" s="207" t="s">
        <v>145</v>
      </c>
      <c r="AU201" s="207" t="s">
        <v>85</v>
      </c>
      <c r="AV201" s="13" t="s">
        <v>83</v>
      </c>
      <c r="AW201" s="13" t="s">
        <v>5</v>
      </c>
      <c r="AX201" s="13" t="s">
        <v>75</v>
      </c>
      <c r="AY201" s="207" t="s">
        <v>131</v>
      </c>
    </row>
    <row r="202" spans="2:51" s="13" customFormat="1" ht="12">
      <c r="B202" s="198"/>
      <c r="C202" s="199"/>
      <c r="D202" s="191" t="s">
        <v>145</v>
      </c>
      <c r="E202" s="200" t="s">
        <v>29</v>
      </c>
      <c r="F202" s="201" t="s">
        <v>1070</v>
      </c>
      <c r="G202" s="199"/>
      <c r="H202" s="200" t="s">
        <v>29</v>
      </c>
      <c r="I202" s="202"/>
      <c r="J202" s="202"/>
      <c r="K202" s="199"/>
      <c r="L202" s="199"/>
      <c r="M202" s="203"/>
      <c r="N202" s="204"/>
      <c r="O202" s="205"/>
      <c r="P202" s="205"/>
      <c r="Q202" s="205"/>
      <c r="R202" s="205"/>
      <c r="S202" s="205"/>
      <c r="T202" s="205"/>
      <c r="U202" s="205"/>
      <c r="V202" s="205"/>
      <c r="W202" s="205"/>
      <c r="X202" s="206"/>
      <c r="AT202" s="207" t="s">
        <v>145</v>
      </c>
      <c r="AU202" s="207" t="s">
        <v>85</v>
      </c>
      <c r="AV202" s="13" t="s">
        <v>83</v>
      </c>
      <c r="AW202" s="13" t="s">
        <v>5</v>
      </c>
      <c r="AX202" s="13" t="s">
        <v>75</v>
      </c>
      <c r="AY202" s="207" t="s">
        <v>131</v>
      </c>
    </row>
    <row r="203" spans="2:51" s="13" customFormat="1" ht="12">
      <c r="B203" s="198"/>
      <c r="C203" s="199"/>
      <c r="D203" s="191" t="s">
        <v>145</v>
      </c>
      <c r="E203" s="200" t="s">
        <v>29</v>
      </c>
      <c r="F203" s="201" t="s">
        <v>1085</v>
      </c>
      <c r="G203" s="199"/>
      <c r="H203" s="200" t="s">
        <v>29</v>
      </c>
      <c r="I203" s="202"/>
      <c r="J203" s="202"/>
      <c r="K203" s="199"/>
      <c r="L203" s="199"/>
      <c r="M203" s="203"/>
      <c r="N203" s="204"/>
      <c r="O203" s="205"/>
      <c r="P203" s="205"/>
      <c r="Q203" s="205"/>
      <c r="R203" s="205"/>
      <c r="S203" s="205"/>
      <c r="T203" s="205"/>
      <c r="U203" s="205"/>
      <c r="V203" s="205"/>
      <c r="W203" s="205"/>
      <c r="X203" s="206"/>
      <c r="AT203" s="207" t="s">
        <v>145</v>
      </c>
      <c r="AU203" s="207" t="s">
        <v>85</v>
      </c>
      <c r="AV203" s="13" t="s">
        <v>83</v>
      </c>
      <c r="AW203" s="13" t="s">
        <v>5</v>
      </c>
      <c r="AX203" s="13" t="s">
        <v>75</v>
      </c>
      <c r="AY203" s="207" t="s">
        <v>131</v>
      </c>
    </row>
    <row r="204" spans="2:51" s="14" customFormat="1" ht="12">
      <c r="B204" s="208"/>
      <c r="C204" s="209"/>
      <c r="D204" s="191" t="s">
        <v>145</v>
      </c>
      <c r="E204" s="210" t="s">
        <v>29</v>
      </c>
      <c r="F204" s="211" t="s">
        <v>1092</v>
      </c>
      <c r="G204" s="209"/>
      <c r="H204" s="212">
        <v>4.2</v>
      </c>
      <c r="I204" s="213"/>
      <c r="J204" s="213"/>
      <c r="K204" s="209"/>
      <c r="L204" s="209"/>
      <c r="M204" s="214"/>
      <c r="N204" s="215"/>
      <c r="O204" s="216"/>
      <c r="P204" s="216"/>
      <c r="Q204" s="216"/>
      <c r="R204" s="216"/>
      <c r="S204" s="216"/>
      <c r="T204" s="216"/>
      <c r="U204" s="216"/>
      <c r="V204" s="216"/>
      <c r="W204" s="216"/>
      <c r="X204" s="217"/>
      <c r="AT204" s="218" t="s">
        <v>145</v>
      </c>
      <c r="AU204" s="218" t="s">
        <v>85</v>
      </c>
      <c r="AV204" s="14" t="s">
        <v>85</v>
      </c>
      <c r="AW204" s="14" t="s">
        <v>5</v>
      </c>
      <c r="AX204" s="14" t="s">
        <v>75</v>
      </c>
      <c r="AY204" s="218" t="s">
        <v>131</v>
      </c>
    </row>
    <row r="205" spans="2:51" s="15" customFormat="1" ht="12">
      <c r="B205" s="219"/>
      <c r="C205" s="220"/>
      <c r="D205" s="191" t="s">
        <v>145</v>
      </c>
      <c r="E205" s="221" t="s">
        <v>29</v>
      </c>
      <c r="F205" s="222" t="s">
        <v>147</v>
      </c>
      <c r="G205" s="220"/>
      <c r="H205" s="223">
        <v>4.2</v>
      </c>
      <c r="I205" s="224"/>
      <c r="J205" s="224"/>
      <c r="K205" s="220"/>
      <c r="L205" s="220"/>
      <c r="M205" s="225"/>
      <c r="N205" s="226"/>
      <c r="O205" s="227"/>
      <c r="P205" s="227"/>
      <c r="Q205" s="227"/>
      <c r="R205" s="227"/>
      <c r="S205" s="227"/>
      <c r="T205" s="227"/>
      <c r="U205" s="227"/>
      <c r="V205" s="227"/>
      <c r="W205" s="227"/>
      <c r="X205" s="228"/>
      <c r="AT205" s="229" t="s">
        <v>145</v>
      </c>
      <c r="AU205" s="229" t="s">
        <v>85</v>
      </c>
      <c r="AV205" s="15" t="s">
        <v>139</v>
      </c>
      <c r="AW205" s="15" t="s">
        <v>5</v>
      </c>
      <c r="AX205" s="15" t="s">
        <v>83</v>
      </c>
      <c r="AY205" s="229" t="s">
        <v>131</v>
      </c>
    </row>
    <row r="206" spans="1:65" s="2" customFormat="1" ht="24.2" customHeight="1">
      <c r="A206" s="35"/>
      <c r="B206" s="36"/>
      <c r="C206" s="177" t="s">
        <v>196</v>
      </c>
      <c r="D206" s="177" t="s">
        <v>134</v>
      </c>
      <c r="E206" s="178" t="s">
        <v>1093</v>
      </c>
      <c r="F206" s="179" t="s">
        <v>1094</v>
      </c>
      <c r="G206" s="180" t="s">
        <v>158</v>
      </c>
      <c r="H206" s="181">
        <v>1.4</v>
      </c>
      <c r="I206" s="182"/>
      <c r="J206" s="182"/>
      <c r="K206" s="183">
        <f>ROUND(P206*H206,2)</f>
        <v>0</v>
      </c>
      <c r="L206" s="179" t="s">
        <v>1008</v>
      </c>
      <c r="M206" s="40"/>
      <c r="N206" s="184" t="s">
        <v>29</v>
      </c>
      <c r="O206" s="185" t="s">
        <v>44</v>
      </c>
      <c r="P206" s="186">
        <f>I206+J206</f>
        <v>0</v>
      </c>
      <c r="Q206" s="186">
        <f>ROUND(I206*H206,2)</f>
        <v>0</v>
      </c>
      <c r="R206" s="186">
        <f>ROUND(J206*H206,2)</f>
        <v>0</v>
      </c>
      <c r="S206" s="65"/>
      <c r="T206" s="187">
        <f>S206*H206</f>
        <v>0</v>
      </c>
      <c r="U206" s="187">
        <v>0</v>
      </c>
      <c r="V206" s="187">
        <f>U206*H206</f>
        <v>0</v>
      </c>
      <c r="W206" s="187">
        <v>0</v>
      </c>
      <c r="X206" s="188">
        <f>W206*H206</f>
        <v>0</v>
      </c>
      <c r="Y206" s="35"/>
      <c r="Z206" s="35"/>
      <c r="AA206" s="35"/>
      <c r="AB206" s="35"/>
      <c r="AC206" s="35"/>
      <c r="AD206" s="35"/>
      <c r="AE206" s="35"/>
      <c r="AR206" s="189" t="s">
        <v>139</v>
      </c>
      <c r="AT206" s="189" t="s">
        <v>134</v>
      </c>
      <c r="AU206" s="189" t="s">
        <v>85</v>
      </c>
      <c r="AY206" s="18" t="s">
        <v>131</v>
      </c>
      <c r="BE206" s="190">
        <f>IF(O206="základní",K206,0)</f>
        <v>0</v>
      </c>
      <c r="BF206" s="190">
        <f>IF(O206="snížená",K206,0)</f>
        <v>0</v>
      </c>
      <c r="BG206" s="190">
        <f>IF(O206="zákl. přenesená",K206,0)</f>
        <v>0</v>
      </c>
      <c r="BH206" s="190">
        <f>IF(O206="sníž. přenesená",K206,0)</f>
        <v>0</v>
      </c>
      <c r="BI206" s="190">
        <f>IF(O206="nulová",K206,0)</f>
        <v>0</v>
      </c>
      <c r="BJ206" s="18" t="s">
        <v>83</v>
      </c>
      <c r="BK206" s="190">
        <f>ROUND(P206*H206,2)</f>
        <v>0</v>
      </c>
      <c r="BL206" s="18" t="s">
        <v>139</v>
      </c>
      <c r="BM206" s="189" t="s">
        <v>246</v>
      </c>
    </row>
    <row r="207" spans="1:47" s="2" customFormat="1" ht="12">
      <c r="A207" s="35"/>
      <c r="B207" s="36"/>
      <c r="C207" s="37"/>
      <c r="D207" s="191" t="s">
        <v>141</v>
      </c>
      <c r="E207" s="37"/>
      <c r="F207" s="192" t="s">
        <v>1094</v>
      </c>
      <c r="G207" s="37"/>
      <c r="H207" s="37"/>
      <c r="I207" s="193"/>
      <c r="J207" s="193"/>
      <c r="K207" s="37"/>
      <c r="L207" s="37"/>
      <c r="M207" s="40"/>
      <c r="N207" s="194"/>
      <c r="O207" s="195"/>
      <c r="P207" s="65"/>
      <c r="Q207" s="65"/>
      <c r="R207" s="65"/>
      <c r="S207" s="65"/>
      <c r="T207" s="65"/>
      <c r="U207" s="65"/>
      <c r="V207" s="65"/>
      <c r="W207" s="65"/>
      <c r="X207" s="66"/>
      <c r="Y207" s="35"/>
      <c r="Z207" s="35"/>
      <c r="AA207" s="35"/>
      <c r="AB207" s="35"/>
      <c r="AC207" s="35"/>
      <c r="AD207" s="35"/>
      <c r="AE207" s="35"/>
      <c r="AT207" s="18" t="s">
        <v>141</v>
      </c>
      <c r="AU207" s="18" t="s">
        <v>85</v>
      </c>
    </row>
    <row r="208" spans="1:47" s="2" customFormat="1" ht="12">
      <c r="A208" s="35"/>
      <c r="B208" s="36"/>
      <c r="C208" s="37"/>
      <c r="D208" s="196" t="s">
        <v>143</v>
      </c>
      <c r="E208" s="37"/>
      <c r="F208" s="197" t="s">
        <v>1095</v>
      </c>
      <c r="G208" s="37"/>
      <c r="H208" s="37"/>
      <c r="I208" s="193"/>
      <c r="J208" s="193"/>
      <c r="K208" s="37"/>
      <c r="L208" s="37"/>
      <c r="M208" s="40"/>
      <c r="N208" s="194"/>
      <c r="O208" s="195"/>
      <c r="P208" s="65"/>
      <c r="Q208" s="65"/>
      <c r="R208" s="65"/>
      <c r="S208" s="65"/>
      <c r="T208" s="65"/>
      <c r="U208" s="65"/>
      <c r="V208" s="65"/>
      <c r="W208" s="65"/>
      <c r="X208" s="66"/>
      <c r="Y208" s="35"/>
      <c r="Z208" s="35"/>
      <c r="AA208" s="35"/>
      <c r="AB208" s="35"/>
      <c r="AC208" s="35"/>
      <c r="AD208" s="35"/>
      <c r="AE208" s="35"/>
      <c r="AT208" s="18" t="s">
        <v>143</v>
      </c>
      <c r="AU208" s="18" t="s">
        <v>85</v>
      </c>
    </row>
    <row r="209" spans="2:51" s="13" customFormat="1" ht="12">
      <c r="B209" s="198"/>
      <c r="C209" s="199"/>
      <c r="D209" s="191" t="s">
        <v>145</v>
      </c>
      <c r="E209" s="200" t="s">
        <v>29</v>
      </c>
      <c r="F209" s="201" t="s">
        <v>1096</v>
      </c>
      <c r="G209" s="199"/>
      <c r="H209" s="200" t="s">
        <v>29</v>
      </c>
      <c r="I209" s="202"/>
      <c r="J209" s="202"/>
      <c r="K209" s="199"/>
      <c r="L209" s="199"/>
      <c r="M209" s="203"/>
      <c r="N209" s="204"/>
      <c r="O209" s="205"/>
      <c r="P209" s="205"/>
      <c r="Q209" s="205"/>
      <c r="R209" s="205"/>
      <c r="S209" s="205"/>
      <c r="T209" s="205"/>
      <c r="U209" s="205"/>
      <c r="V209" s="205"/>
      <c r="W209" s="205"/>
      <c r="X209" s="206"/>
      <c r="AT209" s="207" t="s">
        <v>145</v>
      </c>
      <c r="AU209" s="207" t="s">
        <v>85</v>
      </c>
      <c r="AV209" s="13" t="s">
        <v>83</v>
      </c>
      <c r="AW209" s="13" t="s">
        <v>5</v>
      </c>
      <c r="AX209" s="13" t="s">
        <v>75</v>
      </c>
      <c r="AY209" s="207" t="s">
        <v>131</v>
      </c>
    </row>
    <row r="210" spans="2:51" s="13" customFormat="1" ht="12">
      <c r="B210" s="198"/>
      <c r="C210" s="199"/>
      <c r="D210" s="191" t="s">
        <v>145</v>
      </c>
      <c r="E210" s="200" t="s">
        <v>29</v>
      </c>
      <c r="F210" s="201" t="s">
        <v>1090</v>
      </c>
      <c r="G210" s="199"/>
      <c r="H210" s="200" t="s">
        <v>29</v>
      </c>
      <c r="I210" s="202"/>
      <c r="J210" s="202"/>
      <c r="K210" s="199"/>
      <c r="L210" s="199"/>
      <c r="M210" s="203"/>
      <c r="N210" s="204"/>
      <c r="O210" s="205"/>
      <c r="P210" s="205"/>
      <c r="Q210" s="205"/>
      <c r="R210" s="205"/>
      <c r="S210" s="205"/>
      <c r="T210" s="205"/>
      <c r="U210" s="205"/>
      <c r="V210" s="205"/>
      <c r="W210" s="205"/>
      <c r="X210" s="206"/>
      <c r="AT210" s="207" t="s">
        <v>145</v>
      </c>
      <c r="AU210" s="207" t="s">
        <v>85</v>
      </c>
      <c r="AV210" s="13" t="s">
        <v>83</v>
      </c>
      <c r="AW210" s="13" t="s">
        <v>5</v>
      </c>
      <c r="AX210" s="13" t="s">
        <v>75</v>
      </c>
      <c r="AY210" s="207" t="s">
        <v>131</v>
      </c>
    </row>
    <row r="211" spans="2:51" s="13" customFormat="1" ht="12">
      <c r="B211" s="198"/>
      <c r="C211" s="199"/>
      <c r="D211" s="191" t="s">
        <v>145</v>
      </c>
      <c r="E211" s="200" t="s">
        <v>29</v>
      </c>
      <c r="F211" s="201" t="s">
        <v>1070</v>
      </c>
      <c r="G211" s="199"/>
      <c r="H211" s="200" t="s">
        <v>29</v>
      </c>
      <c r="I211" s="202"/>
      <c r="J211" s="202"/>
      <c r="K211" s="199"/>
      <c r="L211" s="199"/>
      <c r="M211" s="203"/>
      <c r="N211" s="204"/>
      <c r="O211" s="205"/>
      <c r="P211" s="205"/>
      <c r="Q211" s="205"/>
      <c r="R211" s="205"/>
      <c r="S211" s="205"/>
      <c r="T211" s="205"/>
      <c r="U211" s="205"/>
      <c r="V211" s="205"/>
      <c r="W211" s="205"/>
      <c r="X211" s="206"/>
      <c r="AT211" s="207" t="s">
        <v>145</v>
      </c>
      <c r="AU211" s="207" t="s">
        <v>85</v>
      </c>
      <c r="AV211" s="13" t="s">
        <v>83</v>
      </c>
      <c r="AW211" s="13" t="s">
        <v>5</v>
      </c>
      <c r="AX211" s="13" t="s">
        <v>75</v>
      </c>
      <c r="AY211" s="207" t="s">
        <v>131</v>
      </c>
    </row>
    <row r="212" spans="2:51" s="13" customFormat="1" ht="12">
      <c r="B212" s="198"/>
      <c r="C212" s="199"/>
      <c r="D212" s="191" t="s">
        <v>145</v>
      </c>
      <c r="E212" s="200" t="s">
        <v>29</v>
      </c>
      <c r="F212" s="201" t="s">
        <v>1085</v>
      </c>
      <c r="G212" s="199"/>
      <c r="H212" s="200" t="s">
        <v>29</v>
      </c>
      <c r="I212" s="202"/>
      <c r="J212" s="202"/>
      <c r="K212" s="199"/>
      <c r="L212" s="199"/>
      <c r="M212" s="203"/>
      <c r="N212" s="204"/>
      <c r="O212" s="205"/>
      <c r="P212" s="205"/>
      <c r="Q212" s="205"/>
      <c r="R212" s="205"/>
      <c r="S212" s="205"/>
      <c r="T212" s="205"/>
      <c r="U212" s="205"/>
      <c r="V212" s="205"/>
      <c r="W212" s="205"/>
      <c r="X212" s="206"/>
      <c r="AT212" s="207" t="s">
        <v>145</v>
      </c>
      <c r="AU212" s="207" t="s">
        <v>85</v>
      </c>
      <c r="AV212" s="13" t="s">
        <v>83</v>
      </c>
      <c r="AW212" s="13" t="s">
        <v>5</v>
      </c>
      <c r="AX212" s="13" t="s">
        <v>75</v>
      </c>
      <c r="AY212" s="207" t="s">
        <v>131</v>
      </c>
    </row>
    <row r="213" spans="2:51" s="14" customFormat="1" ht="12">
      <c r="B213" s="208"/>
      <c r="C213" s="209"/>
      <c r="D213" s="191" t="s">
        <v>145</v>
      </c>
      <c r="E213" s="210" t="s">
        <v>29</v>
      </c>
      <c r="F213" s="211" t="s">
        <v>1097</v>
      </c>
      <c r="G213" s="209"/>
      <c r="H213" s="212">
        <v>1.4</v>
      </c>
      <c r="I213" s="213"/>
      <c r="J213" s="213"/>
      <c r="K213" s="209"/>
      <c r="L213" s="209"/>
      <c r="M213" s="214"/>
      <c r="N213" s="215"/>
      <c r="O213" s="216"/>
      <c r="P213" s="216"/>
      <c r="Q213" s="216"/>
      <c r="R213" s="216"/>
      <c r="S213" s="216"/>
      <c r="T213" s="216"/>
      <c r="U213" s="216"/>
      <c r="V213" s="216"/>
      <c r="W213" s="216"/>
      <c r="X213" s="217"/>
      <c r="AT213" s="218" t="s">
        <v>145</v>
      </c>
      <c r="AU213" s="218" t="s">
        <v>85</v>
      </c>
      <c r="AV213" s="14" t="s">
        <v>85</v>
      </c>
      <c r="AW213" s="14" t="s">
        <v>5</v>
      </c>
      <c r="AX213" s="14" t="s">
        <v>75</v>
      </c>
      <c r="AY213" s="218" t="s">
        <v>131</v>
      </c>
    </row>
    <row r="214" spans="2:51" s="15" customFormat="1" ht="12">
      <c r="B214" s="219"/>
      <c r="C214" s="220"/>
      <c r="D214" s="191" t="s">
        <v>145</v>
      </c>
      <c r="E214" s="221" t="s">
        <v>29</v>
      </c>
      <c r="F214" s="222" t="s">
        <v>147</v>
      </c>
      <c r="G214" s="220"/>
      <c r="H214" s="223">
        <v>1.4</v>
      </c>
      <c r="I214" s="224"/>
      <c r="J214" s="224"/>
      <c r="K214" s="220"/>
      <c r="L214" s="220"/>
      <c r="M214" s="225"/>
      <c r="N214" s="226"/>
      <c r="O214" s="227"/>
      <c r="P214" s="227"/>
      <c r="Q214" s="227"/>
      <c r="R214" s="227"/>
      <c r="S214" s="227"/>
      <c r="T214" s="227"/>
      <c r="U214" s="227"/>
      <c r="V214" s="227"/>
      <c r="W214" s="227"/>
      <c r="X214" s="228"/>
      <c r="AT214" s="229" t="s">
        <v>145</v>
      </c>
      <c r="AU214" s="229" t="s">
        <v>85</v>
      </c>
      <c r="AV214" s="15" t="s">
        <v>139</v>
      </c>
      <c r="AW214" s="15" t="s">
        <v>5</v>
      </c>
      <c r="AX214" s="15" t="s">
        <v>83</v>
      </c>
      <c r="AY214" s="229" t="s">
        <v>131</v>
      </c>
    </row>
    <row r="215" spans="2:63" s="12" customFormat="1" ht="22.9" customHeight="1">
      <c r="B215" s="160"/>
      <c r="C215" s="161"/>
      <c r="D215" s="162" t="s">
        <v>74</v>
      </c>
      <c r="E215" s="175" t="s">
        <v>1098</v>
      </c>
      <c r="F215" s="175" t="s">
        <v>1099</v>
      </c>
      <c r="G215" s="161"/>
      <c r="H215" s="161"/>
      <c r="I215" s="164"/>
      <c r="J215" s="164"/>
      <c r="K215" s="176">
        <f>BK215</f>
        <v>0</v>
      </c>
      <c r="L215" s="161"/>
      <c r="M215" s="166"/>
      <c r="N215" s="167"/>
      <c r="O215" s="168"/>
      <c r="P215" s="168"/>
      <c r="Q215" s="169">
        <f>SUM(Q216:Q229)</f>
        <v>0</v>
      </c>
      <c r="R215" s="169">
        <f>SUM(R216:R229)</f>
        <v>0</v>
      </c>
      <c r="S215" s="168"/>
      <c r="T215" s="170">
        <f>SUM(T216:T229)</f>
        <v>0</v>
      </c>
      <c r="U215" s="168"/>
      <c r="V215" s="170">
        <f>SUM(V216:V229)</f>
        <v>0</v>
      </c>
      <c r="W215" s="168"/>
      <c r="X215" s="171">
        <f>SUM(X216:X229)</f>
        <v>0</v>
      </c>
      <c r="AR215" s="172" t="s">
        <v>83</v>
      </c>
      <c r="AT215" s="173" t="s">
        <v>74</v>
      </c>
      <c r="AU215" s="173" t="s">
        <v>83</v>
      </c>
      <c r="AY215" s="172" t="s">
        <v>131</v>
      </c>
      <c r="BK215" s="174">
        <f>SUM(BK216:BK229)</f>
        <v>0</v>
      </c>
    </row>
    <row r="216" spans="1:65" s="2" customFormat="1" ht="24.2" customHeight="1">
      <c r="A216" s="35"/>
      <c r="B216" s="36"/>
      <c r="C216" s="177" t="s">
        <v>200</v>
      </c>
      <c r="D216" s="177" t="s">
        <v>134</v>
      </c>
      <c r="E216" s="178" t="s">
        <v>1100</v>
      </c>
      <c r="F216" s="179" t="s">
        <v>1101</v>
      </c>
      <c r="G216" s="180" t="s">
        <v>1102</v>
      </c>
      <c r="H216" s="181">
        <v>0.611</v>
      </c>
      <c r="I216" s="182"/>
      <c r="J216" s="182"/>
      <c r="K216" s="183">
        <f>ROUND(P216*H216,2)</f>
        <v>0</v>
      </c>
      <c r="L216" s="179" t="s">
        <v>1008</v>
      </c>
      <c r="M216" s="40"/>
      <c r="N216" s="184" t="s">
        <v>29</v>
      </c>
      <c r="O216" s="185" t="s">
        <v>44</v>
      </c>
      <c r="P216" s="186">
        <f>I216+J216</f>
        <v>0</v>
      </c>
      <c r="Q216" s="186">
        <f>ROUND(I216*H216,2)</f>
        <v>0</v>
      </c>
      <c r="R216" s="186">
        <f>ROUND(J216*H216,2)</f>
        <v>0</v>
      </c>
      <c r="S216" s="65"/>
      <c r="T216" s="187">
        <f>S216*H216</f>
        <v>0</v>
      </c>
      <c r="U216" s="187">
        <v>0</v>
      </c>
      <c r="V216" s="187">
        <f>U216*H216</f>
        <v>0</v>
      </c>
      <c r="W216" s="187">
        <v>0</v>
      </c>
      <c r="X216" s="188">
        <f>W216*H216</f>
        <v>0</v>
      </c>
      <c r="Y216" s="35"/>
      <c r="Z216" s="35"/>
      <c r="AA216" s="35"/>
      <c r="AB216" s="35"/>
      <c r="AC216" s="35"/>
      <c r="AD216" s="35"/>
      <c r="AE216" s="35"/>
      <c r="AR216" s="189" t="s">
        <v>139</v>
      </c>
      <c r="AT216" s="189" t="s">
        <v>134</v>
      </c>
      <c r="AU216" s="189" t="s">
        <v>85</v>
      </c>
      <c r="AY216" s="18" t="s">
        <v>131</v>
      </c>
      <c r="BE216" s="190">
        <f>IF(O216="základní",K216,0)</f>
        <v>0</v>
      </c>
      <c r="BF216" s="190">
        <f>IF(O216="snížená",K216,0)</f>
        <v>0</v>
      </c>
      <c r="BG216" s="190">
        <f>IF(O216="zákl. přenesená",K216,0)</f>
        <v>0</v>
      </c>
      <c r="BH216" s="190">
        <f>IF(O216="sníž. přenesená",K216,0)</f>
        <v>0</v>
      </c>
      <c r="BI216" s="190">
        <f>IF(O216="nulová",K216,0)</f>
        <v>0</v>
      </c>
      <c r="BJ216" s="18" t="s">
        <v>83</v>
      </c>
      <c r="BK216" s="190">
        <f>ROUND(P216*H216,2)</f>
        <v>0</v>
      </c>
      <c r="BL216" s="18" t="s">
        <v>139</v>
      </c>
      <c r="BM216" s="189" t="s">
        <v>258</v>
      </c>
    </row>
    <row r="217" spans="1:47" s="2" customFormat="1" ht="12">
      <c r="A217" s="35"/>
      <c r="B217" s="36"/>
      <c r="C217" s="37"/>
      <c r="D217" s="191" t="s">
        <v>141</v>
      </c>
      <c r="E217" s="37"/>
      <c r="F217" s="192" t="s">
        <v>1101</v>
      </c>
      <c r="G217" s="37"/>
      <c r="H217" s="37"/>
      <c r="I217" s="193"/>
      <c r="J217" s="193"/>
      <c r="K217" s="37"/>
      <c r="L217" s="37"/>
      <c r="M217" s="40"/>
      <c r="N217" s="194"/>
      <c r="O217" s="195"/>
      <c r="P217" s="65"/>
      <c r="Q217" s="65"/>
      <c r="R217" s="65"/>
      <c r="S217" s="65"/>
      <c r="T217" s="65"/>
      <c r="U217" s="65"/>
      <c r="V217" s="65"/>
      <c r="W217" s="65"/>
      <c r="X217" s="66"/>
      <c r="Y217" s="35"/>
      <c r="Z217" s="35"/>
      <c r="AA217" s="35"/>
      <c r="AB217" s="35"/>
      <c r="AC217" s="35"/>
      <c r="AD217" s="35"/>
      <c r="AE217" s="35"/>
      <c r="AT217" s="18" t="s">
        <v>141</v>
      </c>
      <c r="AU217" s="18" t="s">
        <v>85</v>
      </c>
    </row>
    <row r="218" spans="1:47" s="2" customFormat="1" ht="12">
      <c r="A218" s="35"/>
      <c r="B218" s="36"/>
      <c r="C218" s="37"/>
      <c r="D218" s="196" t="s">
        <v>143</v>
      </c>
      <c r="E218" s="37"/>
      <c r="F218" s="197" t="s">
        <v>1103</v>
      </c>
      <c r="G218" s="37"/>
      <c r="H218" s="37"/>
      <c r="I218" s="193"/>
      <c r="J218" s="193"/>
      <c r="K218" s="37"/>
      <c r="L218" s="37"/>
      <c r="M218" s="40"/>
      <c r="N218" s="194"/>
      <c r="O218" s="195"/>
      <c r="P218" s="65"/>
      <c r="Q218" s="65"/>
      <c r="R218" s="65"/>
      <c r="S218" s="65"/>
      <c r="T218" s="65"/>
      <c r="U218" s="65"/>
      <c r="V218" s="65"/>
      <c r="W218" s="65"/>
      <c r="X218" s="66"/>
      <c r="Y218" s="35"/>
      <c r="Z218" s="35"/>
      <c r="AA218" s="35"/>
      <c r="AB218" s="35"/>
      <c r="AC218" s="35"/>
      <c r="AD218" s="35"/>
      <c r="AE218" s="35"/>
      <c r="AT218" s="18" t="s">
        <v>143</v>
      </c>
      <c r="AU218" s="18" t="s">
        <v>85</v>
      </c>
    </row>
    <row r="219" spans="1:65" s="2" customFormat="1" ht="24.2" customHeight="1">
      <c r="A219" s="35"/>
      <c r="B219" s="36"/>
      <c r="C219" s="177" t="s">
        <v>207</v>
      </c>
      <c r="D219" s="177" t="s">
        <v>134</v>
      </c>
      <c r="E219" s="178" t="s">
        <v>1104</v>
      </c>
      <c r="F219" s="179" t="s">
        <v>1105</v>
      </c>
      <c r="G219" s="180" t="s">
        <v>1102</v>
      </c>
      <c r="H219" s="181">
        <v>0.611</v>
      </c>
      <c r="I219" s="182"/>
      <c r="J219" s="182"/>
      <c r="K219" s="183">
        <f>ROUND(P219*H219,2)</f>
        <v>0</v>
      </c>
      <c r="L219" s="179" t="s">
        <v>1008</v>
      </c>
      <c r="M219" s="40"/>
      <c r="N219" s="184" t="s">
        <v>29</v>
      </c>
      <c r="O219" s="185" t="s">
        <v>44</v>
      </c>
      <c r="P219" s="186">
        <f>I219+J219</f>
        <v>0</v>
      </c>
      <c r="Q219" s="186">
        <f>ROUND(I219*H219,2)</f>
        <v>0</v>
      </c>
      <c r="R219" s="186">
        <f>ROUND(J219*H219,2)</f>
        <v>0</v>
      </c>
      <c r="S219" s="65"/>
      <c r="T219" s="187">
        <f>S219*H219</f>
        <v>0</v>
      </c>
      <c r="U219" s="187">
        <v>0</v>
      </c>
      <c r="V219" s="187">
        <f>U219*H219</f>
        <v>0</v>
      </c>
      <c r="W219" s="187">
        <v>0</v>
      </c>
      <c r="X219" s="188">
        <f>W219*H219</f>
        <v>0</v>
      </c>
      <c r="Y219" s="35"/>
      <c r="Z219" s="35"/>
      <c r="AA219" s="35"/>
      <c r="AB219" s="35"/>
      <c r="AC219" s="35"/>
      <c r="AD219" s="35"/>
      <c r="AE219" s="35"/>
      <c r="AR219" s="189" t="s">
        <v>139</v>
      </c>
      <c r="AT219" s="189" t="s">
        <v>134</v>
      </c>
      <c r="AU219" s="189" t="s">
        <v>85</v>
      </c>
      <c r="AY219" s="18" t="s">
        <v>131</v>
      </c>
      <c r="BE219" s="190">
        <f>IF(O219="základní",K219,0)</f>
        <v>0</v>
      </c>
      <c r="BF219" s="190">
        <f>IF(O219="snížená",K219,0)</f>
        <v>0</v>
      </c>
      <c r="BG219" s="190">
        <f>IF(O219="zákl. přenesená",K219,0)</f>
        <v>0</v>
      </c>
      <c r="BH219" s="190">
        <f>IF(O219="sníž. přenesená",K219,0)</f>
        <v>0</v>
      </c>
      <c r="BI219" s="190">
        <f>IF(O219="nulová",K219,0)</f>
        <v>0</v>
      </c>
      <c r="BJ219" s="18" t="s">
        <v>83</v>
      </c>
      <c r="BK219" s="190">
        <f>ROUND(P219*H219,2)</f>
        <v>0</v>
      </c>
      <c r="BL219" s="18" t="s">
        <v>139</v>
      </c>
      <c r="BM219" s="189" t="s">
        <v>271</v>
      </c>
    </row>
    <row r="220" spans="1:47" s="2" customFormat="1" ht="12">
      <c r="A220" s="35"/>
      <c r="B220" s="36"/>
      <c r="C220" s="37"/>
      <c r="D220" s="191" t="s">
        <v>141</v>
      </c>
      <c r="E220" s="37"/>
      <c r="F220" s="192" t="s">
        <v>1105</v>
      </c>
      <c r="G220" s="37"/>
      <c r="H220" s="37"/>
      <c r="I220" s="193"/>
      <c r="J220" s="193"/>
      <c r="K220" s="37"/>
      <c r="L220" s="37"/>
      <c r="M220" s="40"/>
      <c r="N220" s="194"/>
      <c r="O220" s="195"/>
      <c r="P220" s="65"/>
      <c r="Q220" s="65"/>
      <c r="R220" s="65"/>
      <c r="S220" s="65"/>
      <c r="T220" s="65"/>
      <c r="U220" s="65"/>
      <c r="V220" s="65"/>
      <c r="W220" s="65"/>
      <c r="X220" s="66"/>
      <c r="Y220" s="35"/>
      <c r="Z220" s="35"/>
      <c r="AA220" s="35"/>
      <c r="AB220" s="35"/>
      <c r="AC220" s="35"/>
      <c r="AD220" s="35"/>
      <c r="AE220" s="35"/>
      <c r="AT220" s="18" t="s">
        <v>141</v>
      </c>
      <c r="AU220" s="18" t="s">
        <v>85</v>
      </c>
    </row>
    <row r="221" spans="1:47" s="2" customFormat="1" ht="12">
      <c r="A221" s="35"/>
      <c r="B221" s="36"/>
      <c r="C221" s="37"/>
      <c r="D221" s="196" t="s">
        <v>143</v>
      </c>
      <c r="E221" s="37"/>
      <c r="F221" s="197" t="s">
        <v>1106</v>
      </c>
      <c r="G221" s="37"/>
      <c r="H221" s="37"/>
      <c r="I221" s="193"/>
      <c r="J221" s="193"/>
      <c r="K221" s="37"/>
      <c r="L221" s="37"/>
      <c r="M221" s="40"/>
      <c r="N221" s="194"/>
      <c r="O221" s="195"/>
      <c r="P221" s="65"/>
      <c r="Q221" s="65"/>
      <c r="R221" s="65"/>
      <c r="S221" s="65"/>
      <c r="T221" s="65"/>
      <c r="U221" s="65"/>
      <c r="V221" s="65"/>
      <c r="W221" s="65"/>
      <c r="X221" s="66"/>
      <c r="Y221" s="35"/>
      <c r="Z221" s="35"/>
      <c r="AA221" s="35"/>
      <c r="AB221" s="35"/>
      <c r="AC221" s="35"/>
      <c r="AD221" s="35"/>
      <c r="AE221" s="35"/>
      <c r="AT221" s="18" t="s">
        <v>143</v>
      </c>
      <c r="AU221" s="18" t="s">
        <v>85</v>
      </c>
    </row>
    <row r="222" spans="1:65" s="2" customFormat="1" ht="24.2" customHeight="1">
      <c r="A222" s="35"/>
      <c r="B222" s="36"/>
      <c r="C222" s="177" t="s">
        <v>211</v>
      </c>
      <c r="D222" s="177" t="s">
        <v>134</v>
      </c>
      <c r="E222" s="178" t="s">
        <v>1107</v>
      </c>
      <c r="F222" s="179" t="s">
        <v>1108</v>
      </c>
      <c r="G222" s="180" t="s">
        <v>1102</v>
      </c>
      <c r="H222" s="181">
        <v>3.055</v>
      </c>
      <c r="I222" s="182"/>
      <c r="J222" s="182"/>
      <c r="K222" s="183">
        <f>ROUND(P222*H222,2)</f>
        <v>0</v>
      </c>
      <c r="L222" s="179" t="s">
        <v>1008</v>
      </c>
      <c r="M222" s="40"/>
      <c r="N222" s="184" t="s">
        <v>29</v>
      </c>
      <c r="O222" s="185" t="s">
        <v>44</v>
      </c>
      <c r="P222" s="186">
        <f>I222+J222</f>
        <v>0</v>
      </c>
      <c r="Q222" s="186">
        <f>ROUND(I222*H222,2)</f>
        <v>0</v>
      </c>
      <c r="R222" s="186">
        <f>ROUND(J222*H222,2)</f>
        <v>0</v>
      </c>
      <c r="S222" s="65"/>
      <c r="T222" s="187">
        <f>S222*H222</f>
        <v>0</v>
      </c>
      <c r="U222" s="187">
        <v>0</v>
      </c>
      <c r="V222" s="187">
        <f>U222*H222</f>
        <v>0</v>
      </c>
      <c r="W222" s="187">
        <v>0</v>
      </c>
      <c r="X222" s="188">
        <f>W222*H222</f>
        <v>0</v>
      </c>
      <c r="Y222" s="35"/>
      <c r="Z222" s="35"/>
      <c r="AA222" s="35"/>
      <c r="AB222" s="35"/>
      <c r="AC222" s="35"/>
      <c r="AD222" s="35"/>
      <c r="AE222" s="35"/>
      <c r="AR222" s="189" t="s">
        <v>139</v>
      </c>
      <c r="AT222" s="189" t="s">
        <v>134</v>
      </c>
      <c r="AU222" s="189" t="s">
        <v>85</v>
      </c>
      <c r="AY222" s="18" t="s">
        <v>131</v>
      </c>
      <c r="BE222" s="190">
        <f>IF(O222="základní",K222,0)</f>
        <v>0</v>
      </c>
      <c r="BF222" s="190">
        <f>IF(O222="snížená",K222,0)</f>
        <v>0</v>
      </c>
      <c r="BG222" s="190">
        <f>IF(O222="zákl. přenesená",K222,0)</f>
        <v>0</v>
      </c>
      <c r="BH222" s="190">
        <f>IF(O222="sníž. přenesená",K222,0)</f>
        <v>0</v>
      </c>
      <c r="BI222" s="190">
        <f>IF(O222="nulová",K222,0)</f>
        <v>0</v>
      </c>
      <c r="BJ222" s="18" t="s">
        <v>83</v>
      </c>
      <c r="BK222" s="190">
        <f>ROUND(P222*H222,2)</f>
        <v>0</v>
      </c>
      <c r="BL222" s="18" t="s">
        <v>139</v>
      </c>
      <c r="BM222" s="189" t="s">
        <v>280</v>
      </c>
    </row>
    <row r="223" spans="1:47" s="2" customFormat="1" ht="12">
      <c r="A223" s="35"/>
      <c r="B223" s="36"/>
      <c r="C223" s="37"/>
      <c r="D223" s="191" t="s">
        <v>141</v>
      </c>
      <c r="E223" s="37"/>
      <c r="F223" s="192" t="s">
        <v>1108</v>
      </c>
      <c r="G223" s="37"/>
      <c r="H223" s="37"/>
      <c r="I223" s="193"/>
      <c r="J223" s="193"/>
      <c r="K223" s="37"/>
      <c r="L223" s="37"/>
      <c r="M223" s="40"/>
      <c r="N223" s="194"/>
      <c r="O223" s="195"/>
      <c r="P223" s="65"/>
      <c r="Q223" s="65"/>
      <c r="R223" s="65"/>
      <c r="S223" s="65"/>
      <c r="T223" s="65"/>
      <c r="U223" s="65"/>
      <c r="V223" s="65"/>
      <c r="W223" s="65"/>
      <c r="X223" s="66"/>
      <c r="Y223" s="35"/>
      <c r="Z223" s="35"/>
      <c r="AA223" s="35"/>
      <c r="AB223" s="35"/>
      <c r="AC223" s="35"/>
      <c r="AD223" s="35"/>
      <c r="AE223" s="35"/>
      <c r="AT223" s="18" t="s">
        <v>141</v>
      </c>
      <c r="AU223" s="18" t="s">
        <v>85</v>
      </c>
    </row>
    <row r="224" spans="1:47" s="2" customFormat="1" ht="12">
      <c r="A224" s="35"/>
      <c r="B224" s="36"/>
      <c r="C224" s="37"/>
      <c r="D224" s="196" t="s">
        <v>143</v>
      </c>
      <c r="E224" s="37"/>
      <c r="F224" s="197" t="s">
        <v>1109</v>
      </c>
      <c r="G224" s="37"/>
      <c r="H224" s="37"/>
      <c r="I224" s="193"/>
      <c r="J224" s="193"/>
      <c r="K224" s="37"/>
      <c r="L224" s="37"/>
      <c r="M224" s="40"/>
      <c r="N224" s="194"/>
      <c r="O224" s="195"/>
      <c r="P224" s="65"/>
      <c r="Q224" s="65"/>
      <c r="R224" s="65"/>
      <c r="S224" s="65"/>
      <c r="T224" s="65"/>
      <c r="U224" s="65"/>
      <c r="V224" s="65"/>
      <c r="W224" s="65"/>
      <c r="X224" s="66"/>
      <c r="Y224" s="35"/>
      <c r="Z224" s="35"/>
      <c r="AA224" s="35"/>
      <c r="AB224" s="35"/>
      <c r="AC224" s="35"/>
      <c r="AD224" s="35"/>
      <c r="AE224" s="35"/>
      <c r="AT224" s="18" t="s">
        <v>143</v>
      </c>
      <c r="AU224" s="18" t="s">
        <v>85</v>
      </c>
    </row>
    <row r="225" spans="2:51" s="14" customFormat="1" ht="12">
      <c r="B225" s="208"/>
      <c r="C225" s="209"/>
      <c r="D225" s="191" t="s">
        <v>145</v>
      </c>
      <c r="E225" s="210" t="s">
        <v>29</v>
      </c>
      <c r="F225" s="211" t="s">
        <v>1110</v>
      </c>
      <c r="G225" s="209"/>
      <c r="H225" s="212">
        <v>3.055</v>
      </c>
      <c r="I225" s="213"/>
      <c r="J225" s="213"/>
      <c r="K225" s="209"/>
      <c r="L225" s="209"/>
      <c r="M225" s="214"/>
      <c r="N225" s="215"/>
      <c r="O225" s="216"/>
      <c r="P225" s="216"/>
      <c r="Q225" s="216"/>
      <c r="R225" s="216"/>
      <c r="S225" s="216"/>
      <c r="T225" s="216"/>
      <c r="U225" s="216"/>
      <c r="V225" s="216"/>
      <c r="W225" s="216"/>
      <c r="X225" s="217"/>
      <c r="AT225" s="218" t="s">
        <v>145</v>
      </c>
      <c r="AU225" s="218" t="s">
        <v>85</v>
      </c>
      <c r="AV225" s="14" t="s">
        <v>85</v>
      </c>
      <c r="AW225" s="14" t="s">
        <v>5</v>
      </c>
      <c r="AX225" s="14" t="s">
        <v>75</v>
      </c>
      <c r="AY225" s="218" t="s">
        <v>131</v>
      </c>
    </row>
    <row r="226" spans="2:51" s="15" customFormat="1" ht="12">
      <c r="B226" s="219"/>
      <c r="C226" s="220"/>
      <c r="D226" s="191" t="s">
        <v>145</v>
      </c>
      <c r="E226" s="221" t="s">
        <v>29</v>
      </c>
      <c r="F226" s="222" t="s">
        <v>147</v>
      </c>
      <c r="G226" s="220"/>
      <c r="H226" s="223">
        <v>3.055</v>
      </c>
      <c r="I226" s="224"/>
      <c r="J226" s="224"/>
      <c r="K226" s="220"/>
      <c r="L226" s="220"/>
      <c r="M226" s="225"/>
      <c r="N226" s="226"/>
      <c r="O226" s="227"/>
      <c r="P226" s="227"/>
      <c r="Q226" s="227"/>
      <c r="R226" s="227"/>
      <c r="S226" s="227"/>
      <c r="T226" s="227"/>
      <c r="U226" s="227"/>
      <c r="V226" s="227"/>
      <c r="W226" s="227"/>
      <c r="X226" s="228"/>
      <c r="AT226" s="229" t="s">
        <v>145</v>
      </c>
      <c r="AU226" s="229" t="s">
        <v>85</v>
      </c>
      <c r="AV226" s="15" t="s">
        <v>139</v>
      </c>
      <c r="AW226" s="15" t="s">
        <v>5</v>
      </c>
      <c r="AX226" s="15" t="s">
        <v>83</v>
      </c>
      <c r="AY226" s="229" t="s">
        <v>131</v>
      </c>
    </row>
    <row r="227" spans="1:65" s="2" customFormat="1" ht="24">
      <c r="A227" s="35"/>
      <c r="B227" s="36"/>
      <c r="C227" s="177" t="s">
        <v>218</v>
      </c>
      <c r="D227" s="177" t="s">
        <v>134</v>
      </c>
      <c r="E227" s="178" t="s">
        <v>1111</v>
      </c>
      <c r="F227" s="179" t="s">
        <v>1112</v>
      </c>
      <c r="G227" s="180" t="s">
        <v>1102</v>
      </c>
      <c r="H227" s="181">
        <v>0.611</v>
      </c>
      <c r="I227" s="182"/>
      <c r="J227" s="182"/>
      <c r="K227" s="183">
        <f>ROUND(P227*H227,2)</f>
        <v>0</v>
      </c>
      <c r="L227" s="179" t="s">
        <v>1008</v>
      </c>
      <c r="M227" s="40"/>
      <c r="N227" s="184" t="s">
        <v>29</v>
      </c>
      <c r="O227" s="185" t="s">
        <v>44</v>
      </c>
      <c r="P227" s="186">
        <f>I227+J227</f>
        <v>0</v>
      </c>
      <c r="Q227" s="186">
        <f>ROUND(I227*H227,2)</f>
        <v>0</v>
      </c>
      <c r="R227" s="186">
        <f>ROUND(J227*H227,2)</f>
        <v>0</v>
      </c>
      <c r="S227" s="65"/>
      <c r="T227" s="187">
        <f>S227*H227</f>
        <v>0</v>
      </c>
      <c r="U227" s="187">
        <v>0</v>
      </c>
      <c r="V227" s="187">
        <f>U227*H227</f>
        <v>0</v>
      </c>
      <c r="W227" s="187">
        <v>0</v>
      </c>
      <c r="X227" s="188">
        <f>W227*H227</f>
        <v>0</v>
      </c>
      <c r="Y227" s="35"/>
      <c r="Z227" s="35"/>
      <c r="AA227" s="35"/>
      <c r="AB227" s="35"/>
      <c r="AC227" s="35"/>
      <c r="AD227" s="35"/>
      <c r="AE227" s="35"/>
      <c r="AR227" s="189" t="s">
        <v>139</v>
      </c>
      <c r="AT227" s="189" t="s">
        <v>134</v>
      </c>
      <c r="AU227" s="189" t="s">
        <v>85</v>
      </c>
      <c r="AY227" s="18" t="s">
        <v>131</v>
      </c>
      <c r="BE227" s="190">
        <f>IF(O227="základní",K227,0)</f>
        <v>0</v>
      </c>
      <c r="BF227" s="190">
        <f>IF(O227="snížená",K227,0)</f>
        <v>0</v>
      </c>
      <c r="BG227" s="190">
        <f>IF(O227="zákl. přenesená",K227,0)</f>
        <v>0</v>
      </c>
      <c r="BH227" s="190">
        <f>IF(O227="sníž. přenesená",K227,0)</f>
        <v>0</v>
      </c>
      <c r="BI227" s="190">
        <f>IF(O227="nulová",K227,0)</f>
        <v>0</v>
      </c>
      <c r="BJ227" s="18" t="s">
        <v>83</v>
      </c>
      <c r="BK227" s="190">
        <f>ROUND(P227*H227,2)</f>
        <v>0</v>
      </c>
      <c r="BL227" s="18" t="s">
        <v>139</v>
      </c>
      <c r="BM227" s="189" t="s">
        <v>291</v>
      </c>
    </row>
    <row r="228" spans="1:47" s="2" customFormat="1" ht="12">
      <c r="A228" s="35"/>
      <c r="B228" s="36"/>
      <c r="C228" s="37"/>
      <c r="D228" s="191" t="s">
        <v>141</v>
      </c>
      <c r="E228" s="37"/>
      <c r="F228" s="192" t="s">
        <v>1112</v>
      </c>
      <c r="G228" s="37"/>
      <c r="H228" s="37"/>
      <c r="I228" s="193"/>
      <c r="J228" s="193"/>
      <c r="K228" s="37"/>
      <c r="L228" s="37"/>
      <c r="M228" s="40"/>
      <c r="N228" s="194"/>
      <c r="O228" s="195"/>
      <c r="P228" s="65"/>
      <c r="Q228" s="65"/>
      <c r="R228" s="65"/>
      <c r="S228" s="65"/>
      <c r="T228" s="65"/>
      <c r="U228" s="65"/>
      <c r="V228" s="65"/>
      <c r="W228" s="65"/>
      <c r="X228" s="66"/>
      <c r="Y228" s="35"/>
      <c r="Z228" s="35"/>
      <c r="AA228" s="35"/>
      <c r="AB228" s="35"/>
      <c r="AC228" s="35"/>
      <c r="AD228" s="35"/>
      <c r="AE228" s="35"/>
      <c r="AT228" s="18" t="s">
        <v>141</v>
      </c>
      <c r="AU228" s="18" t="s">
        <v>85</v>
      </c>
    </row>
    <row r="229" spans="1:47" s="2" customFormat="1" ht="12">
      <c r="A229" s="35"/>
      <c r="B229" s="36"/>
      <c r="C229" s="37"/>
      <c r="D229" s="196" t="s">
        <v>143</v>
      </c>
      <c r="E229" s="37"/>
      <c r="F229" s="197" t="s">
        <v>1113</v>
      </c>
      <c r="G229" s="37"/>
      <c r="H229" s="37"/>
      <c r="I229" s="193"/>
      <c r="J229" s="193"/>
      <c r="K229" s="37"/>
      <c r="L229" s="37"/>
      <c r="M229" s="40"/>
      <c r="N229" s="194"/>
      <c r="O229" s="195"/>
      <c r="P229" s="65"/>
      <c r="Q229" s="65"/>
      <c r="R229" s="65"/>
      <c r="S229" s="65"/>
      <c r="T229" s="65"/>
      <c r="U229" s="65"/>
      <c r="V229" s="65"/>
      <c r="W229" s="65"/>
      <c r="X229" s="66"/>
      <c r="Y229" s="35"/>
      <c r="Z229" s="35"/>
      <c r="AA229" s="35"/>
      <c r="AB229" s="35"/>
      <c r="AC229" s="35"/>
      <c r="AD229" s="35"/>
      <c r="AE229" s="35"/>
      <c r="AT229" s="18" t="s">
        <v>143</v>
      </c>
      <c r="AU229" s="18" t="s">
        <v>85</v>
      </c>
    </row>
    <row r="230" spans="2:63" s="12" customFormat="1" ht="22.9" customHeight="1">
      <c r="B230" s="160"/>
      <c r="C230" s="161"/>
      <c r="D230" s="162" t="s">
        <v>74</v>
      </c>
      <c r="E230" s="175" t="s">
        <v>1114</v>
      </c>
      <c r="F230" s="175" t="s">
        <v>1115</v>
      </c>
      <c r="G230" s="161"/>
      <c r="H230" s="161"/>
      <c r="I230" s="164"/>
      <c r="J230" s="164"/>
      <c r="K230" s="176">
        <f>BK230</f>
        <v>0</v>
      </c>
      <c r="L230" s="161"/>
      <c r="M230" s="166"/>
      <c r="N230" s="167"/>
      <c r="O230" s="168"/>
      <c r="P230" s="168"/>
      <c r="Q230" s="169">
        <f>SUM(Q231:Q233)</f>
        <v>0</v>
      </c>
      <c r="R230" s="169">
        <f>SUM(R231:R233)</f>
        <v>0</v>
      </c>
      <c r="S230" s="168"/>
      <c r="T230" s="170">
        <f>SUM(T231:T233)</f>
        <v>0</v>
      </c>
      <c r="U230" s="168"/>
      <c r="V230" s="170">
        <f>SUM(V231:V233)</f>
        <v>0</v>
      </c>
      <c r="W230" s="168"/>
      <c r="X230" s="171">
        <f>SUM(X231:X233)</f>
        <v>0</v>
      </c>
      <c r="AR230" s="172" t="s">
        <v>83</v>
      </c>
      <c r="AT230" s="173" t="s">
        <v>74</v>
      </c>
      <c r="AU230" s="173" t="s">
        <v>83</v>
      </c>
      <c r="AY230" s="172" t="s">
        <v>131</v>
      </c>
      <c r="BK230" s="174">
        <f>SUM(BK231:BK233)</f>
        <v>0</v>
      </c>
    </row>
    <row r="231" spans="1:65" s="2" customFormat="1" ht="24.2" customHeight="1">
      <c r="A231" s="35"/>
      <c r="B231" s="36"/>
      <c r="C231" s="177" t="s">
        <v>9</v>
      </c>
      <c r="D231" s="177" t="s">
        <v>134</v>
      </c>
      <c r="E231" s="178" t="s">
        <v>1116</v>
      </c>
      <c r="F231" s="179" t="s">
        <v>1117</v>
      </c>
      <c r="G231" s="180" t="s">
        <v>1102</v>
      </c>
      <c r="H231" s="181">
        <v>0.692</v>
      </c>
      <c r="I231" s="182"/>
      <c r="J231" s="182"/>
      <c r="K231" s="183">
        <f>ROUND(P231*H231,2)</f>
        <v>0</v>
      </c>
      <c r="L231" s="179" t="s">
        <v>1008</v>
      </c>
      <c r="M231" s="40"/>
      <c r="N231" s="184" t="s">
        <v>29</v>
      </c>
      <c r="O231" s="185" t="s">
        <v>44</v>
      </c>
      <c r="P231" s="186">
        <f>I231+J231</f>
        <v>0</v>
      </c>
      <c r="Q231" s="186">
        <f>ROUND(I231*H231,2)</f>
        <v>0</v>
      </c>
      <c r="R231" s="186">
        <f>ROUND(J231*H231,2)</f>
        <v>0</v>
      </c>
      <c r="S231" s="65"/>
      <c r="T231" s="187">
        <f>S231*H231</f>
        <v>0</v>
      </c>
      <c r="U231" s="187">
        <v>0</v>
      </c>
      <c r="V231" s="187">
        <f>U231*H231</f>
        <v>0</v>
      </c>
      <c r="W231" s="187">
        <v>0</v>
      </c>
      <c r="X231" s="188">
        <f>W231*H231</f>
        <v>0</v>
      </c>
      <c r="Y231" s="35"/>
      <c r="Z231" s="35"/>
      <c r="AA231" s="35"/>
      <c r="AB231" s="35"/>
      <c r="AC231" s="35"/>
      <c r="AD231" s="35"/>
      <c r="AE231" s="35"/>
      <c r="AR231" s="189" t="s">
        <v>139</v>
      </c>
      <c r="AT231" s="189" t="s">
        <v>134</v>
      </c>
      <c r="AU231" s="189" t="s">
        <v>85</v>
      </c>
      <c r="AY231" s="18" t="s">
        <v>131</v>
      </c>
      <c r="BE231" s="190">
        <f>IF(O231="základní",K231,0)</f>
        <v>0</v>
      </c>
      <c r="BF231" s="190">
        <f>IF(O231="snížená",K231,0)</f>
        <v>0</v>
      </c>
      <c r="BG231" s="190">
        <f>IF(O231="zákl. přenesená",K231,0)</f>
        <v>0</v>
      </c>
      <c r="BH231" s="190">
        <f>IF(O231="sníž. přenesená",K231,0)</f>
        <v>0</v>
      </c>
      <c r="BI231" s="190">
        <f>IF(O231="nulová",K231,0)</f>
        <v>0</v>
      </c>
      <c r="BJ231" s="18" t="s">
        <v>83</v>
      </c>
      <c r="BK231" s="190">
        <f>ROUND(P231*H231,2)</f>
        <v>0</v>
      </c>
      <c r="BL231" s="18" t="s">
        <v>139</v>
      </c>
      <c r="BM231" s="189" t="s">
        <v>299</v>
      </c>
    </row>
    <row r="232" spans="1:47" s="2" customFormat="1" ht="12">
      <c r="A232" s="35"/>
      <c r="B232" s="36"/>
      <c r="C232" s="37"/>
      <c r="D232" s="191" t="s">
        <v>141</v>
      </c>
      <c r="E232" s="37"/>
      <c r="F232" s="192" t="s">
        <v>1117</v>
      </c>
      <c r="G232" s="37"/>
      <c r="H232" s="37"/>
      <c r="I232" s="193"/>
      <c r="J232" s="193"/>
      <c r="K232" s="37"/>
      <c r="L232" s="37"/>
      <c r="M232" s="40"/>
      <c r="N232" s="194"/>
      <c r="O232" s="195"/>
      <c r="P232" s="65"/>
      <c r="Q232" s="65"/>
      <c r="R232" s="65"/>
      <c r="S232" s="65"/>
      <c r="T232" s="65"/>
      <c r="U232" s="65"/>
      <c r="V232" s="65"/>
      <c r="W232" s="65"/>
      <c r="X232" s="66"/>
      <c r="Y232" s="35"/>
      <c r="Z232" s="35"/>
      <c r="AA232" s="35"/>
      <c r="AB232" s="35"/>
      <c r="AC232" s="35"/>
      <c r="AD232" s="35"/>
      <c r="AE232" s="35"/>
      <c r="AT232" s="18" t="s">
        <v>141</v>
      </c>
      <c r="AU232" s="18" t="s">
        <v>85</v>
      </c>
    </row>
    <row r="233" spans="1:47" s="2" customFormat="1" ht="12">
      <c r="A233" s="35"/>
      <c r="B233" s="36"/>
      <c r="C233" s="37"/>
      <c r="D233" s="196" t="s">
        <v>143</v>
      </c>
      <c r="E233" s="37"/>
      <c r="F233" s="197" t="s">
        <v>1118</v>
      </c>
      <c r="G233" s="37"/>
      <c r="H233" s="37"/>
      <c r="I233" s="193"/>
      <c r="J233" s="193"/>
      <c r="K233" s="37"/>
      <c r="L233" s="37"/>
      <c r="M233" s="40"/>
      <c r="N233" s="194"/>
      <c r="O233" s="195"/>
      <c r="P233" s="65"/>
      <c r="Q233" s="65"/>
      <c r="R233" s="65"/>
      <c r="S233" s="65"/>
      <c r="T233" s="65"/>
      <c r="U233" s="65"/>
      <c r="V233" s="65"/>
      <c r="W233" s="65"/>
      <c r="X233" s="66"/>
      <c r="Y233" s="35"/>
      <c r="Z233" s="35"/>
      <c r="AA233" s="35"/>
      <c r="AB233" s="35"/>
      <c r="AC233" s="35"/>
      <c r="AD233" s="35"/>
      <c r="AE233" s="35"/>
      <c r="AT233" s="18" t="s">
        <v>143</v>
      </c>
      <c r="AU233" s="18" t="s">
        <v>85</v>
      </c>
    </row>
    <row r="234" spans="2:63" s="12" customFormat="1" ht="25.9" customHeight="1">
      <c r="B234" s="160"/>
      <c r="C234" s="161"/>
      <c r="D234" s="162" t="s">
        <v>74</v>
      </c>
      <c r="E234" s="163" t="s">
        <v>1119</v>
      </c>
      <c r="F234" s="163" t="s">
        <v>1120</v>
      </c>
      <c r="G234" s="161"/>
      <c r="H234" s="161"/>
      <c r="I234" s="164"/>
      <c r="J234" s="164"/>
      <c r="K234" s="165">
        <f>BK234</f>
        <v>0</v>
      </c>
      <c r="L234" s="161"/>
      <c r="M234" s="166"/>
      <c r="N234" s="167"/>
      <c r="O234" s="168"/>
      <c r="P234" s="168"/>
      <c r="Q234" s="169">
        <f>Q235+Q246+Q296</f>
        <v>0</v>
      </c>
      <c r="R234" s="169">
        <f>R235+R246+R296</f>
        <v>0</v>
      </c>
      <c r="S234" s="168"/>
      <c r="T234" s="170">
        <f>T235+T246+T296</f>
        <v>0</v>
      </c>
      <c r="U234" s="168"/>
      <c r="V234" s="170">
        <f>V235+V246+V296</f>
        <v>0</v>
      </c>
      <c r="W234" s="168"/>
      <c r="X234" s="171">
        <f>X235+X246+X296</f>
        <v>0</v>
      </c>
      <c r="AR234" s="172" t="s">
        <v>85</v>
      </c>
      <c r="AT234" s="173" t="s">
        <v>74</v>
      </c>
      <c r="AU234" s="173" t="s">
        <v>75</v>
      </c>
      <c r="AY234" s="172" t="s">
        <v>131</v>
      </c>
      <c r="BK234" s="174">
        <f>BK235+BK246+BK296</f>
        <v>0</v>
      </c>
    </row>
    <row r="235" spans="2:63" s="12" customFormat="1" ht="22.9" customHeight="1">
      <c r="B235" s="160"/>
      <c r="C235" s="161"/>
      <c r="D235" s="162" t="s">
        <v>74</v>
      </c>
      <c r="E235" s="175" t="s">
        <v>1121</v>
      </c>
      <c r="F235" s="175" t="s">
        <v>1122</v>
      </c>
      <c r="G235" s="161"/>
      <c r="H235" s="161"/>
      <c r="I235" s="164"/>
      <c r="J235" s="164"/>
      <c r="K235" s="176">
        <f>BK235</f>
        <v>0</v>
      </c>
      <c r="L235" s="161"/>
      <c r="M235" s="166"/>
      <c r="N235" s="167"/>
      <c r="O235" s="168"/>
      <c r="P235" s="168"/>
      <c r="Q235" s="169">
        <f>SUM(Q236:Q245)</f>
        <v>0</v>
      </c>
      <c r="R235" s="169">
        <f>SUM(R236:R245)</f>
        <v>0</v>
      </c>
      <c r="S235" s="168"/>
      <c r="T235" s="170">
        <f>SUM(T236:T245)</f>
        <v>0</v>
      </c>
      <c r="U235" s="168"/>
      <c r="V235" s="170">
        <f>SUM(V236:V245)</f>
        <v>0</v>
      </c>
      <c r="W235" s="168"/>
      <c r="X235" s="171">
        <f>SUM(X236:X245)</f>
        <v>0</v>
      </c>
      <c r="AR235" s="172" t="s">
        <v>85</v>
      </c>
      <c r="AT235" s="173" t="s">
        <v>74</v>
      </c>
      <c r="AU235" s="173" t="s">
        <v>83</v>
      </c>
      <c r="AY235" s="172" t="s">
        <v>131</v>
      </c>
      <c r="BK235" s="174">
        <f>SUM(BK236:BK245)</f>
        <v>0</v>
      </c>
    </row>
    <row r="236" spans="1:65" s="2" customFormat="1" ht="16.5" customHeight="1">
      <c r="A236" s="35"/>
      <c r="B236" s="36"/>
      <c r="C236" s="177" t="s">
        <v>224</v>
      </c>
      <c r="D236" s="177" t="s">
        <v>134</v>
      </c>
      <c r="E236" s="178" t="s">
        <v>1123</v>
      </c>
      <c r="F236" s="179" t="s">
        <v>1124</v>
      </c>
      <c r="G236" s="180" t="s">
        <v>1007</v>
      </c>
      <c r="H236" s="181">
        <v>68.21</v>
      </c>
      <c r="I236" s="182"/>
      <c r="J236" s="182"/>
      <c r="K236" s="183">
        <f>ROUND(P236*H236,2)</f>
        <v>0</v>
      </c>
      <c r="L236" s="179" t="s">
        <v>29</v>
      </c>
      <c r="M236" s="40"/>
      <c r="N236" s="184" t="s">
        <v>29</v>
      </c>
      <c r="O236" s="185" t="s">
        <v>44</v>
      </c>
      <c r="P236" s="186">
        <f>I236+J236</f>
        <v>0</v>
      </c>
      <c r="Q236" s="186">
        <f>ROUND(I236*H236,2)</f>
        <v>0</v>
      </c>
      <c r="R236" s="186">
        <f>ROUND(J236*H236,2)</f>
        <v>0</v>
      </c>
      <c r="S236" s="65"/>
      <c r="T236" s="187">
        <f>S236*H236</f>
        <v>0</v>
      </c>
      <c r="U236" s="187">
        <v>0</v>
      </c>
      <c r="V236" s="187">
        <f>U236*H236</f>
        <v>0</v>
      </c>
      <c r="W236" s="187">
        <v>0</v>
      </c>
      <c r="X236" s="188">
        <f>W236*H236</f>
        <v>0</v>
      </c>
      <c r="Y236" s="35"/>
      <c r="Z236" s="35"/>
      <c r="AA236" s="35"/>
      <c r="AB236" s="35"/>
      <c r="AC236" s="35"/>
      <c r="AD236" s="35"/>
      <c r="AE236" s="35"/>
      <c r="AR236" s="189" t="s">
        <v>224</v>
      </c>
      <c r="AT236" s="189" t="s">
        <v>134</v>
      </c>
      <c r="AU236" s="189" t="s">
        <v>85</v>
      </c>
      <c r="AY236" s="18" t="s">
        <v>131</v>
      </c>
      <c r="BE236" s="190">
        <f>IF(O236="základní",K236,0)</f>
        <v>0</v>
      </c>
      <c r="BF236" s="190">
        <f>IF(O236="snížená",K236,0)</f>
        <v>0</v>
      </c>
      <c r="BG236" s="190">
        <f>IF(O236="zákl. přenesená",K236,0)</f>
        <v>0</v>
      </c>
      <c r="BH236" s="190">
        <f>IF(O236="sníž. přenesená",K236,0)</f>
        <v>0</v>
      </c>
      <c r="BI236" s="190">
        <f>IF(O236="nulová",K236,0)</f>
        <v>0</v>
      </c>
      <c r="BJ236" s="18" t="s">
        <v>83</v>
      </c>
      <c r="BK236" s="190">
        <f>ROUND(P236*H236,2)</f>
        <v>0</v>
      </c>
      <c r="BL236" s="18" t="s">
        <v>224</v>
      </c>
      <c r="BM236" s="189" t="s">
        <v>307</v>
      </c>
    </row>
    <row r="237" spans="1:47" s="2" customFormat="1" ht="12">
      <c r="A237" s="35"/>
      <c r="B237" s="36"/>
      <c r="C237" s="37"/>
      <c r="D237" s="191" t="s">
        <v>141</v>
      </c>
      <c r="E237" s="37"/>
      <c r="F237" s="192" t="s">
        <v>1124</v>
      </c>
      <c r="G237" s="37"/>
      <c r="H237" s="37"/>
      <c r="I237" s="193"/>
      <c r="J237" s="193"/>
      <c r="K237" s="37"/>
      <c r="L237" s="37"/>
      <c r="M237" s="40"/>
      <c r="N237" s="194"/>
      <c r="O237" s="195"/>
      <c r="P237" s="65"/>
      <c r="Q237" s="65"/>
      <c r="R237" s="65"/>
      <c r="S237" s="65"/>
      <c r="T237" s="65"/>
      <c r="U237" s="65"/>
      <c r="V237" s="65"/>
      <c r="W237" s="65"/>
      <c r="X237" s="66"/>
      <c r="Y237" s="35"/>
      <c r="Z237" s="35"/>
      <c r="AA237" s="35"/>
      <c r="AB237" s="35"/>
      <c r="AC237" s="35"/>
      <c r="AD237" s="35"/>
      <c r="AE237" s="35"/>
      <c r="AT237" s="18" t="s">
        <v>141</v>
      </c>
      <c r="AU237" s="18" t="s">
        <v>85</v>
      </c>
    </row>
    <row r="238" spans="2:51" s="13" customFormat="1" ht="12">
      <c r="B238" s="198"/>
      <c r="C238" s="199"/>
      <c r="D238" s="191" t="s">
        <v>145</v>
      </c>
      <c r="E238" s="200" t="s">
        <v>29</v>
      </c>
      <c r="F238" s="201" t="s">
        <v>1125</v>
      </c>
      <c r="G238" s="199"/>
      <c r="H238" s="200" t="s">
        <v>29</v>
      </c>
      <c r="I238" s="202"/>
      <c r="J238" s="202"/>
      <c r="K238" s="199"/>
      <c r="L238" s="199"/>
      <c r="M238" s="203"/>
      <c r="N238" s="204"/>
      <c r="O238" s="205"/>
      <c r="P238" s="205"/>
      <c r="Q238" s="205"/>
      <c r="R238" s="205"/>
      <c r="S238" s="205"/>
      <c r="T238" s="205"/>
      <c r="U238" s="205"/>
      <c r="V238" s="205"/>
      <c r="W238" s="205"/>
      <c r="X238" s="206"/>
      <c r="AT238" s="207" t="s">
        <v>145</v>
      </c>
      <c r="AU238" s="207" t="s">
        <v>85</v>
      </c>
      <c r="AV238" s="13" t="s">
        <v>83</v>
      </c>
      <c r="AW238" s="13" t="s">
        <v>5</v>
      </c>
      <c r="AX238" s="13" t="s">
        <v>75</v>
      </c>
      <c r="AY238" s="207" t="s">
        <v>131</v>
      </c>
    </row>
    <row r="239" spans="2:51" s="13" customFormat="1" ht="12">
      <c r="B239" s="198"/>
      <c r="C239" s="199"/>
      <c r="D239" s="191" t="s">
        <v>145</v>
      </c>
      <c r="E239" s="200" t="s">
        <v>29</v>
      </c>
      <c r="F239" s="201" t="s">
        <v>1126</v>
      </c>
      <c r="G239" s="199"/>
      <c r="H239" s="200" t="s">
        <v>29</v>
      </c>
      <c r="I239" s="202"/>
      <c r="J239" s="202"/>
      <c r="K239" s="199"/>
      <c r="L239" s="199"/>
      <c r="M239" s="203"/>
      <c r="N239" s="204"/>
      <c r="O239" s="205"/>
      <c r="P239" s="205"/>
      <c r="Q239" s="205"/>
      <c r="R239" s="205"/>
      <c r="S239" s="205"/>
      <c r="T239" s="205"/>
      <c r="U239" s="205"/>
      <c r="V239" s="205"/>
      <c r="W239" s="205"/>
      <c r="X239" s="206"/>
      <c r="AT239" s="207" t="s">
        <v>145</v>
      </c>
      <c r="AU239" s="207" t="s">
        <v>85</v>
      </c>
      <c r="AV239" s="13" t="s">
        <v>83</v>
      </c>
      <c r="AW239" s="13" t="s">
        <v>5</v>
      </c>
      <c r="AX239" s="13" t="s">
        <v>75</v>
      </c>
      <c r="AY239" s="207" t="s">
        <v>131</v>
      </c>
    </row>
    <row r="240" spans="2:51" s="13" customFormat="1" ht="12">
      <c r="B240" s="198"/>
      <c r="C240" s="199"/>
      <c r="D240" s="191" t="s">
        <v>145</v>
      </c>
      <c r="E240" s="200" t="s">
        <v>29</v>
      </c>
      <c r="F240" s="201" t="s">
        <v>1127</v>
      </c>
      <c r="G240" s="199"/>
      <c r="H240" s="200" t="s">
        <v>29</v>
      </c>
      <c r="I240" s="202"/>
      <c r="J240" s="202"/>
      <c r="K240" s="199"/>
      <c r="L240" s="199"/>
      <c r="M240" s="203"/>
      <c r="N240" s="204"/>
      <c r="O240" s="205"/>
      <c r="P240" s="205"/>
      <c r="Q240" s="205"/>
      <c r="R240" s="205"/>
      <c r="S240" s="205"/>
      <c r="T240" s="205"/>
      <c r="U240" s="205"/>
      <c r="V240" s="205"/>
      <c r="W240" s="205"/>
      <c r="X240" s="206"/>
      <c r="AT240" s="207" t="s">
        <v>145</v>
      </c>
      <c r="AU240" s="207" t="s">
        <v>85</v>
      </c>
      <c r="AV240" s="13" t="s">
        <v>83</v>
      </c>
      <c r="AW240" s="13" t="s">
        <v>5</v>
      </c>
      <c r="AX240" s="13" t="s">
        <v>75</v>
      </c>
      <c r="AY240" s="207" t="s">
        <v>131</v>
      </c>
    </row>
    <row r="241" spans="2:51" s="14" customFormat="1" ht="12">
      <c r="B241" s="208"/>
      <c r="C241" s="209"/>
      <c r="D241" s="191" t="s">
        <v>145</v>
      </c>
      <c r="E241" s="210" t="s">
        <v>29</v>
      </c>
      <c r="F241" s="211" t="s">
        <v>1128</v>
      </c>
      <c r="G241" s="209"/>
      <c r="H241" s="212">
        <v>68.21</v>
      </c>
      <c r="I241" s="213"/>
      <c r="J241" s="213"/>
      <c r="K241" s="209"/>
      <c r="L241" s="209"/>
      <c r="M241" s="214"/>
      <c r="N241" s="215"/>
      <c r="O241" s="216"/>
      <c r="P241" s="216"/>
      <c r="Q241" s="216"/>
      <c r="R241" s="216"/>
      <c r="S241" s="216"/>
      <c r="T241" s="216"/>
      <c r="U241" s="216"/>
      <c r="V241" s="216"/>
      <c r="W241" s="216"/>
      <c r="X241" s="217"/>
      <c r="AT241" s="218" t="s">
        <v>145</v>
      </c>
      <c r="AU241" s="218" t="s">
        <v>85</v>
      </c>
      <c r="AV241" s="14" t="s">
        <v>85</v>
      </c>
      <c r="AW241" s="14" t="s">
        <v>5</v>
      </c>
      <c r="AX241" s="14" t="s">
        <v>75</v>
      </c>
      <c r="AY241" s="218" t="s">
        <v>131</v>
      </c>
    </row>
    <row r="242" spans="2:51" s="15" customFormat="1" ht="12">
      <c r="B242" s="219"/>
      <c r="C242" s="220"/>
      <c r="D242" s="191" t="s">
        <v>145</v>
      </c>
      <c r="E242" s="221" t="s">
        <v>29</v>
      </c>
      <c r="F242" s="222" t="s">
        <v>147</v>
      </c>
      <c r="G242" s="220"/>
      <c r="H242" s="223">
        <v>68.21</v>
      </c>
      <c r="I242" s="224"/>
      <c r="J242" s="224"/>
      <c r="K242" s="220"/>
      <c r="L242" s="220"/>
      <c r="M242" s="225"/>
      <c r="N242" s="226"/>
      <c r="O242" s="227"/>
      <c r="P242" s="227"/>
      <c r="Q242" s="227"/>
      <c r="R242" s="227"/>
      <c r="S242" s="227"/>
      <c r="T242" s="227"/>
      <c r="U242" s="227"/>
      <c r="V242" s="227"/>
      <c r="W242" s="227"/>
      <c r="X242" s="228"/>
      <c r="AT242" s="229" t="s">
        <v>145</v>
      </c>
      <c r="AU242" s="229" t="s">
        <v>85</v>
      </c>
      <c r="AV242" s="15" t="s">
        <v>139</v>
      </c>
      <c r="AW242" s="15" t="s">
        <v>5</v>
      </c>
      <c r="AX242" s="15" t="s">
        <v>83</v>
      </c>
      <c r="AY242" s="229" t="s">
        <v>131</v>
      </c>
    </row>
    <row r="243" spans="1:65" s="2" customFormat="1" ht="24.2" customHeight="1">
      <c r="A243" s="35"/>
      <c r="B243" s="36"/>
      <c r="C243" s="177" t="s">
        <v>229</v>
      </c>
      <c r="D243" s="177" t="s">
        <v>134</v>
      </c>
      <c r="E243" s="178" t="s">
        <v>1129</v>
      </c>
      <c r="F243" s="179" t="s">
        <v>1130</v>
      </c>
      <c r="G243" s="180" t="s">
        <v>680</v>
      </c>
      <c r="H243" s="241"/>
      <c r="I243" s="182"/>
      <c r="J243" s="182"/>
      <c r="K243" s="183">
        <f>ROUND(P243*H243,2)</f>
        <v>0</v>
      </c>
      <c r="L243" s="179" t="s">
        <v>1008</v>
      </c>
      <c r="M243" s="40"/>
      <c r="N243" s="184" t="s">
        <v>29</v>
      </c>
      <c r="O243" s="185" t="s">
        <v>44</v>
      </c>
      <c r="P243" s="186">
        <f>I243+J243</f>
        <v>0</v>
      </c>
      <c r="Q243" s="186">
        <f>ROUND(I243*H243,2)</f>
        <v>0</v>
      </c>
      <c r="R243" s="186">
        <f>ROUND(J243*H243,2)</f>
        <v>0</v>
      </c>
      <c r="S243" s="65"/>
      <c r="T243" s="187">
        <f>S243*H243</f>
        <v>0</v>
      </c>
      <c r="U243" s="187">
        <v>0</v>
      </c>
      <c r="V243" s="187">
        <f>U243*H243</f>
        <v>0</v>
      </c>
      <c r="W243" s="187">
        <v>0</v>
      </c>
      <c r="X243" s="188">
        <f>W243*H243</f>
        <v>0</v>
      </c>
      <c r="Y243" s="35"/>
      <c r="Z243" s="35"/>
      <c r="AA243" s="35"/>
      <c r="AB243" s="35"/>
      <c r="AC243" s="35"/>
      <c r="AD243" s="35"/>
      <c r="AE243" s="35"/>
      <c r="AR243" s="189" t="s">
        <v>224</v>
      </c>
      <c r="AT243" s="189" t="s">
        <v>134</v>
      </c>
      <c r="AU243" s="189" t="s">
        <v>85</v>
      </c>
      <c r="AY243" s="18" t="s">
        <v>131</v>
      </c>
      <c r="BE243" s="190">
        <f>IF(O243="základní",K243,0)</f>
        <v>0</v>
      </c>
      <c r="BF243" s="190">
        <f>IF(O243="snížená",K243,0)</f>
        <v>0</v>
      </c>
      <c r="BG243" s="190">
        <f>IF(O243="zákl. přenesená",K243,0)</f>
        <v>0</v>
      </c>
      <c r="BH243" s="190">
        <f>IF(O243="sníž. přenesená",K243,0)</f>
        <v>0</v>
      </c>
      <c r="BI243" s="190">
        <f>IF(O243="nulová",K243,0)</f>
        <v>0</v>
      </c>
      <c r="BJ243" s="18" t="s">
        <v>83</v>
      </c>
      <c r="BK243" s="190">
        <f>ROUND(P243*H243,2)</f>
        <v>0</v>
      </c>
      <c r="BL243" s="18" t="s">
        <v>224</v>
      </c>
      <c r="BM243" s="189" t="s">
        <v>317</v>
      </c>
    </row>
    <row r="244" spans="1:47" s="2" customFormat="1" ht="12">
      <c r="A244" s="35"/>
      <c r="B244" s="36"/>
      <c r="C244" s="37"/>
      <c r="D244" s="191" t="s">
        <v>141</v>
      </c>
      <c r="E244" s="37"/>
      <c r="F244" s="192" t="s">
        <v>1130</v>
      </c>
      <c r="G244" s="37"/>
      <c r="H244" s="37"/>
      <c r="I244" s="193"/>
      <c r="J244" s="193"/>
      <c r="K244" s="37"/>
      <c r="L244" s="37"/>
      <c r="M244" s="40"/>
      <c r="N244" s="194"/>
      <c r="O244" s="195"/>
      <c r="P244" s="65"/>
      <c r="Q244" s="65"/>
      <c r="R244" s="65"/>
      <c r="S244" s="65"/>
      <c r="T244" s="65"/>
      <c r="U244" s="65"/>
      <c r="V244" s="65"/>
      <c r="W244" s="65"/>
      <c r="X244" s="66"/>
      <c r="Y244" s="35"/>
      <c r="Z244" s="35"/>
      <c r="AA244" s="35"/>
      <c r="AB244" s="35"/>
      <c r="AC244" s="35"/>
      <c r="AD244" s="35"/>
      <c r="AE244" s="35"/>
      <c r="AT244" s="18" t="s">
        <v>141</v>
      </c>
      <c r="AU244" s="18" t="s">
        <v>85</v>
      </c>
    </row>
    <row r="245" spans="1:47" s="2" customFormat="1" ht="12">
      <c r="A245" s="35"/>
      <c r="B245" s="36"/>
      <c r="C245" s="37"/>
      <c r="D245" s="196" t="s">
        <v>143</v>
      </c>
      <c r="E245" s="37"/>
      <c r="F245" s="197" t="s">
        <v>1131</v>
      </c>
      <c r="G245" s="37"/>
      <c r="H245" s="37"/>
      <c r="I245" s="193"/>
      <c r="J245" s="193"/>
      <c r="K245" s="37"/>
      <c r="L245" s="37"/>
      <c r="M245" s="40"/>
      <c r="N245" s="194"/>
      <c r="O245" s="195"/>
      <c r="P245" s="65"/>
      <c r="Q245" s="65"/>
      <c r="R245" s="65"/>
      <c r="S245" s="65"/>
      <c r="T245" s="65"/>
      <c r="U245" s="65"/>
      <c r="V245" s="65"/>
      <c r="W245" s="65"/>
      <c r="X245" s="66"/>
      <c r="Y245" s="35"/>
      <c r="Z245" s="35"/>
      <c r="AA245" s="35"/>
      <c r="AB245" s="35"/>
      <c r="AC245" s="35"/>
      <c r="AD245" s="35"/>
      <c r="AE245" s="35"/>
      <c r="AT245" s="18" t="s">
        <v>143</v>
      </c>
      <c r="AU245" s="18" t="s">
        <v>85</v>
      </c>
    </row>
    <row r="246" spans="2:63" s="12" customFormat="1" ht="22.9" customHeight="1">
      <c r="B246" s="160"/>
      <c r="C246" s="161"/>
      <c r="D246" s="162" t="s">
        <v>74</v>
      </c>
      <c r="E246" s="175" t="s">
        <v>1132</v>
      </c>
      <c r="F246" s="175" t="s">
        <v>1133</v>
      </c>
      <c r="G246" s="161"/>
      <c r="H246" s="161"/>
      <c r="I246" s="164"/>
      <c r="J246" s="164"/>
      <c r="K246" s="176">
        <f>BK246</f>
        <v>0</v>
      </c>
      <c r="L246" s="161"/>
      <c r="M246" s="166"/>
      <c r="N246" s="167"/>
      <c r="O246" s="168"/>
      <c r="P246" s="168"/>
      <c r="Q246" s="169">
        <f>SUM(Q247:Q295)</f>
        <v>0</v>
      </c>
      <c r="R246" s="169">
        <f>SUM(R247:R295)</f>
        <v>0</v>
      </c>
      <c r="S246" s="168"/>
      <c r="T246" s="170">
        <f>SUM(T247:T295)</f>
        <v>0</v>
      </c>
      <c r="U246" s="168"/>
      <c r="V246" s="170">
        <f>SUM(V247:V295)</f>
        <v>0</v>
      </c>
      <c r="W246" s="168"/>
      <c r="X246" s="171">
        <f>SUM(X247:X295)</f>
        <v>0</v>
      </c>
      <c r="AR246" s="172" t="s">
        <v>85</v>
      </c>
      <c r="AT246" s="173" t="s">
        <v>74</v>
      </c>
      <c r="AU246" s="173" t="s">
        <v>83</v>
      </c>
      <c r="AY246" s="172" t="s">
        <v>131</v>
      </c>
      <c r="BK246" s="174">
        <f>SUM(BK247:BK295)</f>
        <v>0</v>
      </c>
    </row>
    <row r="247" spans="1:65" s="2" customFormat="1" ht="24.2" customHeight="1">
      <c r="A247" s="35"/>
      <c r="B247" s="36"/>
      <c r="C247" s="177" t="s">
        <v>236</v>
      </c>
      <c r="D247" s="177" t="s">
        <v>134</v>
      </c>
      <c r="E247" s="178" t="s">
        <v>1134</v>
      </c>
      <c r="F247" s="179" t="s">
        <v>1135</v>
      </c>
      <c r="G247" s="180" t="s">
        <v>1007</v>
      </c>
      <c r="H247" s="181">
        <v>8.64</v>
      </c>
      <c r="I247" s="182"/>
      <c r="J247" s="182"/>
      <c r="K247" s="183">
        <f>ROUND(P247*H247,2)</f>
        <v>0</v>
      </c>
      <c r="L247" s="179" t="s">
        <v>1008</v>
      </c>
      <c r="M247" s="40"/>
      <c r="N247" s="184" t="s">
        <v>29</v>
      </c>
      <c r="O247" s="185" t="s">
        <v>44</v>
      </c>
      <c r="P247" s="186">
        <f>I247+J247</f>
        <v>0</v>
      </c>
      <c r="Q247" s="186">
        <f>ROUND(I247*H247,2)</f>
        <v>0</v>
      </c>
      <c r="R247" s="186">
        <f>ROUND(J247*H247,2)</f>
        <v>0</v>
      </c>
      <c r="S247" s="65"/>
      <c r="T247" s="187">
        <f>S247*H247</f>
        <v>0</v>
      </c>
      <c r="U247" s="187">
        <v>0</v>
      </c>
      <c r="V247" s="187">
        <f>U247*H247</f>
        <v>0</v>
      </c>
      <c r="W247" s="187">
        <v>0</v>
      </c>
      <c r="X247" s="188">
        <f>W247*H247</f>
        <v>0</v>
      </c>
      <c r="Y247" s="35"/>
      <c r="Z247" s="35"/>
      <c r="AA247" s="35"/>
      <c r="AB247" s="35"/>
      <c r="AC247" s="35"/>
      <c r="AD247" s="35"/>
      <c r="AE247" s="35"/>
      <c r="AR247" s="189" t="s">
        <v>224</v>
      </c>
      <c r="AT247" s="189" t="s">
        <v>134</v>
      </c>
      <c r="AU247" s="189" t="s">
        <v>85</v>
      </c>
      <c r="AY247" s="18" t="s">
        <v>131</v>
      </c>
      <c r="BE247" s="190">
        <f>IF(O247="základní",K247,0)</f>
        <v>0</v>
      </c>
      <c r="BF247" s="190">
        <f>IF(O247="snížená",K247,0)</f>
        <v>0</v>
      </c>
      <c r="BG247" s="190">
        <f>IF(O247="zákl. přenesená",K247,0)</f>
        <v>0</v>
      </c>
      <c r="BH247" s="190">
        <f>IF(O247="sníž. přenesená",K247,0)</f>
        <v>0</v>
      </c>
      <c r="BI247" s="190">
        <f>IF(O247="nulová",K247,0)</f>
        <v>0</v>
      </c>
      <c r="BJ247" s="18" t="s">
        <v>83</v>
      </c>
      <c r="BK247" s="190">
        <f>ROUND(P247*H247,2)</f>
        <v>0</v>
      </c>
      <c r="BL247" s="18" t="s">
        <v>224</v>
      </c>
      <c r="BM247" s="189" t="s">
        <v>327</v>
      </c>
    </row>
    <row r="248" spans="1:47" s="2" customFormat="1" ht="12">
      <c r="A248" s="35"/>
      <c r="B248" s="36"/>
      <c r="C248" s="37"/>
      <c r="D248" s="191" t="s">
        <v>141</v>
      </c>
      <c r="E248" s="37"/>
      <c r="F248" s="192" t="s">
        <v>1135</v>
      </c>
      <c r="G248" s="37"/>
      <c r="H248" s="37"/>
      <c r="I248" s="193"/>
      <c r="J248" s="193"/>
      <c r="K248" s="37"/>
      <c r="L248" s="37"/>
      <c r="M248" s="40"/>
      <c r="N248" s="194"/>
      <c r="O248" s="195"/>
      <c r="P248" s="65"/>
      <c r="Q248" s="65"/>
      <c r="R248" s="65"/>
      <c r="S248" s="65"/>
      <c r="T248" s="65"/>
      <c r="U248" s="65"/>
      <c r="V248" s="65"/>
      <c r="W248" s="65"/>
      <c r="X248" s="66"/>
      <c r="Y248" s="35"/>
      <c r="Z248" s="35"/>
      <c r="AA248" s="35"/>
      <c r="AB248" s="35"/>
      <c r="AC248" s="35"/>
      <c r="AD248" s="35"/>
      <c r="AE248" s="35"/>
      <c r="AT248" s="18" t="s">
        <v>141</v>
      </c>
      <c r="AU248" s="18" t="s">
        <v>85</v>
      </c>
    </row>
    <row r="249" spans="1:47" s="2" customFormat="1" ht="12">
      <c r="A249" s="35"/>
      <c r="B249" s="36"/>
      <c r="C249" s="37"/>
      <c r="D249" s="196" t="s">
        <v>143</v>
      </c>
      <c r="E249" s="37"/>
      <c r="F249" s="197" t="s">
        <v>1136</v>
      </c>
      <c r="G249" s="37"/>
      <c r="H249" s="37"/>
      <c r="I249" s="193"/>
      <c r="J249" s="193"/>
      <c r="K249" s="37"/>
      <c r="L249" s="37"/>
      <c r="M249" s="40"/>
      <c r="N249" s="194"/>
      <c r="O249" s="195"/>
      <c r="P249" s="65"/>
      <c r="Q249" s="65"/>
      <c r="R249" s="65"/>
      <c r="S249" s="65"/>
      <c r="T249" s="65"/>
      <c r="U249" s="65"/>
      <c r="V249" s="65"/>
      <c r="W249" s="65"/>
      <c r="X249" s="66"/>
      <c r="Y249" s="35"/>
      <c r="Z249" s="35"/>
      <c r="AA249" s="35"/>
      <c r="AB249" s="35"/>
      <c r="AC249" s="35"/>
      <c r="AD249" s="35"/>
      <c r="AE249" s="35"/>
      <c r="AT249" s="18" t="s">
        <v>143</v>
      </c>
      <c r="AU249" s="18" t="s">
        <v>85</v>
      </c>
    </row>
    <row r="250" spans="2:51" s="13" customFormat="1" ht="12">
      <c r="B250" s="198"/>
      <c r="C250" s="199"/>
      <c r="D250" s="191" t="s">
        <v>145</v>
      </c>
      <c r="E250" s="200" t="s">
        <v>29</v>
      </c>
      <c r="F250" s="201" t="s">
        <v>1137</v>
      </c>
      <c r="G250" s="199"/>
      <c r="H250" s="200" t="s">
        <v>29</v>
      </c>
      <c r="I250" s="202"/>
      <c r="J250" s="202"/>
      <c r="K250" s="199"/>
      <c r="L250" s="199"/>
      <c r="M250" s="203"/>
      <c r="N250" s="204"/>
      <c r="O250" s="205"/>
      <c r="P250" s="205"/>
      <c r="Q250" s="205"/>
      <c r="R250" s="205"/>
      <c r="S250" s="205"/>
      <c r="T250" s="205"/>
      <c r="U250" s="205"/>
      <c r="V250" s="205"/>
      <c r="W250" s="205"/>
      <c r="X250" s="206"/>
      <c r="AT250" s="207" t="s">
        <v>145</v>
      </c>
      <c r="AU250" s="207" t="s">
        <v>85</v>
      </c>
      <c r="AV250" s="13" t="s">
        <v>83</v>
      </c>
      <c r="AW250" s="13" t="s">
        <v>5</v>
      </c>
      <c r="AX250" s="13" t="s">
        <v>75</v>
      </c>
      <c r="AY250" s="207" t="s">
        <v>131</v>
      </c>
    </row>
    <row r="251" spans="2:51" s="13" customFormat="1" ht="12">
      <c r="B251" s="198"/>
      <c r="C251" s="199"/>
      <c r="D251" s="191" t="s">
        <v>145</v>
      </c>
      <c r="E251" s="200" t="s">
        <v>29</v>
      </c>
      <c r="F251" s="201" t="s">
        <v>1138</v>
      </c>
      <c r="G251" s="199"/>
      <c r="H251" s="200" t="s">
        <v>29</v>
      </c>
      <c r="I251" s="202"/>
      <c r="J251" s="202"/>
      <c r="K251" s="199"/>
      <c r="L251" s="199"/>
      <c r="M251" s="203"/>
      <c r="N251" s="204"/>
      <c r="O251" s="205"/>
      <c r="P251" s="205"/>
      <c r="Q251" s="205"/>
      <c r="R251" s="205"/>
      <c r="S251" s="205"/>
      <c r="T251" s="205"/>
      <c r="U251" s="205"/>
      <c r="V251" s="205"/>
      <c r="W251" s="205"/>
      <c r="X251" s="206"/>
      <c r="AT251" s="207" t="s">
        <v>145</v>
      </c>
      <c r="AU251" s="207" t="s">
        <v>85</v>
      </c>
      <c r="AV251" s="13" t="s">
        <v>83</v>
      </c>
      <c r="AW251" s="13" t="s">
        <v>5</v>
      </c>
      <c r="AX251" s="13" t="s">
        <v>75</v>
      </c>
      <c r="AY251" s="207" t="s">
        <v>131</v>
      </c>
    </row>
    <row r="252" spans="2:51" s="14" customFormat="1" ht="12">
      <c r="B252" s="208"/>
      <c r="C252" s="209"/>
      <c r="D252" s="191" t="s">
        <v>145</v>
      </c>
      <c r="E252" s="210" t="s">
        <v>29</v>
      </c>
      <c r="F252" s="211" t="s">
        <v>1139</v>
      </c>
      <c r="G252" s="209"/>
      <c r="H252" s="212">
        <v>1.08</v>
      </c>
      <c r="I252" s="213"/>
      <c r="J252" s="213"/>
      <c r="K252" s="209"/>
      <c r="L252" s="209"/>
      <c r="M252" s="214"/>
      <c r="N252" s="215"/>
      <c r="O252" s="216"/>
      <c r="P252" s="216"/>
      <c r="Q252" s="216"/>
      <c r="R252" s="216"/>
      <c r="S252" s="216"/>
      <c r="T252" s="216"/>
      <c r="U252" s="216"/>
      <c r="V252" s="216"/>
      <c r="W252" s="216"/>
      <c r="X252" s="217"/>
      <c r="AT252" s="218" t="s">
        <v>145</v>
      </c>
      <c r="AU252" s="218" t="s">
        <v>85</v>
      </c>
      <c r="AV252" s="14" t="s">
        <v>85</v>
      </c>
      <c r="AW252" s="14" t="s">
        <v>5</v>
      </c>
      <c r="AX252" s="14" t="s">
        <v>75</v>
      </c>
      <c r="AY252" s="218" t="s">
        <v>131</v>
      </c>
    </row>
    <row r="253" spans="2:51" s="13" customFormat="1" ht="12">
      <c r="B253" s="198"/>
      <c r="C253" s="199"/>
      <c r="D253" s="191" t="s">
        <v>145</v>
      </c>
      <c r="E253" s="200" t="s">
        <v>29</v>
      </c>
      <c r="F253" s="201" t="s">
        <v>1140</v>
      </c>
      <c r="G253" s="199"/>
      <c r="H253" s="200" t="s">
        <v>29</v>
      </c>
      <c r="I253" s="202"/>
      <c r="J253" s="202"/>
      <c r="K253" s="199"/>
      <c r="L253" s="199"/>
      <c r="M253" s="203"/>
      <c r="N253" s="204"/>
      <c r="O253" s="205"/>
      <c r="P253" s="205"/>
      <c r="Q253" s="205"/>
      <c r="R253" s="205"/>
      <c r="S253" s="205"/>
      <c r="T253" s="205"/>
      <c r="U253" s="205"/>
      <c r="V253" s="205"/>
      <c r="W253" s="205"/>
      <c r="X253" s="206"/>
      <c r="AT253" s="207" t="s">
        <v>145</v>
      </c>
      <c r="AU253" s="207" t="s">
        <v>85</v>
      </c>
      <c r="AV253" s="13" t="s">
        <v>83</v>
      </c>
      <c r="AW253" s="13" t="s">
        <v>5</v>
      </c>
      <c r="AX253" s="13" t="s">
        <v>75</v>
      </c>
      <c r="AY253" s="207" t="s">
        <v>131</v>
      </c>
    </row>
    <row r="254" spans="2:51" s="14" customFormat="1" ht="12">
      <c r="B254" s="208"/>
      <c r="C254" s="209"/>
      <c r="D254" s="191" t="s">
        <v>145</v>
      </c>
      <c r="E254" s="210" t="s">
        <v>29</v>
      </c>
      <c r="F254" s="211" t="s">
        <v>1139</v>
      </c>
      <c r="G254" s="209"/>
      <c r="H254" s="212">
        <v>1.08</v>
      </c>
      <c r="I254" s="213"/>
      <c r="J254" s="213"/>
      <c r="K254" s="209"/>
      <c r="L254" s="209"/>
      <c r="M254" s="214"/>
      <c r="N254" s="215"/>
      <c r="O254" s="216"/>
      <c r="P254" s="216"/>
      <c r="Q254" s="216"/>
      <c r="R254" s="216"/>
      <c r="S254" s="216"/>
      <c r="T254" s="216"/>
      <c r="U254" s="216"/>
      <c r="V254" s="216"/>
      <c r="W254" s="216"/>
      <c r="X254" s="217"/>
      <c r="AT254" s="218" t="s">
        <v>145</v>
      </c>
      <c r="AU254" s="218" t="s">
        <v>85</v>
      </c>
      <c r="AV254" s="14" t="s">
        <v>85</v>
      </c>
      <c r="AW254" s="14" t="s">
        <v>5</v>
      </c>
      <c r="AX254" s="14" t="s">
        <v>75</v>
      </c>
      <c r="AY254" s="218" t="s">
        <v>131</v>
      </c>
    </row>
    <row r="255" spans="2:51" s="13" customFormat="1" ht="12">
      <c r="B255" s="198"/>
      <c r="C255" s="199"/>
      <c r="D255" s="191" t="s">
        <v>145</v>
      </c>
      <c r="E255" s="200" t="s">
        <v>29</v>
      </c>
      <c r="F255" s="201" t="s">
        <v>1141</v>
      </c>
      <c r="G255" s="199"/>
      <c r="H255" s="200" t="s">
        <v>29</v>
      </c>
      <c r="I255" s="202"/>
      <c r="J255" s="202"/>
      <c r="K255" s="199"/>
      <c r="L255" s="199"/>
      <c r="M255" s="203"/>
      <c r="N255" s="204"/>
      <c r="O255" s="205"/>
      <c r="P255" s="205"/>
      <c r="Q255" s="205"/>
      <c r="R255" s="205"/>
      <c r="S255" s="205"/>
      <c r="T255" s="205"/>
      <c r="U255" s="205"/>
      <c r="V255" s="205"/>
      <c r="W255" s="205"/>
      <c r="X255" s="206"/>
      <c r="AT255" s="207" t="s">
        <v>145</v>
      </c>
      <c r="AU255" s="207" t="s">
        <v>85</v>
      </c>
      <c r="AV255" s="13" t="s">
        <v>83</v>
      </c>
      <c r="AW255" s="13" t="s">
        <v>5</v>
      </c>
      <c r="AX255" s="13" t="s">
        <v>75</v>
      </c>
      <c r="AY255" s="207" t="s">
        <v>131</v>
      </c>
    </row>
    <row r="256" spans="2:51" s="14" customFormat="1" ht="12">
      <c r="B256" s="208"/>
      <c r="C256" s="209"/>
      <c r="D256" s="191" t="s">
        <v>145</v>
      </c>
      <c r="E256" s="210" t="s">
        <v>29</v>
      </c>
      <c r="F256" s="211" t="s">
        <v>1139</v>
      </c>
      <c r="G256" s="209"/>
      <c r="H256" s="212">
        <v>1.08</v>
      </c>
      <c r="I256" s="213"/>
      <c r="J256" s="213"/>
      <c r="K256" s="209"/>
      <c r="L256" s="209"/>
      <c r="M256" s="214"/>
      <c r="N256" s="215"/>
      <c r="O256" s="216"/>
      <c r="P256" s="216"/>
      <c r="Q256" s="216"/>
      <c r="R256" s="216"/>
      <c r="S256" s="216"/>
      <c r="T256" s="216"/>
      <c r="U256" s="216"/>
      <c r="V256" s="216"/>
      <c r="W256" s="216"/>
      <c r="X256" s="217"/>
      <c r="AT256" s="218" t="s">
        <v>145</v>
      </c>
      <c r="AU256" s="218" t="s">
        <v>85</v>
      </c>
      <c r="AV256" s="14" t="s">
        <v>85</v>
      </c>
      <c r="AW256" s="14" t="s">
        <v>5</v>
      </c>
      <c r="AX256" s="14" t="s">
        <v>75</v>
      </c>
      <c r="AY256" s="218" t="s">
        <v>131</v>
      </c>
    </row>
    <row r="257" spans="2:51" s="13" customFormat="1" ht="12">
      <c r="B257" s="198"/>
      <c r="C257" s="199"/>
      <c r="D257" s="191" t="s">
        <v>145</v>
      </c>
      <c r="E257" s="200" t="s">
        <v>29</v>
      </c>
      <c r="F257" s="201" t="s">
        <v>1142</v>
      </c>
      <c r="G257" s="199"/>
      <c r="H257" s="200" t="s">
        <v>29</v>
      </c>
      <c r="I257" s="202"/>
      <c r="J257" s="202"/>
      <c r="K257" s="199"/>
      <c r="L257" s="199"/>
      <c r="M257" s="203"/>
      <c r="N257" s="204"/>
      <c r="O257" s="205"/>
      <c r="P257" s="205"/>
      <c r="Q257" s="205"/>
      <c r="R257" s="205"/>
      <c r="S257" s="205"/>
      <c r="T257" s="205"/>
      <c r="U257" s="205"/>
      <c r="V257" s="205"/>
      <c r="W257" s="205"/>
      <c r="X257" s="206"/>
      <c r="AT257" s="207" t="s">
        <v>145</v>
      </c>
      <c r="AU257" s="207" t="s">
        <v>85</v>
      </c>
      <c r="AV257" s="13" t="s">
        <v>83</v>
      </c>
      <c r="AW257" s="13" t="s">
        <v>5</v>
      </c>
      <c r="AX257" s="13" t="s">
        <v>75</v>
      </c>
      <c r="AY257" s="207" t="s">
        <v>131</v>
      </c>
    </row>
    <row r="258" spans="2:51" s="14" customFormat="1" ht="12">
      <c r="B258" s="208"/>
      <c r="C258" s="209"/>
      <c r="D258" s="191" t="s">
        <v>145</v>
      </c>
      <c r="E258" s="210" t="s">
        <v>29</v>
      </c>
      <c r="F258" s="211" t="s">
        <v>1139</v>
      </c>
      <c r="G258" s="209"/>
      <c r="H258" s="212">
        <v>1.08</v>
      </c>
      <c r="I258" s="213"/>
      <c r="J258" s="213"/>
      <c r="K258" s="209"/>
      <c r="L258" s="209"/>
      <c r="M258" s="214"/>
      <c r="N258" s="215"/>
      <c r="O258" s="216"/>
      <c r="P258" s="216"/>
      <c r="Q258" s="216"/>
      <c r="R258" s="216"/>
      <c r="S258" s="216"/>
      <c r="T258" s="216"/>
      <c r="U258" s="216"/>
      <c r="V258" s="216"/>
      <c r="W258" s="216"/>
      <c r="X258" s="217"/>
      <c r="AT258" s="218" t="s">
        <v>145</v>
      </c>
      <c r="AU258" s="218" t="s">
        <v>85</v>
      </c>
      <c r="AV258" s="14" t="s">
        <v>85</v>
      </c>
      <c r="AW258" s="14" t="s">
        <v>5</v>
      </c>
      <c r="AX258" s="14" t="s">
        <v>75</v>
      </c>
      <c r="AY258" s="218" t="s">
        <v>131</v>
      </c>
    </row>
    <row r="259" spans="2:51" s="13" customFormat="1" ht="12">
      <c r="B259" s="198"/>
      <c r="C259" s="199"/>
      <c r="D259" s="191" t="s">
        <v>145</v>
      </c>
      <c r="E259" s="200" t="s">
        <v>29</v>
      </c>
      <c r="F259" s="201" t="s">
        <v>1143</v>
      </c>
      <c r="G259" s="199"/>
      <c r="H259" s="200" t="s">
        <v>29</v>
      </c>
      <c r="I259" s="202"/>
      <c r="J259" s="202"/>
      <c r="K259" s="199"/>
      <c r="L259" s="199"/>
      <c r="M259" s="203"/>
      <c r="N259" s="204"/>
      <c r="O259" s="205"/>
      <c r="P259" s="205"/>
      <c r="Q259" s="205"/>
      <c r="R259" s="205"/>
      <c r="S259" s="205"/>
      <c r="T259" s="205"/>
      <c r="U259" s="205"/>
      <c r="V259" s="205"/>
      <c r="W259" s="205"/>
      <c r="X259" s="206"/>
      <c r="AT259" s="207" t="s">
        <v>145</v>
      </c>
      <c r="AU259" s="207" t="s">
        <v>85</v>
      </c>
      <c r="AV259" s="13" t="s">
        <v>83</v>
      </c>
      <c r="AW259" s="13" t="s">
        <v>5</v>
      </c>
      <c r="AX259" s="13" t="s">
        <v>75</v>
      </c>
      <c r="AY259" s="207" t="s">
        <v>131</v>
      </c>
    </row>
    <row r="260" spans="2:51" s="14" customFormat="1" ht="12">
      <c r="B260" s="208"/>
      <c r="C260" s="209"/>
      <c r="D260" s="191" t="s">
        <v>145</v>
      </c>
      <c r="E260" s="210" t="s">
        <v>29</v>
      </c>
      <c r="F260" s="211" t="s">
        <v>1139</v>
      </c>
      <c r="G260" s="209"/>
      <c r="H260" s="212">
        <v>1.08</v>
      </c>
      <c r="I260" s="213"/>
      <c r="J260" s="213"/>
      <c r="K260" s="209"/>
      <c r="L260" s="209"/>
      <c r="M260" s="214"/>
      <c r="N260" s="215"/>
      <c r="O260" s="216"/>
      <c r="P260" s="216"/>
      <c r="Q260" s="216"/>
      <c r="R260" s="216"/>
      <c r="S260" s="216"/>
      <c r="T260" s="216"/>
      <c r="U260" s="216"/>
      <c r="V260" s="216"/>
      <c r="W260" s="216"/>
      <c r="X260" s="217"/>
      <c r="AT260" s="218" t="s">
        <v>145</v>
      </c>
      <c r="AU260" s="218" t="s">
        <v>85</v>
      </c>
      <c r="AV260" s="14" t="s">
        <v>85</v>
      </c>
      <c r="AW260" s="14" t="s">
        <v>5</v>
      </c>
      <c r="AX260" s="14" t="s">
        <v>75</v>
      </c>
      <c r="AY260" s="218" t="s">
        <v>131</v>
      </c>
    </row>
    <row r="261" spans="2:51" s="13" customFormat="1" ht="12">
      <c r="B261" s="198"/>
      <c r="C261" s="199"/>
      <c r="D261" s="191" t="s">
        <v>145</v>
      </c>
      <c r="E261" s="200" t="s">
        <v>29</v>
      </c>
      <c r="F261" s="201" t="s">
        <v>1144</v>
      </c>
      <c r="G261" s="199"/>
      <c r="H261" s="200" t="s">
        <v>29</v>
      </c>
      <c r="I261" s="202"/>
      <c r="J261" s="202"/>
      <c r="K261" s="199"/>
      <c r="L261" s="199"/>
      <c r="M261" s="203"/>
      <c r="N261" s="204"/>
      <c r="O261" s="205"/>
      <c r="P261" s="205"/>
      <c r="Q261" s="205"/>
      <c r="R261" s="205"/>
      <c r="S261" s="205"/>
      <c r="T261" s="205"/>
      <c r="U261" s="205"/>
      <c r="V261" s="205"/>
      <c r="W261" s="205"/>
      <c r="X261" s="206"/>
      <c r="AT261" s="207" t="s">
        <v>145</v>
      </c>
      <c r="AU261" s="207" t="s">
        <v>85</v>
      </c>
      <c r="AV261" s="13" t="s">
        <v>83</v>
      </c>
      <c r="AW261" s="13" t="s">
        <v>5</v>
      </c>
      <c r="AX261" s="13" t="s">
        <v>75</v>
      </c>
      <c r="AY261" s="207" t="s">
        <v>131</v>
      </c>
    </row>
    <row r="262" spans="2:51" s="14" customFormat="1" ht="12">
      <c r="B262" s="208"/>
      <c r="C262" s="209"/>
      <c r="D262" s="191" t="s">
        <v>145</v>
      </c>
      <c r="E262" s="210" t="s">
        <v>29</v>
      </c>
      <c r="F262" s="211" t="s">
        <v>1139</v>
      </c>
      <c r="G262" s="209"/>
      <c r="H262" s="212">
        <v>1.08</v>
      </c>
      <c r="I262" s="213"/>
      <c r="J262" s="213"/>
      <c r="K262" s="209"/>
      <c r="L262" s="209"/>
      <c r="M262" s="214"/>
      <c r="N262" s="215"/>
      <c r="O262" s="216"/>
      <c r="P262" s="216"/>
      <c r="Q262" s="216"/>
      <c r="R262" s="216"/>
      <c r="S262" s="216"/>
      <c r="T262" s="216"/>
      <c r="U262" s="216"/>
      <c r="V262" s="216"/>
      <c r="W262" s="216"/>
      <c r="X262" s="217"/>
      <c r="AT262" s="218" t="s">
        <v>145</v>
      </c>
      <c r="AU262" s="218" t="s">
        <v>85</v>
      </c>
      <c r="AV262" s="14" t="s">
        <v>85</v>
      </c>
      <c r="AW262" s="14" t="s">
        <v>5</v>
      </c>
      <c r="AX262" s="14" t="s">
        <v>75</v>
      </c>
      <c r="AY262" s="218" t="s">
        <v>131</v>
      </c>
    </row>
    <row r="263" spans="2:51" s="13" customFormat="1" ht="12">
      <c r="B263" s="198"/>
      <c r="C263" s="199"/>
      <c r="D263" s="191" t="s">
        <v>145</v>
      </c>
      <c r="E263" s="200" t="s">
        <v>29</v>
      </c>
      <c r="F263" s="201" t="s">
        <v>1145</v>
      </c>
      <c r="G263" s="199"/>
      <c r="H263" s="200" t="s">
        <v>29</v>
      </c>
      <c r="I263" s="202"/>
      <c r="J263" s="202"/>
      <c r="K263" s="199"/>
      <c r="L263" s="199"/>
      <c r="M263" s="203"/>
      <c r="N263" s="204"/>
      <c r="O263" s="205"/>
      <c r="P263" s="205"/>
      <c r="Q263" s="205"/>
      <c r="R263" s="205"/>
      <c r="S263" s="205"/>
      <c r="T263" s="205"/>
      <c r="U263" s="205"/>
      <c r="V263" s="205"/>
      <c r="W263" s="205"/>
      <c r="X263" s="206"/>
      <c r="AT263" s="207" t="s">
        <v>145</v>
      </c>
      <c r="AU263" s="207" t="s">
        <v>85</v>
      </c>
      <c r="AV263" s="13" t="s">
        <v>83</v>
      </c>
      <c r="AW263" s="13" t="s">
        <v>5</v>
      </c>
      <c r="AX263" s="13" t="s">
        <v>75</v>
      </c>
      <c r="AY263" s="207" t="s">
        <v>131</v>
      </c>
    </row>
    <row r="264" spans="2:51" s="14" customFormat="1" ht="12">
      <c r="B264" s="208"/>
      <c r="C264" s="209"/>
      <c r="D264" s="191" t="s">
        <v>145</v>
      </c>
      <c r="E264" s="210" t="s">
        <v>29</v>
      </c>
      <c r="F264" s="211" t="s">
        <v>1139</v>
      </c>
      <c r="G264" s="209"/>
      <c r="H264" s="212">
        <v>1.08</v>
      </c>
      <c r="I264" s="213"/>
      <c r="J264" s="213"/>
      <c r="K264" s="209"/>
      <c r="L264" s="209"/>
      <c r="M264" s="214"/>
      <c r="N264" s="215"/>
      <c r="O264" s="216"/>
      <c r="P264" s="216"/>
      <c r="Q264" s="216"/>
      <c r="R264" s="216"/>
      <c r="S264" s="216"/>
      <c r="T264" s="216"/>
      <c r="U264" s="216"/>
      <c r="V264" s="216"/>
      <c r="W264" s="216"/>
      <c r="X264" s="217"/>
      <c r="AT264" s="218" t="s">
        <v>145</v>
      </c>
      <c r="AU264" s="218" t="s">
        <v>85</v>
      </c>
      <c r="AV264" s="14" t="s">
        <v>85</v>
      </c>
      <c r="AW264" s="14" t="s">
        <v>5</v>
      </c>
      <c r="AX264" s="14" t="s">
        <v>75</v>
      </c>
      <c r="AY264" s="218" t="s">
        <v>131</v>
      </c>
    </row>
    <row r="265" spans="2:51" s="13" customFormat="1" ht="12">
      <c r="B265" s="198"/>
      <c r="C265" s="199"/>
      <c r="D265" s="191" t="s">
        <v>145</v>
      </c>
      <c r="E265" s="200" t="s">
        <v>29</v>
      </c>
      <c r="F265" s="201" t="s">
        <v>1146</v>
      </c>
      <c r="G265" s="199"/>
      <c r="H265" s="200" t="s">
        <v>29</v>
      </c>
      <c r="I265" s="202"/>
      <c r="J265" s="202"/>
      <c r="K265" s="199"/>
      <c r="L265" s="199"/>
      <c r="M265" s="203"/>
      <c r="N265" s="204"/>
      <c r="O265" s="205"/>
      <c r="P265" s="205"/>
      <c r="Q265" s="205"/>
      <c r="R265" s="205"/>
      <c r="S265" s="205"/>
      <c r="T265" s="205"/>
      <c r="U265" s="205"/>
      <c r="V265" s="205"/>
      <c r="W265" s="205"/>
      <c r="X265" s="206"/>
      <c r="AT265" s="207" t="s">
        <v>145</v>
      </c>
      <c r="AU265" s="207" t="s">
        <v>85</v>
      </c>
      <c r="AV265" s="13" t="s">
        <v>83</v>
      </c>
      <c r="AW265" s="13" t="s">
        <v>5</v>
      </c>
      <c r="AX265" s="13" t="s">
        <v>75</v>
      </c>
      <c r="AY265" s="207" t="s">
        <v>131</v>
      </c>
    </row>
    <row r="266" spans="2:51" s="14" customFormat="1" ht="12">
      <c r="B266" s="208"/>
      <c r="C266" s="209"/>
      <c r="D266" s="191" t="s">
        <v>145</v>
      </c>
      <c r="E266" s="210" t="s">
        <v>29</v>
      </c>
      <c r="F266" s="211" t="s">
        <v>1139</v>
      </c>
      <c r="G266" s="209"/>
      <c r="H266" s="212">
        <v>1.08</v>
      </c>
      <c r="I266" s="213"/>
      <c r="J266" s="213"/>
      <c r="K266" s="209"/>
      <c r="L266" s="209"/>
      <c r="M266" s="214"/>
      <c r="N266" s="215"/>
      <c r="O266" s="216"/>
      <c r="P266" s="216"/>
      <c r="Q266" s="216"/>
      <c r="R266" s="216"/>
      <c r="S266" s="216"/>
      <c r="T266" s="216"/>
      <c r="U266" s="216"/>
      <c r="V266" s="216"/>
      <c r="W266" s="216"/>
      <c r="X266" s="217"/>
      <c r="AT266" s="218" t="s">
        <v>145</v>
      </c>
      <c r="AU266" s="218" t="s">
        <v>85</v>
      </c>
      <c r="AV266" s="14" t="s">
        <v>85</v>
      </c>
      <c r="AW266" s="14" t="s">
        <v>5</v>
      </c>
      <c r="AX266" s="14" t="s">
        <v>75</v>
      </c>
      <c r="AY266" s="218" t="s">
        <v>131</v>
      </c>
    </row>
    <row r="267" spans="2:51" s="15" customFormat="1" ht="12">
      <c r="B267" s="219"/>
      <c r="C267" s="220"/>
      <c r="D267" s="191" t="s">
        <v>145</v>
      </c>
      <c r="E267" s="221" t="s">
        <v>29</v>
      </c>
      <c r="F267" s="222" t="s">
        <v>147</v>
      </c>
      <c r="G267" s="220"/>
      <c r="H267" s="223">
        <v>8.64</v>
      </c>
      <c r="I267" s="224"/>
      <c r="J267" s="224"/>
      <c r="K267" s="220"/>
      <c r="L267" s="220"/>
      <c r="M267" s="225"/>
      <c r="N267" s="226"/>
      <c r="O267" s="227"/>
      <c r="P267" s="227"/>
      <c r="Q267" s="227"/>
      <c r="R267" s="227"/>
      <c r="S267" s="227"/>
      <c r="T267" s="227"/>
      <c r="U267" s="227"/>
      <c r="V267" s="227"/>
      <c r="W267" s="227"/>
      <c r="X267" s="228"/>
      <c r="AT267" s="229" t="s">
        <v>145</v>
      </c>
      <c r="AU267" s="229" t="s">
        <v>85</v>
      </c>
      <c r="AV267" s="15" t="s">
        <v>139</v>
      </c>
      <c r="AW267" s="15" t="s">
        <v>5</v>
      </c>
      <c r="AX267" s="15" t="s">
        <v>83</v>
      </c>
      <c r="AY267" s="229" t="s">
        <v>131</v>
      </c>
    </row>
    <row r="268" spans="1:65" s="2" customFormat="1" ht="24.2" customHeight="1">
      <c r="A268" s="35"/>
      <c r="B268" s="36"/>
      <c r="C268" s="230" t="s">
        <v>240</v>
      </c>
      <c r="D268" s="230" t="s">
        <v>148</v>
      </c>
      <c r="E268" s="231" t="s">
        <v>1147</v>
      </c>
      <c r="F268" s="232" t="s">
        <v>1148</v>
      </c>
      <c r="G268" s="233" t="s">
        <v>1007</v>
      </c>
      <c r="H268" s="234">
        <v>9.072</v>
      </c>
      <c r="I268" s="235"/>
      <c r="J268" s="236"/>
      <c r="K268" s="237">
        <f>ROUND(P268*H268,2)</f>
        <v>0</v>
      </c>
      <c r="L268" s="232" t="s">
        <v>1008</v>
      </c>
      <c r="M268" s="238"/>
      <c r="N268" s="239" t="s">
        <v>29</v>
      </c>
      <c r="O268" s="185" t="s">
        <v>44</v>
      </c>
      <c r="P268" s="186">
        <f>I268+J268</f>
        <v>0</v>
      </c>
      <c r="Q268" s="186">
        <f>ROUND(I268*H268,2)</f>
        <v>0</v>
      </c>
      <c r="R268" s="186">
        <f>ROUND(J268*H268,2)</f>
        <v>0</v>
      </c>
      <c r="S268" s="65"/>
      <c r="T268" s="187">
        <f>S268*H268</f>
        <v>0</v>
      </c>
      <c r="U268" s="187">
        <v>0</v>
      </c>
      <c r="V268" s="187">
        <f>U268*H268</f>
        <v>0</v>
      </c>
      <c r="W268" s="187">
        <v>0</v>
      </c>
      <c r="X268" s="188">
        <f>W268*H268</f>
        <v>0</v>
      </c>
      <c r="Y268" s="35"/>
      <c r="Z268" s="35"/>
      <c r="AA268" s="35"/>
      <c r="AB268" s="35"/>
      <c r="AC268" s="35"/>
      <c r="AD268" s="35"/>
      <c r="AE268" s="35"/>
      <c r="AR268" s="189" t="s">
        <v>307</v>
      </c>
      <c r="AT268" s="189" t="s">
        <v>148</v>
      </c>
      <c r="AU268" s="189" t="s">
        <v>85</v>
      </c>
      <c r="AY268" s="18" t="s">
        <v>131</v>
      </c>
      <c r="BE268" s="190">
        <f>IF(O268="základní",K268,0)</f>
        <v>0</v>
      </c>
      <c r="BF268" s="190">
        <f>IF(O268="snížená",K268,0)</f>
        <v>0</v>
      </c>
      <c r="BG268" s="190">
        <f>IF(O268="zákl. přenesená",K268,0)</f>
        <v>0</v>
      </c>
      <c r="BH268" s="190">
        <f>IF(O268="sníž. přenesená",K268,0)</f>
        <v>0</v>
      </c>
      <c r="BI268" s="190">
        <f>IF(O268="nulová",K268,0)</f>
        <v>0</v>
      </c>
      <c r="BJ268" s="18" t="s">
        <v>83</v>
      </c>
      <c r="BK268" s="190">
        <f>ROUND(P268*H268,2)</f>
        <v>0</v>
      </c>
      <c r="BL268" s="18" t="s">
        <v>224</v>
      </c>
      <c r="BM268" s="189" t="s">
        <v>339</v>
      </c>
    </row>
    <row r="269" spans="1:47" s="2" customFormat="1" ht="12">
      <c r="A269" s="35"/>
      <c r="B269" s="36"/>
      <c r="C269" s="37"/>
      <c r="D269" s="191" t="s">
        <v>141</v>
      </c>
      <c r="E269" s="37"/>
      <c r="F269" s="192" t="s">
        <v>1148</v>
      </c>
      <c r="G269" s="37"/>
      <c r="H269" s="37"/>
      <c r="I269" s="193"/>
      <c r="J269" s="193"/>
      <c r="K269" s="37"/>
      <c r="L269" s="37"/>
      <c r="M269" s="40"/>
      <c r="N269" s="194"/>
      <c r="O269" s="195"/>
      <c r="P269" s="65"/>
      <c r="Q269" s="65"/>
      <c r="R269" s="65"/>
      <c r="S269" s="65"/>
      <c r="T269" s="65"/>
      <c r="U269" s="65"/>
      <c r="V269" s="65"/>
      <c r="W269" s="65"/>
      <c r="X269" s="66"/>
      <c r="Y269" s="35"/>
      <c r="Z269" s="35"/>
      <c r="AA269" s="35"/>
      <c r="AB269" s="35"/>
      <c r="AC269" s="35"/>
      <c r="AD269" s="35"/>
      <c r="AE269" s="35"/>
      <c r="AT269" s="18" t="s">
        <v>141</v>
      </c>
      <c r="AU269" s="18" t="s">
        <v>85</v>
      </c>
    </row>
    <row r="270" spans="2:51" s="14" customFormat="1" ht="12">
      <c r="B270" s="208"/>
      <c r="C270" s="209"/>
      <c r="D270" s="191" t="s">
        <v>145</v>
      </c>
      <c r="E270" s="210" t="s">
        <v>29</v>
      </c>
      <c r="F270" s="211" t="s">
        <v>1149</v>
      </c>
      <c r="G270" s="209"/>
      <c r="H270" s="212">
        <v>9.072</v>
      </c>
      <c r="I270" s="213"/>
      <c r="J270" s="213"/>
      <c r="K270" s="209"/>
      <c r="L270" s="209"/>
      <c r="M270" s="214"/>
      <c r="N270" s="215"/>
      <c r="O270" s="216"/>
      <c r="P270" s="216"/>
      <c r="Q270" s="216"/>
      <c r="R270" s="216"/>
      <c r="S270" s="216"/>
      <c r="T270" s="216"/>
      <c r="U270" s="216"/>
      <c r="V270" s="216"/>
      <c r="W270" s="216"/>
      <c r="X270" s="217"/>
      <c r="AT270" s="218" t="s">
        <v>145</v>
      </c>
      <c r="AU270" s="218" t="s">
        <v>85</v>
      </c>
      <c r="AV270" s="14" t="s">
        <v>85</v>
      </c>
      <c r="AW270" s="14" t="s">
        <v>5</v>
      </c>
      <c r="AX270" s="14" t="s">
        <v>75</v>
      </c>
      <c r="AY270" s="218" t="s">
        <v>131</v>
      </c>
    </row>
    <row r="271" spans="2:51" s="15" customFormat="1" ht="12">
      <c r="B271" s="219"/>
      <c r="C271" s="220"/>
      <c r="D271" s="191" t="s">
        <v>145</v>
      </c>
      <c r="E271" s="221" t="s">
        <v>29</v>
      </c>
      <c r="F271" s="222" t="s">
        <v>147</v>
      </c>
      <c r="G271" s="220"/>
      <c r="H271" s="223">
        <v>9.072</v>
      </c>
      <c r="I271" s="224"/>
      <c r="J271" s="224"/>
      <c r="K271" s="220"/>
      <c r="L271" s="220"/>
      <c r="M271" s="225"/>
      <c r="N271" s="226"/>
      <c r="O271" s="227"/>
      <c r="P271" s="227"/>
      <c r="Q271" s="227"/>
      <c r="R271" s="227"/>
      <c r="S271" s="227"/>
      <c r="T271" s="227"/>
      <c r="U271" s="227"/>
      <c r="V271" s="227"/>
      <c r="W271" s="227"/>
      <c r="X271" s="228"/>
      <c r="AT271" s="229" t="s">
        <v>145</v>
      </c>
      <c r="AU271" s="229" t="s">
        <v>85</v>
      </c>
      <c r="AV271" s="15" t="s">
        <v>139</v>
      </c>
      <c r="AW271" s="15" t="s">
        <v>5</v>
      </c>
      <c r="AX271" s="15" t="s">
        <v>83</v>
      </c>
      <c r="AY271" s="229" t="s">
        <v>131</v>
      </c>
    </row>
    <row r="272" spans="1:65" s="2" customFormat="1" ht="24.2" customHeight="1">
      <c r="A272" s="35"/>
      <c r="B272" s="36"/>
      <c r="C272" s="177" t="s">
        <v>246</v>
      </c>
      <c r="D272" s="177" t="s">
        <v>134</v>
      </c>
      <c r="E272" s="178" t="s">
        <v>1150</v>
      </c>
      <c r="F272" s="179" t="s">
        <v>1151</v>
      </c>
      <c r="G272" s="180" t="s">
        <v>1007</v>
      </c>
      <c r="H272" s="181">
        <v>8.64</v>
      </c>
      <c r="I272" s="182"/>
      <c r="J272" s="182"/>
      <c r="K272" s="183">
        <f>ROUND(P272*H272,2)</f>
        <v>0</v>
      </c>
      <c r="L272" s="179" t="s">
        <v>1008</v>
      </c>
      <c r="M272" s="40"/>
      <c r="N272" s="184" t="s">
        <v>29</v>
      </c>
      <c r="O272" s="185" t="s">
        <v>44</v>
      </c>
      <c r="P272" s="186">
        <f>I272+J272</f>
        <v>0</v>
      </c>
      <c r="Q272" s="186">
        <f>ROUND(I272*H272,2)</f>
        <v>0</v>
      </c>
      <c r="R272" s="186">
        <f>ROUND(J272*H272,2)</f>
        <v>0</v>
      </c>
      <c r="S272" s="65"/>
      <c r="T272" s="187">
        <f>S272*H272</f>
        <v>0</v>
      </c>
      <c r="U272" s="187">
        <v>0</v>
      </c>
      <c r="V272" s="187">
        <f>U272*H272</f>
        <v>0</v>
      </c>
      <c r="W272" s="187">
        <v>0</v>
      </c>
      <c r="X272" s="188">
        <f>W272*H272</f>
        <v>0</v>
      </c>
      <c r="Y272" s="35"/>
      <c r="Z272" s="35"/>
      <c r="AA272" s="35"/>
      <c r="AB272" s="35"/>
      <c r="AC272" s="35"/>
      <c r="AD272" s="35"/>
      <c r="AE272" s="35"/>
      <c r="AR272" s="189" t="s">
        <v>224</v>
      </c>
      <c r="AT272" s="189" t="s">
        <v>134</v>
      </c>
      <c r="AU272" s="189" t="s">
        <v>85</v>
      </c>
      <c r="AY272" s="18" t="s">
        <v>131</v>
      </c>
      <c r="BE272" s="190">
        <f>IF(O272="základní",K272,0)</f>
        <v>0</v>
      </c>
      <c r="BF272" s="190">
        <f>IF(O272="snížená",K272,0)</f>
        <v>0</v>
      </c>
      <c r="BG272" s="190">
        <f>IF(O272="zákl. přenesená",K272,0)</f>
        <v>0</v>
      </c>
      <c r="BH272" s="190">
        <f>IF(O272="sníž. přenesená",K272,0)</f>
        <v>0</v>
      </c>
      <c r="BI272" s="190">
        <f>IF(O272="nulová",K272,0)</f>
        <v>0</v>
      </c>
      <c r="BJ272" s="18" t="s">
        <v>83</v>
      </c>
      <c r="BK272" s="190">
        <f>ROUND(P272*H272,2)</f>
        <v>0</v>
      </c>
      <c r="BL272" s="18" t="s">
        <v>224</v>
      </c>
      <c r="BM272" s="189" t="s">
        <v>349</v>
      </c>
    </row>
    <row r="273" spans="1:47" s="2" customFormat="1" ht="12">
      <c r="A273" s="35"/>
      <c r="B273" s="36"/>
      <c r="C273" s="37"/>
      <c r="D273" s="191" t="s">
        <v>141</v>
      </c>
      <c r="E273" s="37"/>
      <c r="F273" s="192" t="s">
        <v>1151</v>
      </c>
      <c r="G273" s="37"/>
      <c r="H273" s="37"/>
      <c r="I273" s="193"/>
      <c r="J273" s="193"/>
      <c r="K273" s="37"/>
      <c r="L273" s="37"/>
      <c r="M273" s="40"/>
      <c r="N273" s="194"/>
      <c r="O273" s="195"/>
      <c r="P273" s="65"/>
      <c r="Q273" s="65"/>
      <c r="R273" s="65"/>
      <c r="S273" s="65"/>
      <c r="T273" s="65"/>
      <c r="U273" s="65"/>
      <c r="V273" s="65"/>
      <c r="W273" s="65"/>
      <c r="X273" s="66"/>
      <c r="Y273" s="35"/>
      <c r="Z273" s="35"/>
      <c r="AA273" s="35"/>
      <c r="AB273" s="35"/>
      <c r="AC273" s="35"/>
      <c r="AD273" s="35"/>
      <c r="AE273" s="35"/>
      <c r="AT273" s="18" t="s">
        <v>141</v>
      </c>
      <c r="AU273" s="18" t="s">
        <v>85</v>
      </c>
    </row>
    <row r="274" spans="1:47" s="2" customFormat="1" ht="12">
      <c r="A274" s="35"/>
      <c r="B274" s="36"/>
      <c r="C274" s="37"/>
      <c r="D274" s="196" t="s">
        <v>143</v>
      </c>
      <c r="E274" s="37"/>
      <c r="F274" s="197" t="s">
        <v>1152</v>
      </c>
      <c r="G274" s="37"/>
      <c r="H274" s="37"/>
      <c r="I274" s="193"/>
      <c r="J274" s="193"/>
      <c r="K274" s="37"/>
      <c r="L274" s="37"/>
      <c r="M274" s="40"/>
      <c r="N274" s="194"/>
      <c r="O274" s="195"/>
      <c r="P274" s="65"/>
      <c r="Q274" s="65"/>
      <c r="R274" s="65"/>
      <c r="S274" s="65"/>
      <c r="T274" s="65"/>
      <c r="U274" s="65"/>
      <c r="V274" s="65"/>
      <c r="W274" s="65"/>
      <c r="X274" s="66"/>
      <c r="Y274" s="35"/>
      <c r="Z274" s="35"/>
      <c r="AA274" s="35"/>
      <c r="AB274" s="35"/>
      <c r="AC274" s="35"/>
      <c r="AD274" s="35"/>
      <c r="AE274" s="35"/>
      <c r="AT274" s="18" t="s">
        <v>143</v>
      </c>
      <c r="AU274" s="18" t="s">
        <v>85</v>
      </c>
    </row>
    <row r="275" spans="2:51" s="13" customFormat="1" ht="12">
      <c r="B275" s="198"/>
      <c r="C275" s="199"/>
      <c r="D275" s="191" t="s">
        <v>145</v>
      </c>
      <c r="E275" s="200" t="s">
        <v>29</v>
      </c>
      <c r="F275" s="201" t="s">
        <v>1153</v>
      </c>
      <c r="G275" s="199"/>
      <c r="H275" s="200" t="s">
        <v>29</v>
      </c>
      <c r="I275" s="202"/>
      <c r="J275" s="202"/>
      <c r="K275" s="199"/>
      <c r="L275" s="199"/>
      <c r="M275" s="203"/>
      <c r="N275" s="204"/>
      <c r="O275" s="205"/>
      <c r="P275" s="205"/>
      <c r="Q275" s="205"/>
      <c r="R275" s="205"/>
      <c r="S275" s="205"/>
      <c r="T275" s="205"/>
      <c r="U275" s="205"/>
      <c r="V275" s="205"/>
      <c r="W275" s="205"/>
      <c r="X275" s="206"/>
      <c r="AT275" s="207" t="s">
        <v>145</v>
      </c>
      <c r="AU275" s="207" t="s">
        <v>85</v>
      </c>
      <c r="AV275" s="13" t="s">
        <v>83</v>
      </c>
      <c r="AW275" s="13" t="s">
        <v>5</v>
      </c>
      <c r="AX275" s="13" t="s">
        <v>75</v>
      </c>
      <c r="AY275" s="207" t="s">
        <v>131</v>
      </c>
    </row>
    <row r="276" spans="2:51" s="13" customFormat="1" ht="12">
      <c r="B276" s="198"/>
      <c r="C276" s="199"/>
      <c r="D276" s="191" t="s">
        <v>145</v>
      </c>
      <c r="E276" s="200" t="s">
        <v>29</v>
      </c>
      <c r="F276" s="201" t="s">
        <v>1138</v>
      </c>
      <c r="G276" s="199"/>
      <c r="H276" s="200" t="s">
        <v>29</v>
      </c>
      <c r="I276" s="202"/>
      <c r="J276" s="202"/>
      <c r="K276" s="199"/>
      <c r="L276" s="199"/>
      <c r="M276" s="203"/>
      <c r="N276" s="204"/>
      <c r="O276" s="205"/>
      <c r="P276" s="205"/>
      <c r="Q276" s="205"/>
      <c r="R276" s="205"/>
      <c r="S276" s="205"/>
      <c r="T276" s="205"/>
      <c r="U276" s="205"/>
      <c r="V276" s="205"/>
      <c r="W276" s="205"/>
      <c r="X276" s="206"/>
      <c r="AT276" s="207" t="s">
        <v>145</v>
      </c>
      <c r="AU276" s="207" t="s">
        <v>85</v>
      </c>
      <c r="AV276" s="13" t="s">
        <v>83</v>
      </c>
      <c r="AW276" s="13" t="s">
        <v>5</v>
      </c>
      <c r="AX276" s="13" t="s">
        <v>75</v>
      </c>
      <c r="AY276" s="207" t="s">
        <v>131</v>
      </c>
    </row>
    <row r="277" spans="2:51" s="14" customFormat="1" ht="12">
      <c r="B277" s="208"/>
      <c r="C277" s="209"/>
      <c r="D277" s="191" t="s">
        <v>145</v>
      </c>
      <c r="E277" s="210" t="s">
        <v>29</v>
      </c>
      <c r="F277" s="211" t="s">
        <v>1139</v>
      </c>
      <c r="G277" s="209"/>
      <c r="H277" s="212">
        <v>1.08</v>
      </c>
      <c r="I277" s="213"/>
      <c r="J277" s="213"/>
      <c r="K277" s="209"/>
      <c r="L277" s="209"/>
      <c r="M277" s="214"/>
      <c r="N277" s="215"/>
      <c r="O277" s="216"/>
      <c r="P277" s="216"/>
      <c r="Q277" s="216"/>
      <c r="R277" s="216"/>
      <c r="S277" s="216"/>
      <c r="T277" s="216"/>
      <c r="U277" s="216"/>
      <c r="V277" s="216"/>
      <c r="W277" s="216"/>
      <c r="X277" s="217"/>
      <c r="AT277" s="218" t="s">
        <v>145</v>
      </c>
      <c r="AU277" s="218" t="s">
        <v>85</v>
      </c>
      <c r="AV277" s="14" t="s">
        <v>85</v>
      </c>
      <c r="AW277" s="14" t="s">
        <v>5</v>
      </c>
      <c r="AX277" s="14" t="s">
        <v>75</v>
      </c>
      <c r="AY277" s="218" t="s">
        <v>131</v>
      </c>
    </row>
    <row r="278" spans="2:51" s="13" customFormat="1" ht="12">
      <c r="B278" s="198"/>
      <c r="C278" s="199"/>
      <c r="D278" s="191" t="s">
        <v>145</v>
      </c>
      <c r="E278" s="200" t="s">
        <v>29</v>
      </c>
      <c r="F278" s="201" t="s">
        <v>1140</v>
      </c>
      <c r="G278" s="199"/>
      <c r="H278" s="200" t="s">
        <v>29</v>
      </c>
      <c r="I278" s="202"/>
      <c r="J278" s="202"/>
      <c r="K278" s="199"/>
      <c r="L278" s="199"/>
      <c r="M278" s="203"/>
      <c r="N278" s="204"/>
      <c r="O278" s="205"/>
      <c r="P278" s="205"/>
      <c r="Q278" s="205"/>
      <c r="R278" s="205"/>
      <c r="S278" s="205"/>
      <c r="T278" s="205"/>
      <c r="U278" s="205"/>
      <c r="V278" s="205"/>
      <c r="W278" s="205"/>
      <c r="X278" s="206"/>
      <c r="AT278" s="207" t="s">
        <v>145</v>
      </c>
      <c r="AU278" s="207" t="s">
        <v>85</v>
      </c>
      <c r="AV278" s="13" t="s">
        <v>83</v>
      </c>
      <c r="AW278" s="13" t="s">
        <v>5</v>
      </c>
      <c r="AX278" s="13" t="s">
        <v>75</v>
      </c>
      <c r="AY278" s="207" t="s">
        <v>131</v>
      </c>
    </row>
    <row r="279" spans="2:51" s="14" customFormat="1" ht="12">
      <c r="B279" s="208"/>
      <c r="C279" s="209"/>
      <c r="D279" s="191" t="s">
        <v>145</v>
      </c>
      <c r="E279" s="210" t="s">
        <v>29</v>
      </c>
      <c r="F279" s="211" t="s">
        <v>1139</v>
      </c>
      <c r="G279" s="209"/>
      <c r="H279" s="212">
        <v>1.08</v>
      </c>
      <c r="I279" s="213"/>
      <c r="J279" s="213"/>
      <c r="K279" s="209"/>
      <c r="L279" s="209"/>
      <c r="M279" s="214"/>
      <c r="N279" s="215"/>
      <c r="O279" s="216"/>
      <c r="P279" s="216"/>
      <c r="Q279" s="216"/>
      <c r="R279" s="216"/>
      <c r="S279" s="216"/>
      <c r="T279" s="216"/>
      <c r="U279" s="216"/>
      <c r="V279" s="216"/>
      <c r="W279" s="216"/>
      <c r="X279" s="217"/>
      <c r="AT279" s="218" t="s">
        <v>145</v>
      </c>
      <c r="AU279" s="218" t="s">
        <v>85</v>
      </c>
      <c r="AV279" s="14" t="s">
        <v>85</v>
      </c>
      <c r="AW279" s="14" t="s">
        <v>5</v>
      </c>
      <c r="AX279" s="14" t="s">
        <v>75</v>
      </c>
      <c r="AY279" s="218" t="s">
        <v>131</v>
      </c>
    </row>
    <row r="280" spans="2:51" s="13" customFormat="1" ht="12">
      <c r="B280" s="198"/>
      <c r="C280" s="199"/>
      <c r="D280" s="191" t="s">
        <v>145</v>
      </c>
      <c r="E280" s="200" t="s">
        <v>29</v>
      </c>
      <c r="F280" s="201" t="s">
        <v>1141</v>
      </c>
      <c r="G280" s="199"/>
      <c r="H280" s="200" t="s">
        <v>29</v>
      </c>
      <c r="I280" s="202"/>
      <c r="J280" s="202"/>
      <c r="K280" s="199"/>
      <c r="L280" s="199"/>
      <c r="M280" s="203"/>
      <c r="N280" s="204"/>
      <c r="O280" s="205"/>
      <c r="P280" s="205"/>
      <c r="Q280" s="205"/>
      <c r="R280" s="205"/>
      <c r="S280" s="205"/>
      <c r="T280" s="205"/>
      <c r="U280" s="205"/>
      <c r="V280" s="205"/>
      <c r="W280" s="205"/>
      <c r="X280" s="206"/>
      <c r="AT280" s="207" t="s">
        <v>145</v>
      </c>
      <c r="AU280" s="207" t="s">
        <v>85</v>
      </c>
      <c r="AV280" s="13" t="s">
        <v>83</v>
      </c>
      <c r="AW280" s="13" t="s">
        <v>5</v>
      </c>
      <c r="AX280" s="13" t="s">
        <v>75</v>
      </c>
      <c r="AY280" s="207" t="s">
        <v>131</v>
      </c>
    </row>
    <row r="281" spans="2:51" s="14" customFormat="1" ht="12">
      <c r="B281" s="208"/>
      <c r="C281" s="209"/>
      <c r="D281" s="191" t="s">
        <v>145</v>
      </c>
      <c r="E281" s="210" t="s">
        <v>29</v>
      </c>
      <c r="F281" s="211" t="s">
        <v>1139</v>
      </c>
      <c r="G281" s="209"/>
      <c r="H281" s="212">
        <v>1.08</v>
      </c>
      <c r="I281" s="213"/>
      <c r="J281" s="213"/>
      <c r="K281" s="209"/>
      <c r="L281" s="209"/>
      <c r="M281" s="214"/>
      <c r="N281" s="215"/>
      <c r="O281" s="216"/>
      <c r="P281" s="216"/>
      <c r="Q281" s="216"/>
      <c r="R281" s="216"/>
      <c r="S281" s="216"/>
      <c r="T281" s="216"/>
      <c r="U281" s="216"/>
      <c r="V281" s="216"/>
      <c r="W281" s="216"/>
      <c r="X281" s="217"/>
      <c r="AT281" s="218" t="s">
        <v>145</v>
      </c>
      <c r="AU281" s="218" t="s">
        <v>85</v>
      </c>
      <c r="AV281" s="14" t="s">
        <v>85</v>
      </c>
      <c r="AW281" s="14" t="s">
        <v>5</v>
      </c>
      <c r="AX281" s="14" t="s">
        <v>75</v>
      </c>
      <c r="AY281" s="218" t="s">
        <v>131</v>
      </c>
    </row>
    <row r="282" spans="2:51" s="13" customFormat="1" ht="12">
      <c r="B282" s="198"/>
      <c r="C282" s="199"/>
      <c r="D282" s="191" t="s">
        <v>145</v>
      </c>
      <c r="E282" s="200" t="s">
        <v>29</v>
      </c>
      <c r="F282" s="201" t="s">
        <v>1142</v>
      </c>
      <c r="G282" s="199"/>
      <c r="H282" s="200" t="s">
        <v>29</v>
      </c>
      <c r="I282" s="202"/>
      <c r="J282" s="202"/>
      <c r="K282" s="199"/>
      <c r="L282" s="199"/>
      <c r="M282" s="203"/>
      <c r="N282" s="204"/>
      <c r="O282" s="205"/>
      <c r="P282" s="205"/>
      <c r="Q282" s="205"/>
      <c r="R282" s="205"/>
      <c r="S282" s="205"/>
      <c r="T282" s="205"/>
      <c r="U282" s="205"/>
      <c r="V282" s="205"/>
      <c r="W282" s="205"/>
      <c r="X282" s="206"/>
      <c r="AT282" s="207" t="s">
        <v>145</v>
      </c>
      <c r="AU282" s="207" t="s">
        <v>85</v>
      </c>
      <c r="AV282" s="13" t="s">
        <v>83</v>
      </c>
      <c r="AW282" s="13" t="s">
        <v>5</v>
      </c>
      <c r="AX282" s="13" t="s">
        <v>75</v>
      </c>
      <c r="AY282" s="207" t="s">
        <v>131</v>
      </c>
    </row>
    <row r="283" spans="2:51" s="14" customFormat="1" ht="12">
      <c r="B283" s="208"/>
      <c r="C283" s="209"/>
      <c r="D283" s="191" t="s">
        <v>145</v>
      </c>
      <c r="E283" s="210" t="s">
        <v>29</v>
      </c>
      <c r="F283" s="211" t="s">
        <v>1139</v>
      </c>
      <c r="G283" s="209"/>
      <c r="H283" s="212">
        <v>1.08</v>
      </c>
      <c r="I283" s="213"/>
      <c r="J283" s="213"/>
      <c r="K283" s="209"/>
      <c r="L283" s="209"/>
      <c r="M283" s="214"/>
      <c r="N283" s="215"/>
      <c r="O283" s="216"/>
      <c r="P283" s="216"/>
      <c r="Q283" s="216"/>
      <c r="R283" s="216"/>
      <c r="S283" s="216"/>
      <c r="T283" s="216"/>
      <c r="U283" s="216"/>
      <c r="V283" s="216"/>
      <c r="W283" s="216"/>
      <c r="X283" s="217"/>
      <c r="AT283" s="218" t="s">
        <v>145</v>
      </c>
      <c r="AU283" s="218" t="s">
        <v>85</v>
      </c>
      <c r="AV283" s="14" t="s">
        <v>85</v>
      </c>
      <c r="AW283" s="14" t="s">
        <v>5</v>
      </c>
      <c r="AX283" s="14" t="s">
        <v>75</v>
      </c>
      <c r="AY283" s="218" t="s">
        <v>131</v>
      </c>
    </row>
    <row r="284" spans="2:51" s="13" customFormat="1" ht="12">
      <c r="B284" s="198"/>
      <c r="C284" s="199"/>
      <c r="D284" s="191" t="s">
        <v>145</v>
      </c>
      <c r="E284" s="200" t="s">
        <v>29</v>
      </c>
      <c r="F284" s="201" t="s">
        <v>1143</v>
      </c>
      <c r="G284" s="199"/>
      <c r="H284" s="200" t="s">
        <v>29</v>
      </c>
      <c r="I284" s="202"/>
      <c r="J284" s="202"/>
      <c r="K284" s="199"/>
      <c r="L284" s="199"/>
      <c r="M284" s="203"/>
      <c r="N284" s="204"/>
      <c r="O284" s="205"/>
      <c r="P284" s="205"/>
      <c r="Q284" s="205"/>
      <c r="R284" s="205"/>
      <c r="S284" s="205"/>
      <c r="T284" s="205"/>
      <c r="U284" s="205"/>
      <c r="V284" s="205"/>
      <c r="W284" s="205"/>
      <c r="X284" s="206"/>
      <c r="AT284" s="207" t="s">
        <v>145</v>
      </c>
      <c r="AU284" s="207" t="s">
        <v>85</v>
      </c>
      <c r="AV284" s="13" t="s">
        <v>83</v>
      </c>
      <c r="AW284" s="13" t="s">
        <v>5</v>
      </c>
      <c r="AX284" s="13" t="s">
        <v>75</v>
      </c>
      <c r="AY284" s="207" t="s">
        <v>131</v>
      </c>
    </row>
    <row r="285" spans="2:51" s="14" customFormat="1" ht="12">
      <c r="B285" s="208"/>
      <c r="C285" s="209"/>
      <c r="D285" s="191" t="s">
        <v>145</v>
      </c>
      <c r="E285" s="210" t="s">
        <v>29</v>
      </c>
      <c r="F285" s="211" t="s">
        <v>1139</v>
      </c>
      <c r="G285" s="209"/>
      <c r="H285" s="212">
        <v>1.08</v>
      </c>
      <c r="I285" s="213"/>
      <c r="J285" s="213"/>
      <c r="K285" s="209"/>
      <c r="L285" s="209"/>
      <c r="M285" s="214"/>
      <c r="N285" s="215"/>
      <c r="O285" s="216"/>
      <c r="P285" s="216"/>
      <c r="Q285" s="216"/>
      <c r="R285" s="216"/>
      <c r="S285" s="216"/>
      <c r="T285" s="216"/>
      <c r="U285" s="216"/>
      <c r="V285" s="216"/>
      <c r="W285" s="216"/>
      <c r="X285" s="217"/>
      <c r="AT285" s="218" t="s">
        <v>145</v>
      </c>
      <c r="AU285" s="218" t="s">
        <v>85</v>
      </c>
      <c r="AV285" s="14" t="s">
        <v>85</v>
      </c>
      <c r="AW285" s="14" t="s">
        <v>5</v>
      </c>
      <c r="AX285" s="14" t="s">
        <v>75</v>
      </c>
      <c r="AY285" s="218" t="s">
        <v>131</v>
      </c>
    </row>
    <row r="286" spans="2:51" s="13" customFormat="1" ht="12">
      <c r="B286" s="198"/>
      <c r="C286" s="199"/>
      <c r="D286" s="191" t="s">
        <v>145</v>
      </c>
      <c r="E286" s="200" t="s">
        <v>29</v>
      </c>
      <c r="F286" s="201" t="s">
        <v>1144</v>
      </c>
      <c r="G286" s="199"/>
      <c r="H286" s="200" t="s">
        <v>29</v>
      </c>
      <c r="I286" s="202"/>
      <c r="J286" s="202"/>
      <c r="K286" s="199"/>
      <c r="L286" s="199"/>
      <c r="M286" s="203"/>
      <c r="N286" s="204"/>
      <c r="O286" s="205"/>
      <c r="P286" s="205"/>
      <c r="Q286" s="205"/>
      <c r="R286" s="205"/>
      <c r="S286" s="205"/>
      <c r="T286" s="205"/>
      <c r="U286" s="205"/>
      <c r="V286" s="205"/>
      <c r="W286" s="205"/>
      <c r="X286" s="206"/>
      <c r="AT286" s="207" t="s">
        <v>145</v>
      </c>
      <c r="AU286" s="207" t="s">
        <v>85</v>
      </c>
      <c r="AV286" s="13" t="s">
        <v>83</v>
      </c>
      <c r="AW286" s="13" t="s">
        <v>5</v>
      </c>
      <c r="AX286" s="13" t="s">
        <v>75</v>
      </c>
      <c r="AY286" s="207" t="s">
        <v>131</v>
      </c>
    </row>
    <row r="287" spans="2:51" s="14" customFormat="1" ht="12">
      <c r="B287" s="208"/>
      <c r="C287" s="209"/>
      <c r="D287" s="191" t="s">
        <v>145</v>
      </c>
      <c r="E287" s="210" t="s">
        <v>29</v>
      </c>
      <c r="F287" s="211" t="s">
        <v>1139</v>
      </c>
      <c r="G287" s="209"/>
      <c r="H287" s="212">
        <v>1.08</v>
      </c>
      <c r="I287" s="213"/>
      <c r="J287" s="213"/>
      <c r="K287" s="209"/>
      <c r="L287" s="209"/>
      <c r="M287" s="214"/>
      <c r="N287" s="215"/>
      <c r="O287" s="216"/>
      <c r="P287" s="216"/>
      <c r="Q287" s="216"/>
      <c r="R287" s="216"/>
      <c r="S287" s="216"/>
      <c r="T287" s="216"/>
      <c r="U287" s="216"/>
      <c r="V287" s="216"/>
      <c r="W287" s="216"/>
      <c r="X287" s="217"/>
      <c r="AT287" s="218" t="s">
        <v>145</v>
      </c>
      <c r="AU287" s="218" t="s">
        <v>85</v>
      </c>
      <c r="AV287" s="14" t="s">
        <v>85</v>
      </c>
      <c r="AW287" s="14" t="s">
        <v>5</v>
      </c>
      <c r="AX287" s="14" t="s">
        <v>75</v>
      </c>
      <c r="AY287" s="218" t="s">
        <v>131</v>
      </c>
    </row>
    <row r="288" spans="2:51" s="13" customFormat="1" ht="12">
      <c r="B288" s="198"/>
      <c r="C288" s="199"/>
      <c r="D288" s="191" t="s">
        <v>145</v>
      </c>
      <c r="E288" s="200" t="s">
        <v>29</v>
      </c>
      <c r="F288" s="201" t="s">
        <v>1145</v>
      </c>
      <c r="G288" s="199"/>
      <c r="H288" s="200" t="s">
        <v>29</v>
      </c>
      <c r="I288" s="202"/>
      <c r="J288" s="202"/>
      <c r="K288" s="199"/>
      <c r="L288" s="199"/>
      <c r="M288" s="203"/>
      <c r="N288" s="204"/>
      <c r="O288" s="205"/>
      <c r="P288" s="205"/>
      <c r="Q288" s="205"/>
      <c r="R288" s="205"/>
      <c r="S288" s="205"/>
      <c r="T288" s="205"/>
      <c r="U288" s="205"/>
      <c r="V288" s="205"/>
      <c r="W288" s="205"/>
      <c r="X288" s="206"/>
      <c r="AT288" s="207" t="s">
        <v>145</v>
      </c>
      <c r="AU288" s="207" t="s">
        <v>85</v>
      </c>
      <c r="AV288" s="13" t="s">
        <v>83</v>
      </c>
      <c r="AW288" s="13" t="s">
        <v>5</v>
      </c>
      <c r="AX288" s="13" t="s">
        <v>75</v>
      </c>
      <c r="AY288" s="207" t="s">
        <v>131</v>
      </c>
    </row>
    <row r="289" spans="2:51" s="14" customFormat="1" ht="12">
      <c r="B289" s="208"/>
      <c r="C289" s="209"/>
      <c r="D289" s="191" t="s">
        <v>145</v>
      </c>
      <c r="E289" s="210" t="s">
        <v>29</v>
      </c>
      <c r="F289" s="211" t="s">
        <v>1139</v>
      </c>
      <c r="G289" s="209"/>
      <c r="H289" s="212">
        <v>1.08</v>
      </c>
      <c r="I289" s="213"/>
      <c r="J289" s="213"/>
      <c r="K289" s="209"/>
      <c r="L289" s="209"/>
      <c r="M289" s="214"/>
      <c r="N289" s="215"/>
      <c r="O289" s="216"/>
      <c r="P289" s="216"/>
      <c r="Q289" s="216"/>
      <c r="R289" s="216"/>
      <c r="S289" s="216"/>
      <c r="T289" s="216"/>
      <c r="U289" s="216"/>
      <c r="V289" s="216"/>
      <c r="W289" s="216"/>
      <c r="X289" s="217"/>
      <c r="AT289" s="218" t="s">
        <v>145</v>
      </c>
      <c r="AU289" s="218" t="s">
        <v>85</v>
      </c>
      <c r="AV289" s="14" t="s">
        <v>85</v>
      </c>
      <c r="AW289" s="14" t="s">
        <v>5</v>
      </c>
      <c r="AX289" s="14" t="s">
        <v>75</v>
      </c>
      <c r="AY289" s="218" t="s">
        <v>131</v>
      </c>
    </row>
    <row r="290" spans="2:51" s="13" customFormat="1" ht="12">
      <c r="B290" s="198"/>
      <c r="C290" s="199"/>
      <c r="D290" s="191" t="s">
        <v>145</v>
      </c>
      <c r="E290" s="200" t="s">
        <v>29</v>
      </c>
      <c r="F290" s="201" t="s">
        <v>1146</v>
      </c>
      <c r="G290" s="199"/>
      <c r="H290" s="200" t="s">
        <v>29</v>
      </c>
      <c r="I290" s="202"/>
      <c r="J290" s="202"/>
      <c r="K290" s="199"/>
      <c r="L290" s="199"/>
      <c r="M290" s="203"/>
      <c r="N290" s="204"/>
      <c r="O290" s="205"/>
      <c r="P290" s="205"/>
      <c r="Q290" s="205"/>
      <c r="R290" s="205"/>
      <c r="S290" s="205"/>
      <c r="T290" s="205"/>
      <c r="U290" s="205"/>
      <c r="V290" s="205"/>
      <c r="W290" s="205"/>
      <c r="X290" s="206"/>
      <c r="AT290" s="207" t="s">
        <v>145</v>
      </c>
      <c r="AU290" s="207" t="s">
        <v>85</v>
      </c>
      <c r="AV290" s="13" t="s">
        <v>83</v>
      </c>
      <c r="AW290" s="13" t="s">
        <v>5</v>
      </c>
      <c r="AX290" s="13" t="s">
        <v>75</v>
      </c>
      <c r="AY290" s="207" t="s">
        <v>131</v>
      </c>
    </row>
    <row r="291" spans="2:51" s="14" customFormat="1" ht="12">
      <c r="B291" s="208"/>
      <c r="C291" s="209"/>
      <c r="D291" s="191" t="s">
        <v>145</v>
      </c>
      <c r="E291" s="210" t="s">
        <v>29</v>
      </c>
      <c r="F291" s="211" t="s">
        <v>1139</v>
      </c>
      <c r="G291" s="209"/>
      <c r="H291" s="212">
        <v>1.08</v>
      </c>
      <c r="I291" s="213"/>
      <c r="J291" s="213"/>
      <c r="K291" s="209"/>
      <c r="L291" s="209"/>
      <c r="M291" s="214"/>
      <c r="N291" s="215"/>
      <c r="O291" s="216"/>
      <c r="P291" s="216"/>
      <c r="Q291" s="216"/>
      <c r="R291" s="216"/>
      <c r="S291" s="216"/>
      <c r="T291" s="216"/>
      <c r="U291" s="216"/>
      <c r="V291" s="216"/>
      <c r="W291" s="216"/>
      <c r="X291" s="217"/>
      <c r="AT291" s="218" t="s">
        <v>145</v>
      </c>
      <c r="AU291" s="218" t="s">
        <v>85</v>
      </c>
      <c r="AV291" s="14" t="s">
        <v>85</v>
      </c>
      <c r="AW291" s="14" t="s">
        <v>5</v>
      </c>
      <c r="AX291" s="14" t="s">
        <v>75</v>
      </c>
      <c r="AY291" s="218" t="s">
        <v>131</v>
      </c>
    </row>
    <row r="292" spans="2:51" s="15" customFormat="1" ht="12">
      <c r="B292" s="219"/>
      <c r="C292" s="220"/>
      <c r="D292" s="191" t="s">
        <v>145</v>
      </c>
      <c r="E292" s="221" t="s">
        <v>29</v>
      </c>
      <c r="F292" s="222" t="s">
        <v>147</v>
      </c>
      <c r="G292" s="220"/>
      <c r="H292" s="223">
        <v>8.64</v>
      </c>
      <c r="I292" s="224"/>
      <c r="J292" s="224"/>
      <c r="K292" s="220"/>
      <c r="L292" s="220"/>
      <c r="M292" s="225"/>
      <c r="N292" s="226"/>
      <c r="O292" s="227"/>
      <c r="P292" s="227"/>
      <c r="Q292" s="227"/>
      <c r="R292" s="227"/>
      <c r="S292" s="227"/>
      <c r="T292" s="227"/>
      <c r="U292" s="227"/>
      <c r="V292" s="227"/>
      <c r="W292" s="227"/>
      <c r="X292" s="228"/>
      <c r="AT292" s="229" t="s">
        <v>145</v>
      </c>
      <c r="AU292" s="229" t="s">
        <v>85</v>
      </c>
      <c r="AV292" s="15" t="s">
        <v>139</v>
      </c>
      <c r="AW292" s="15" t="s">
        <v>5</v>
      </c>
      <c r="AX292" s="15" t="s">
        <v>83</v>
      </c>
      <c r="AY292" s="229" t="s">
        <v>131</v>
      </c>
    </row>
    <row r="293" spans="1:65" s="2" customFormat="1" ht="24.2" customHeight="1">
      <c r="A293" s="35"/>
      <c r="B293" s="36"/>
      <c r="C293" s="177" t="s">
        <v>8</v>
      </c>
      <c r="D293" s="177" t="s">
        <v>134</v>
      </c>
      <c r="E293" s="178" t="s">
        <v>1154</v>
      </c>
      <c r="F293" s="179" t="s">
        <v>1155</v>
      </c>
      <c r="G293" s="180" t="s">
        <v>680</v>
      </c>
      <c r="H293" s="241"/>
      <c r="I293" s="182"/>
      <c r="J293" s="182"/>
      <c r="K293" s="183">
        <f>ROUND(P293*H293,2)</f>
        <v>0</v>
      </c>
      <c r="L293" s="179" t="s">
        <v>1008</v>
      </c>
      <c r="M293" s="40"/>
      <c r="N293" s="184" t="s">
        <v>29</v>
      </c>
      <c r="O293" s="185" t="s">
        <v>44</v>
      </c>
      <c r="P293" s="186">
        <f>I293+J293</f>
        <v>0</v>
      </c>
      <c r="Q293" s="186">
        <f>ROUND(I293*H293,2)</f>
        <v>0</v>
      </c>
      <c r="R293" s="186">
        <f>ROUND(J293*H293,2)</f>
        <v>0</v>
      </c>
      <c r="S293" s="65"/>
      <c r="T293" s="187">
        <f>S293*H293</f>
        <v>0</v>
      </c>
      <c r="U293" s="187">
        <v>0</v>
      </c>
      <c r="V293" s="187">
        <f>U293*H293</f>
        <v>0</v>
      </c>
      <c r="W293" s="187">
        <v>0</v>
      </c>
      <c r="X293" s="188">
        <f>W293*H293</f>
        <v>0</v>
      </c>
      <c r="Y293" s="35"/>
      <c r="Z293" s="35"/>
      <c r="AA293" s="35"/>
      <c r="AB293" s="35"/>
      <c r="AC293" s="35"/>
      <c r="AD293" s="35"/>
      <c r="AE293" s="35"/>
      <c r="AR293" s="189" t="s">
        <v>224</v>
      </c>
      <c r="AT293" s="189" t="s">
        <v>134</v>
      </c>
      <c r="AU293" s="189" t="s">
        <v>85</v>
      </c>
      <c r="AY293" s="18" t="s">
        <v>131</v>
      </c>
      <c r="BE293" s="190">
        <f>IF(O293="základní",K293,0)</f>
        <v>0</v>
      </c>
      <c r="BF293" s="190">
        <f>IF(O293="snížená",K293,0)</f>
        <v>0</v>
      </c>
      <c r="BG293" s="190">
        <f>IF(O293="zákl. přenesená",K293,0)</f>
        <v>0</v>
      </c>
      <c r="BH293" s="190">
        <f>IF(O293="sníž. přenesená",K293,0)</f>
        <v>0</v>
      </c>
      <c r="BI293" s="190">
        <f>IF(O293="nulová",K293,0)</f>
        <v>0</v>
      </c>
      <c r="BJ293" s="18" t="s">
        <v>83</v>
      </c>
      <c r="BK293" s="190">
        <f>ROUND(P293*H293,2)</f>
        <v>0</v>
      </c>
      <c r="BL293" s="18" t="s">
        <v>224</v>
      </c>
      <c r="BM293" s="189" t="s">
        <v>359</v>
      </c>
    </row>
    <row r="294" spans="1:47" s="2" customFormat="1" ht="12">
      <c r="A294" s="35"/>
      <c r="B294" s="36"/>
      <c r="C294" s="37"/>
      <c r="D294" s="191" t="s">
        <v>141</v>
      </c>
      <c r="E294" s="37"/>
      <c r="F294" s="192" t="s">
        <v>1155</v>
      </c>
      <c r="G294" s="37"/>
      <c r="H294" s="37"/>
      <c r="I294" s="193"/>
      <c r="J294" s="193"/>
      <c r="K294" s="37"/>
      <c r="L294" s="37"/>
      <c r="M294" s="40"/>
      <c r="N294" s="194"/>
      <c r="O294" s="195"/>
      <c r="P294" s="65"/>
      <c r="Q294" s="65"/>
      <c r="R294" s="65"/>
      <c r="S294" s="65"/>
      <c r="T294" s="65"/>
      <c r="U294" s="65"/>
      <c r="V294" s="65"/>
      <c r="W294" s="65"/>
      <c r="X294" s="66"/>
      <c r="Y294" s="35"/>
      <c r="Z294" s="35"/>
      <c r="AA294" s="35"/>
      <c r="AB294" s="35"/>
      <c r="AC294" s="35"/>
      <c r="AD294" s="35"/>
      <c r="AE294" s="35"/>
      <c r="AT294" s="18" t="s">
        <v>141</v>
      </c>
      <c r="AU294" s="18" t="s">
        <v>85</v>
      </c>
    </row>
    <row r="295" spans="1:47" s="2" customFormat="1" ht="12">
      <c r="A295" s="35"/>
      <c r="B295" s="36"/>
      <c r="C295" s="37"/>
      <c r="D295" s="196" t="s">
        <v>143</v>
      </c>
      <c r="E295" s="37"/>
      <c r="F295" s="197" t="s">
        <v>1156</v>
      </c>
      <c r="G295" s="37"/>
      <c r="H295" s="37"/>
      <c r="I295" s="193"/>
      <c r="J295" s="193"/>
      <c r="K295" s="37"/>
      <c r="L295" s="37"/>
      <c r="M295" s="40"/>
      <c r="N295" s="194"/>
      <c r="O295" s="195"/>
      <c r="P295" s="65"/>
      <c r="Q295" s="65"/>
      <c r="R295" s="65"/>
      <c r="S295" s="65"/>
      <c r="T295" s="65"/>
      <c r="U295" s="65"/>
      <c r="V295" s="65"/>
      <c r="W295" s="65"/>
      <c r="X295" s="66"/>
      <c r="Y295" s="35"/>
      <c r="Z295" s="35"/>
      <c r="AA295" s="35"/>
      <c r="AB295" s="35"/>
      <c r="AC295" s="35"/>
      <c r="AD295" s="35"/>
      <c r="AE295" s="35"/>
      <c r="AT295" s="18" t="s">
        <v>143</v>
      </c>
      <c r="AU295" s="18" t="s">
        <v>85</v>
      </c>
    </row>
    <row r="296" spans="2:63" s="12" customFormat="1" ht="22.9" customHeight="1">
      <c r="B296" s="160"/>
      <c r="C296" s="161"/>
      <c r="D296" s="162" t="s">
        <v>74</v>
      </c>
      <c r="E296" s="175" t="s">
        <v>1157</v>
      </c>
      <c r="F296" s="175" t="s">
        <v>1158</v>
      </c>
      <c r="G296" s="161"/>
      <c r="H296" s="161"/>
      <c r="I296" s="164"/>
      <c r="J296" s="164"/>
      <c r="K296" s="176">
        <f>BK296</f>
        <v>0</v>
      </c>
      <c r="L296" s="161"/>
      <c r="M296" s="166"/>
      <c r="N296" s="167"/>
      <c r="O296" s="168"/>
      <c r="P296" s="168"/>
      <c r="Q296" s="169">
        <f>SUM(Q297:Q373)</f>
        <v>0</v>
      </c>
      <c r="R296" s="169">
        <f>SUM(R297:R373)</f>
        <v>0</v>
      </c>
      <c r="S296" s="168"/>
      <c r="T296" s="170">
        <f>SUM(T297:T373)</f>
        <v>0</v>
      </c>
      <c r="U296" s="168"/>
      <c r="V296" s="170">
        <f>SUM(V297:V373)</f>
        <v>0</v>
      </c>
      <c r="W296" s="168"/>
      <c r="X296" s="171">
        <f>SUM(X297:X373)</f>
        <v>0</v>
      </c>
      <c r="AR296" s="172" t="s">
        <v>85</v>
      </c>
      <c r="AT296" s="173" t="s">
        <v>74</v>
      </c>
      <c r="AU296" s="173" t="s">
        <v>83</v>
      </c>
      <c r="AY296" s="172" t="s">
        <v>131</v>
      </c>
      <c r="BK296" s="174">
        <f>SUM(BK297:BK373)</f>
        <v>0</v>
      </c>
    </row>
    <row r="297" spans="1:65" s="2" customFormat="1" ht="24.2" customHeight="1">
      <c r="A297" s="35"/>
      <c r="B297" s="36"/>
      <c r="C297" s="177" t="s">
        <v>258</v>
      </c>
      <c r="D297" s="177" t="s">
        <v>134</v>
      </c>
      <c r="E297" s="178" t="s">
        <v>1159</v>
      </c>
      <c r="F297" s="179" t="s">
        <v>1160</v>
      </c>
      <c r="G297" s="180" t="s">
        <v>1007</v>
      </c>
      <c r="H297" s="181">
        <v>1194.522</v>
      </c>
      <c r="I297" s="182"/>
      <c r="J297" s="182"/>
      <c r="K297" s="183">
        <f>ROUND(P297*H297,2)</f>
        <v>0</v>
      </c>
      <c r="L297" s="179" t="s">
        <v>1008</v>
      </c>
      <c r="M297" s="40"/>
      <c r="N297" s="184" t="s">
        <v>29</v>
      </c>
      <c r="O297" s="185" t="s">
        <v>44</v>
      </c>
      <c r="P297" s="186">
        <f>I297+J297</f>
        <v>0</v>
      </c>
      <c r="Q297" s="186">
        <f>ROUND(I297*H297,2)</f>
        <v>0</v>
      </c>
      <c r="R297" s="186">
        <f>ROUND(J297*H297,2)</f>
        <v>0</v>
      </c>
      <c r="S297" s="65"/>
      <c r="T297" s="187">
        <f>S297*H297</f>
        <v>0</v>
      </c>
      <c r="U297" s="187">
        <v>0</v>
      </c>
      <c r="V297" s="187">
        <f>U297*H297</f>
        <v>0</v>
      </c>
      <c r="W297" s="187">
        <v>0</v>
      </c>
      <c r="X297" s="188">
        <f>W297*H297</f>
        <v>0</v>
      </c>
      <c r="Y297" s="35"/>
      <c r="Z297" s="35"/>
      <c r="AA297" s="35"/>
      <c r="AB297" s="35"/>
      <c r="AC297" s="35"/>
      <c r="AD297" s="35"/>
      <c r="AE297" s="35"/>
      <c r="AR297" s="189" t="s">
        <v>224</v>
      </c>
      <c r="AT297" s="189" t="s">
        <v>134</v>
      </c>
      <c r="AU297" s="189" t="s">
        <v>85</v>
      </c>
      <c r="AY297" s="18" t="s">
        <v>131</v>
      </c>
      <c r="BE297" s="190">
        <f>IF(O297="základní",K297,0)</f>
        <v>0</v>
      </c>
      <c r="BF297" s="190">
        <f>IF(O297="snížená",K297,0)</f>
        <v>0</v>
      </c>
      <c r="BG297" s="190">
        <f>IF(O297="zákl. přenesená",K297,0)</f>
        <v>0</v>
      </c>
      <c r="BH297" s="190">
        <f>IF(O297="sníž. přenesená",K297,0)</f>
        <v>0</v>
      </c>
      <c r="BI297" s="190">
        <f>IF(O297="nulová",K297,0)</f>
        <v>0</v>
      </c>
      <c r="BJ297" s="18" t="s">
        <v>83</v>
      </c>
      <c r="BK297" s="190">
        <f>ROUND(P297*H297,2)</f>
        <v>0</v>
      </c>
      <c r="BL297" s="18" t="s">
        <v>224</v>
      </c>
      <c r="BM297" s="189" t="s">
        <v>367</v>
      </c>
    </row>
    <row r="298" spans="1:47" s="2" customFormat="1" ht="12">
      <c r="A298" s="35"/>
      <c r="B298" s="36"/>
      <c r="C298" s="37"/>
      <c r="D298" s="191" t="s">
        <v>141</v>
      </c>
      <c r="E298" s="37"/>
      <c r="F298" s="192" t="s">
        <v>1160</v>
      </c>
      <c r="G298" s="37"/>
      <c r="H298" s="37"/>
      <c r="I298" s="193"/>
      <c r="J298" s="193"/>
      <c r="K298" s="37"/>
      <c r="L298" s="37"/>
      <c r="M298" s="40"/>
      <c r="N298" s="194"/>
      <c r="O298" s="195"/>
      <c r="P298" s="65"/>
      <c r="Q298" s="65"/>
      <c r="R298" s="65"/>
      <c r="S298" s="65"/>
      <c r="T298" s="65"/>
      <c r="U298" s="65"/>
      <c r="V298" s="65"/>
      <c r="W298" s="65"/>
      <c r="X298" s="66"/>
      <c r="Y298" s="35"/>
      <c r="Z298" s="35"/>
      <c r="AA298" s="35"/>
      <c r="AB298" s="35"/>
      <c r="AC298" s="35"/>
      <c r="AD298" s="35"/>
      <c r="AE298" s="35"/>
      <c r="AT298" s="18" t="s">
        <v>141</v>
      </c>
      <c r="AU298" s="18" t="s">
        <v>85</v>
      </c>
    </row>
    <row r="299" spans="1:47" s="2" customFormat="1" ht="12">
      <c r="A299" s="35"/>
      <c r="B299" s="36"/>
      <c r="C299" s="37"/>
      <c r="D299" s="196" t="s">
        <v>143</v>
      </c>
      <c r="E299" s="37"/>
      <c r="F299" s="197" t="s">
        <v>1161</v>
      </c>
      <c r="G299" s="37"/>
      <c r="H299" s="37"/>
      <c r="I299" s="193"/>
      <c r="J299" s="193"/>
      <c r="K299" s="37"/>
      <c r="L299" s="37"/>
      <c r="M299" s="40"/>
      <c r="N299" s="194"/>
      <c r="O299" s="195"/>
      <c r="P299" s="65"/>
      <c r="Q299" s="65"/>
      <c r="R299" s="65"/>
      <c r="S299" s="65"/>
      <c r="T299" s="65"/>
      <c r="U299" s="65"/>
      <c r="V299" s="65"/>
      <c r="W299" s="65"/>
      <c r="X299" s="66"/>
      <c r="Y299" s="35"/>
      <c r="Z299" s="35"/>
      <c r="AA299" s="35"/>
      <c r="AB299" s="35"/>
      <c r="AC299" s="35"/>
      <c r="AD299" s="35"/>
      <c r="AE299" s="35"/>
      <c r="AT299" s="18" t="s">
        <v>143</v>
      </c>
      <c r="AU299" s="18" t="s">
        <v>85</v>
      </c>
    </row>
    <row r="300" spans="2:51" s="13" customFormat="1" ht="12">
      <c r="B300" s="198"/>
      <c r="C300" s="199"/>
      <c r="D300" s="191" t="s">
        <v>145</v>
      </c>
      <c r="E300" s="200" t="s">
        <v>29</v>
      </c>
      <c r="F300" s="201" t="s">
        <v>1162</v>
      </c>
      <c r="G300" s="199"/>
      <c r="H300" s="200" t="s">
        <v>29</v>
      </c>
      <c r="I300" s="202"/>
      <c r="J300" s="202"/>
      <c r="K300" s="199"/>
      <c r="L300" s="199"/>
      <c r="M300" s="203"/>
      <c r="N300" s="204"/>
      <c r="O300" s="205"/>
      <c r="P300" s="205"/>
      <c r="Q300" s="205"/>
      <c r="R300" s="205"/>
      <c r="S300" s="205"/>
      <c r="T300" s="205"/>
      <c r="U300" s="205"/>
      <c r="V300" s="205"/>
      <c r="W300" s="205"/>
      <c r="X300" s="206"/>
      <c r="AT300" s="207" t="s">
        <v>145</v>
      </c>
      <c r="AU300" s="207" t="s">
        <v>85</v>
      </c>
      <c r="AV300" s="13" t="s">
        <v>83</v>
      </c>
      <c r="AW300" s="13" t="s">
        <v>5</v>
      </c>
      <c r="AX300" s="13" t="s">
        <v>75</v>
      </c>
      <c r="AY300" s="207" t="s">
        <v>131</v>
      </c>
    </row>
    <row r="301" spans="2:51" s="13" customFormat="1" ht="12">
      <c r="B301" s="198"/>
      <c r="C301" s="199"/>
      <c r="D301" s="191" t="s">
        <v>145</v>
      </c>
      <c r="E301" s="200" t="s">
        <v>29</v>
      </c>
      <c r="F301" s="201" t="s">
        <v>1021</v>
      </c>
      <c r="G301" s="199"/>
      <c r="H301" s="200" t="s">
        <v>29</v>
      </c>
      <c r="I301" s="202"/>
      <c r="J301" s="202"/>
      <c r="K301" s="199"/>
      <c r="L301" s="199"/>
      <c r="M301" s="203"/>
      <c r="N301" s="204"/>
      <c r="O301" s="205"/>
      <c r="P301" s="205"/>
      <c r="Q301" s="205"/>
      <c r="R301" s="205"/>
      <c r="S301" s="205"/>
      <c r="T301" s="205"/>
      <c r="U301" s="205"/>
      <c r="V301" s="205"/>
      <c r="W301" s="205"/>
      <c r="X301" s="206"/>
      <c r="AT301" s="207" t="s">
        <v>145</v>
      </c>
      <c r="AU301" s="207" t="s">
        <v>85</v>
      </c>
      <c r="AV301" s="13" t="s">
        <v>83</v>
      </c>
      <c r="AW301" s="13" t="s">
        <v>5</v>
      </c>
      <c r="AX301" s="13" t="s">
        <v>75</v>
      </c>
      <c r="AY301" s="207" t="s">
        <v>131</v>
      </c>
    </row>
    <row r="302" spans="2:51" s="14" customFormat="1" ht="22.5">
      <c r="B302" s="208"/>
      <c r="C302" s="209"/>
      <c r="D302" s="191" t="s">
        <v>145</v>
      </c>
      <c r="E302" s="210" t="s">
        <v>29</v>
      </c>
      <c r="F302" s="211" t="s">
        <v>1163</v>
      </c>
      <c r="G302" s="209"/>
      <c r="H302" s="212">
        <v>46.154</v>
      </c>
      <c r="I302" s="213"/>
      <c r="J302" s="213"/>
      <c r="K302" s="209"/>
      <c r="L302" s="209"/>
      <c r="M302" s="214"/>
      <c r="N302" s="215"/>
      <c r="O302" s="216"/>
      <c r="P302" s="216"/>
      <c r="Q302" s="216"/>
      <c r="R302" s="216"/>
      <c r="S302" s="216"/>
      <c r="T302" s="216"/>
      <c r="U302" s="216"/>
      <c r="V302" s="216"/>
      <c r="W302" s="216"/>
      <c r="X302" s="217"/>
      <c r="AT302" s="218" t="s">
        <v>145</v>
      </c>
      <c r="AU302" s="218" t="s">
        <v>85</v>
      </c>
      <c r="AV302" s="14" t="s">
        <v>85</v>
      </c>
      <c r="AW302" s="14" t="s">
        <v>5</v>
      </c>
      <c r="AX302" s="14" t="s">
        <v>75</v>
      </c>
      <c r="AY302" s="218" t="s">
        <v>131</v>
      </c>
    </row>
    <row r="303" spans="2:51" s="14" customFormat="1" ht="22.5">
      <c r="B303" s="208"/>
      <c r="C303" s="209"/>
      <c r="D303" s="191" t="s">
        <v>145</v>
      </c>
      <c r="E303" s="210" t="s">
        <v>29</v>
      </c>
      <c r="F303" s="211" t="s">
        <v>1164</v>
      </c>
      <c r="G303" s="209"/>
      <c r="H303" s="212">
        <v>82.089</v>
      </c>
      <c r="I303" s="213"/>
      <c r="J303" s="213"/>
      <c r="K303" s="209"/>
      <c r="L303" s="209"/>
      <c r="M303" s="214"/>
      <c r="N303" s="215"/>
      <c r="O303" s="216"/>
      <c r="P303" s="216"/>
      <c r="Q303" s="216"/>
      <c r="R303" s="216"/>
      <c r="S303" s="216"/>
      <c r="T303" s="216"/>
      <c r="U303" s="216"/>
      <c r="V303" s="216"/>
      <c r="W303" s="216"/>
      <c r="X303" s="217"/>
      <c r="AT303" s="218" t="s">
        <v>145</v>
      </c>
      <c r="AU303" s="218" t="s">
        <v>85</v>
      </c>
      <c r="AV303" s="14" t="s">
        <v>85</v>
      </c>
      <c r="AW303" s="14" t="s">
        <v>5</v>
      </c>
      <c r="AX303" s="14" t="s">
        <v>75</v>
      </c>
      <c r="AY303" s="218" t="s">
        <v>131</v>
      </c>
    </row>
    <row r="304" spans="2:51" s="13" customFormat="1" ht="12">
      <c r="B304" s="198"/>
      <c r="C304" s="199"/>
      <c r="D304" s="191" t="s">
        <v>145</v>
      </c>
      <c r="E304" s="200" t="s">
        <v>29</v>
      </c>
      <c r="F304" s="201" t="s">
        <v>1023</v>
      </c>
      <c r="G304" s="199"/>
      <c r="H304" s="200" t="s">
        <v>29</v>
      </c>
      <c r="I304" s="202"/>
      <c r="J304" s="202"/>
      <c r="K304" s="199"/>
      <c r="L304" s="199"/>
      <c r="M304" s="203"/>
      <c r="N304" s="204"/>
      <c r="O304" s="205"/>
      <c r="P304" s="205"/>
      <c r="Q304" s="205"/>
      <c r="R304" s="205"/>
      <c r="S304" s="205"/>
      <c r="T304" s="205"/>
      <c r="U304" s="205"/>
      <c r="V304" s="205"/>
      <c r="W304" s="205"/>
      <c r="X304" s="206"/>
      <c r="AT304" s="207" t="s">
        <v>145</v>
      </c>
      <c r="AU304" s="207" t="s">
        <v>85</v>
      </c>
      <c r="AV304" s="13" t="s">
        <v>83</v>
      </c>
      <c r="AW304" s="13" t="s">
        <v>5</v>
      </c>
      <c r="AX304" s="13" t="s">
        <v>75</v>
      </c>
      <c r="AY304" s="207" t="s">
        <v>131</v>
      </c>
    </row>
    <row r="305" spans="2:51" s="14" customFormat="1" ht="22.5">
      <c r="B305" s="208"/>
      <c r="C305" s="209"/>
      <c r="D305" s="191" t="s">
        <v>145</v>
      </c>
      <c r="E305" s="210" t="s">
        <v>29</v>
      </c>
      <c r="F305" s="211" t="s">
        <v>1165</v>
      </c>
      <c r="G305" s="209"/>
      <c r="H305" s="212">
        <v>98.414</v>
      </c>
      <c r="I305" s="213"/>
      <c r="J305" s="213"/>
      <c r="K305" s="209"/>
      <c r="L305" s="209"/>
      <c r="M305" s="214"/>
      <c r="N305" s="215"/>
      <c r="O305" s="216"/>
      <c r="P305" s="216"/>
      <c r="Q305" s="216"/>
      <c r="R305" s="216"/>
      <c r="S305" s="216"/>
      <c r="T305" s="216"/>
      <c r="U305" s="216"/>
      <c r="V305" s="216"/>
      <c r="W305" s="216"/>
      <c r="X305" s="217"/>
      <c r="AT305" s="218" t="s">
        <v>145</v>
      </c>
      <c r="AU305" s="218" t="s">
        <v>85</v>
      </c>
      <c r="AV305" s="14" t="s">
        <v>85</v>
      </c>
      <c r="AW305" s="14" t="s">
        <v>5</v>
      </c>
      <c r="AX305" s="14" t="s">
        <v>75</v>
      </c>
      <c r="AY305" s="218" t="s">
        <v>131</v>
      </c>
    </row>
    <row r="306" spans="2:51" s="13" customFormat="1" ht="12">
      <c r="B306" s="198"/>
      <c r="C306" s="199"/>
      <c r="D306" s="191" t="s">
        <v>145</v>
      </c>
      <c r="E306" s="200" t="s">
        <v>29</v>
      </c>
      <c r="F306" s="201" t="s">
        <v>1025</v>
      </c>
      <c r="G306" s="199"/>
      <c r="H306" s="200" t="s">
        <v>29</v>
      </c>
      <c r="I306" s="202"/>
      <c r="J306" s="202"/>
      <c r="K306" s="199"/>
      <c r="L306" s="199"/>
      <c r="M306" s="203"/>
      <c r="N306" s="204"/>
      <c r="O306" s="205"/>
      <c r="P306" s="205"/>
      <c r="Q306" s="205"/>
      <c r="R306" s="205"/>
      <c r="S306" s="205"/>
      <c r="T306" s="205"/>
      <c r="U306" s="205"/>
      <c r="V306" s="205"/>
      <c r="W306" s="205"/>
      <c r="X306" s="206"/>
      <c r="AT306" s="207" t="s">
        <v>145</v>
      </c>
      <c r="AU306" s="207" t="s">
        <v>85</v>
      </c>
      <c r="AV306" s="13" t="s">
        <v>83</v>
      </c>
      <c r="AW306" s="13" t="s">
        <v>5</v>
      </c>
      <c r="AX306" s="13" t="s">
        <v>75</v>
      </c>
      <c r="AY306" s="207" t="s">
        <v>131</v>
      </c>
    </row>
    <row r="307" spans="2:51" s="14" customFormat="1" ht="12">
      <c r="B307" s="208"/>
      <c r="C307" s="209"/>
      <c r="D307" s="191" t="s">
        <v>145</v>
      </c>
      <c r="E307" s="210" t="s">
        <v>29</v>
      </c>
      <c r="F307" s="211" t="s">
        <v>1166</v>
      </c>
      <c r="G307" s="209"/>
      <c r="H307" s="212">
        <v>19.088</v>
      </c>
      <c r="I307" s="213"/>
      <c r="J307" s="213"/>
      <c r="K307" s="209"/>
      <c r="L307" s="209"/>
      <c r="M307" s="214"/>
      <c r="N307" s="215"/>
      <c r="O307" s="216"/>
      <c r="P307" s="216"/>
      <c r="Q307" s="216"/>
      <c r="R307" s="216"/>
      <c r="S307" s="216"/>
      <c r="T307" s="216"/>
      <c r="U307" s="216"/>
      <c r="V307" s="216"/>
      <c r="W307" s="216"/>
      <c r="X307" s="217"/>
      <c r="AT307" s="218" t="s">
        <v>145</v>
      </c>
      <c r="AU307" s="218" t="s">
        <v>85</v>
      </c>
      <c r="AV307" s="14" t="s">
        <v>85</v>
      </c>
      <c r="AW307" s="14" t="s">
        <v>5</v>
      </c>
      <c r="AX307" s="14" t="s">
        <v>75</v>
      </c>
      <c r="AY307" s="218" t="s">
        <v>131</v>
      </c>
    </row>
    <row r="308" spans="2:51" s="13" customFormat="1" ht="12">
      <c r="B308" s="198"/>
      <c r="C308" s="199"/>
      <c r="D308" s="191" t="s">
        <v>145</v>
      </c>
      <c r="E308" s="200" t="s">
        <v>29</v>
      </c>
      <c r="F308" s="201" t="s">
        <v>1027</v>
      </c>
      <c r="G308" s="199"/>
      <c r="H308" s="200" t="s">
        <v>29</v>
      </c>
      <c r="I308" s="202"/>
      <c r="J308" s="202"/>
      <c r="K308" s="199"/>
      <c r="L308" s="199"/>
      <c r="M308" s="203"/>
      <c r="N308" s="204"/>
      <c r="O308" s="205"/>
      <c r="P308" s="205"/>
      <c r="Q308" s="205"/>
      <c r="R308" s="205"/>
      <c r="S308" s="205"/>
      <c r="T308" s="205"/>
      <c r="U308" s="205"/>
      <c r="V308" s="205"/>
      <c r="W308" s="205"/>
      <c r="X308" s="206"/>
      <c r="AT308" s="207" t="s">
        <v>145</v>
      </c>
      <c r="AU308" s="207" t="s">
        <v>85</v>
      </c>
      <c r="AV308" s="13" t="s">
        <v>83</v>
      </c>
      <c r="AW308" s="13" t="s">
        <v>5</v>
      </c>
      <c r="AX308" s="13" t="s">
        <v>75</v>
      </c>
      <c r="AY308" s="207" t="s">
        <v>131</v>
      </c>
    </row>
    <row r="309" spans="2:51" s="14" customFormat="1" ht="12">
      <c r="B309" s="208"/>
      <c r="C309" s="209"/>
      <c r="D309" s="191" t="s">
        <v>145</v>
      </c>
      <c r="E309" s="210" t="s">
        <v>29</v>
      </c>
      <c r="F309" s="211" t="s">
        <v>1167</v>
      </c>
      <c r="G309" s="209"/>
      <c r="H309" s="212">
        <v>45.316</v>
      </c>
      <c r="I309" s="213"/>
      <c r="J309" s="213"/>
      <c r="K309" s="209"/>
      <c r="L309" s="209"/>
      <c r="M309" s="214"/>
      <c r="N309" s="215"/>
      <c r="O309" s="216"/>
      <c r="P309" s="216"/>
      <c r="Q309" s="216"/>
      <c r="R309" s="216"/>
      <c r="S309" s="216"/>
      <c r="T309" s="216"/>
      <c r="U309" s="216"/>
      <c r="V309" s="216"/>
      <c r="W309" s="216"/>
      <c r="X309" s="217"/>
      <c r="AT309" s="218" t="s">
        <v>145</v>
      </c>
      <c r="AU309" s="218" t="s">
        <v>85</v>
      </c>
      <c r="AV309" s="14" t="s">
        <v>85</v>
      </c>
      <c r="AW309" s="14" t="s">
        <v>5</v>
      </c>
      <c r="AX309" s="14" t="s">
        <v>75</v>
      </c>
      <c r="AY309" s="218" t="s">
        <v>131</v>
      </c>
    </row>
    <row r="310" spans="2:51" s="13" customFormat="1" ht="12">
      <c r="B310" s="198"/>
      <c r="C310" s="199"/>
      <c r="D310" s="191" t="s">
        <v>145</v>
      </c>
      <c r="E310" s="200" t="s">
        <v>29</v>
      </c>
      <c r="F310" s="201" t="s">
        <v>1029</v>
      </c>
      <c r="G310" s="199"/>
      <c r="H310" s="200" t="s">
        <v>29</v>
      </c>
      <c r="I310" s="202"/>
      <c r="J310" s="202"/>
      <c r="K310" s="199"/>
      <c r="L310" s="199"/>
      <c r="M310" s="203"/>
      <c r="N310" s="204"/>
      <c r="O310" s="205"/>
      <c r="P310" s="205"/>
      <c r="Q310" s="205"/>
      <c r="R310" s="205"/>
      <c r="S310" s="205"/>
      <c r="T310" s="205"/>
      <c r="U310" s="205"/>
      <c r="V310" s="205"/>
      <c r="W310" s="205"/>
      <c r="X310" s="206"/>
      <c r="AT310" s="207" t="s">
        <v>145</v>
      </c>
      <c r="AU310" s="207" t="s">
        <v>85</v>
      </c>
      <c r="AV310" s="13" t="s">
        <v>83</v>
      </c>
      <c r="AW310" s="13" t="s">
        <v>5</v>
      </c>
      <c r="AX310" s="13" t="s">
        <v>75</v>
      </c>
      <c r="AY310" s="207" t="s">
        <v>131</v>
      </c>
    </row>
    <row r="311" spans="2:51" s="14" customFormat="1" ht="12">
      <c r="B311" s="208"/>
      <c r="C311" s="209"/>
      <c r="D311" s="191" t="s">
        <v>145</v>
      </c>
      <c r="E311" s="210" t="s">
        <v>29</v>
      </c>
      <c r="F311" s="211" t="s">
        <v>1168</v>
      </c>
      <c r="G311" s="209"/>
      <c r="H311" s="212">
        <v>70.792</v>
      </c>
      <c r="I311" s="213"/>
      <c r="J311" s="213"/>
      <c r="K311" s="209"/>
      <c r="L311" s="209"/>
      <c r="M311" s="214"/>
      <c r="N311" s="215"/>
      <c r="O311" s="216"/>
      <c r="P311" s="216"/>
      <c r="Q311" s="216"/>
      <c r="R311" s="216"/>
      <c r="S311" s="216"/>
      <c r="T311" s="216"/>
      <c r="U311" s="216"/>
      <c r="V311" s="216"/>
      <c r="W311" s="216"/>
      <c r="X311" s="217"/>
      <c r="AT311" s="218" t="s">
        <v>145</v>
      </c>
      <c r="AU311" s="218" t="s">
        <v>85</v>
      </c>
      <c r="AV311" s="14" t="s">
        <v>85</v>
      </c>
      <c r="AW311" s="14" t="s">
        <v>5</v>
      </c>
      <c r="AX311" s="14" t="s">
        <v>75</v>
      </c>
      <c r="AY311" s="218" t="s">
        <v>131</v>
      </c>
    </row>
    <row r="312" spans="2:51" s="13" customFormat="1" ht="12">
      <c r="B312" s="198"/>
      <c r="C312" s="199"/>
      <c r="D312" s="191" t="s">
        <v>145</v>
      </c>
      <c r="E312" s="200" t="s">
        <v>29</v>
      </c>
      <c r="F312" s="201" t="s">
        <v>1031</v>
      </c>
      <c r="G312" s="199"/>
      <c r="H312" s="200" t="s">
        <v>29</v>
      </c>
      <c r="I312" s="202"/>
      <c r="J312" s="202"/>
      <c r="K312" s="199"/>
      <c r="L312" s="199"/>
      <c r="M312" s="203"/>
      <c r="N312" s="204"/>
      <c r="O312" s="205"/>
      <c r="P312" s="205"/>
      <c r="Q312" s="205"/>
      <c r="R312" s="205"/>
      <c r="S312" s="205"/>
      <c r="T312" s="205"/>
      <c r="U312" s="205"/>
      <c r="V312" s="205"/>
      <c r="W312" s="205"/>
      <c r="X312" s="206"/>
      <c r="AT312" s="207" t="s">
        <v>145</v>
      </c>
      <c r="AU312" s="207" t="s">
        <v>85</v>
      </c>
      <c r="AV312" s="13" t="s">
        <v>83</v>
      </c>
      <c r="AW312" s="13" t="s">
        <v>5</v>
      </c>
      <c r="AX312" s="13" t="s">
        <v>75</v>
      </c>
      <c r="AY312" s="207" t="s">
        <v>131</v>
      </c>
    </row>
    <row r="313" spans="2:51" s="14" customFormat="1" ht="12">
      <c r="B313" s="208"/>
      <c r="C313" s="209"/>
      <c r="D313" s="191" t="s">
        <v>145</v>
      </c>
      <c r="E313" s="210" t="s">
        <v>29</v>
      </c>
      <c r="F313" s="211" t="s">
        <v>1169</v>
      </c>
      <c r="G313" s="209"/>
      <c r="H313" s="212">
        <v>87.956</v>
      </c>
      <c r="I313" s="213"/>
      <c r="J313" s="213"/>
      <c r="K313" s="209"/>
      <c r="L313" s="209"/>
      <c r="M313" s="214"/>
      <c r="N313" s="215"/>
      <c r="O313" s="216"/>
      <c r="P313" s="216"/>
      <c r="Q313" s="216"/>
      <c r="R313" s="216"/>
      <c r="S313" s="216"/>
      <c r="T313" s="216"/>
      <c r="U313" s="216"/>
      <c r="V313" s="216"/>
      <c r="W313" s="216"/>
      <c r="X313" s="217"/>
      <c r="AT313" s="218" t="s">
        <v>145</v>
      </c>
      <c r="AU313" s="218" t="s">
        <v>85</v>
      </c>
      <c r="AV313" s="14" t="s">
        <v>85</v>
      </c>
      <c r="AW313" s="14" t="s">
        <v>5</v>
      </c>
      <c r="AX313" s="14" t="s">
        <v>75</v>
      </c>
      <c r="AY313" s="218" t="s">
        <v>131</v>
      </c>
    </row>
    <row r="314" spans="2:51" s="13" customFormat="1" ht="12">
      <c r="B314" s="198"/>
      <c r="C314" s="199"/>
      <c r="D314" s="191" t="s">
        <v>145</v>
      </c>
      <c r="E314" s="200" t="s">
        <v>29</v>
      </c>
      <c r="F314" s="201" t="s">
        <v>1032</v>
      </c>
      <c r="G314" s="199"/>
      <c r="H314" s="200" t="s">
        <v>29</v>
      </c>
      <c r="I314" s="202"/>
      <c r="J314" s="202"/>
      <c r="K314" s="199"/>
      <c r="L314" s="199"/>
      <c r="M314" s="203"/>
      <c r="N314" s="204"/>
      <c r="O314" s="205"/>
      <c r="P314" s="205"/>
      <c r="Q314" s="205"/>
      <c r="R314" s="205"/>
      <c r="S314" s="205"/>
      <c r="T314" s="205"/>
      <c r="U314" s="205"/>
      <c r="V314" s="205"/>
      <c r="W314" s="205"/>
      <c r="X314" s="206"/>
      <c r="AT314" s="207" t="s">
        <v>145</v>
      </c>
      <c r="AU314" s="207" t="s">
        <v>85</v>
      </c>
      <c r="AV314" s="13" t="s">
        <v>83</v>
      </c>
      <c r="AW314" s="13" t="s">
        <v>5</v>
      </c>
      <c r="AX314" s="13" t="s">
        <v>75</v>
      </c>
      <c r="AY314" s="207" t="s">
        <v>131</v>
      </c>
    </row>
    <row r="315" spans="2:51" s="14" customFormat="1" ht="12">
      <c r="B315" s="208"/>
      <c r="C315" s="209"/>
      <c r="D315" s="191" t="s">
        <v>145</v>
      </c>
      <c r="E315" s="210" t="s">
        <v>29</v>
      </c>
      <c r="F315" s="211" t="s">
        <v>1170</v>
      </c>
      <c r="G315" s="209"/>
      <c r="H315" s="212">
        <v>85.591</v>
      </c>
      <c r="I315" s="213"/>
      <c r="J315" s="213"/>
      <c r="K315" s="209"/>
      <c r="L315" s="209"/>
      <c r="M315" s="214"/>
      <c r="N315" s="215"/>
      <c r="O315" s="216"/>
      <c r="P315" s="216"/>
      <c r="Q315" s="216"/>
      <c r="R315" s="216"/>
      <c r="S315" s="216"/>
      <c r="T315" s="216"/>
      <c r="U315" s="216"/>
      <c r="V315" s="216"/>
      <c r="W315" s="216"/>
      <c r="X315" s="217"/>
      <c r="AT315" s="218" t="s">
        <v>145</v>
      </c>
      <c r="AU315" s="218" t="s">
        <v>85</v>
      </c>
      <c r="AV315" s="14" t="s">
        <v>85</v>
      </c>
      <c r="AW315" s="14" t="s">
        <v>5</v>
      </c>
      <c r="AX315" s="14" t="s">
        <v>75</v>
      </c>
      <c r="AY315" s="218" t="s">
        <v>131</v>
      </c>
    </row>
    <row r="316" spans="2:51" s="13" customFormat="1" ht="12">
      <c r="B316" s="198"/>
      <c r="C316" s="199"/>
      <c r="D316" s="191" t="s">
        <v>145</v>
      </c>
      <c r="E316" s="200" t="s">
        <v>29</v>
      </c>
      <c r="F316" s="201" t="s">
        <v>1034</v>
      </c>
      <c r="G316" s="199"/>
      <c r="H316" s="200" t="s">
        <v>29</v>
      </c>
      <c r="I316" s="202"/>
      <c r="J316" s="202"/>
      <c r="K316" s="199"/>
      <c r="L316" s="199"/>
      <c r="M316" s="203"/>
      <c r="N316" s="204"/>
      <c r="O316" s="205"/>
      <c r="P316" s="205"/>
      <c r="Q316" s="205"/>
      <c r="R316" s="205"/>
      <c r="S316" s="205"/>
      <c r="T316" s="205"/>
      <c r="U316" s="205"/>
      <c r="V316" s="205"/>
      <c r="W316" s="205"/>
      <c r="X316" s="206"/>
      <c r="AT316" s="207" t="s">
        <v>145</v>
      </c>
      <c r="AU316" s="207" t="s">
        <v>85</v>
      </c>
      <c r="AV316" s="13" t="s">
        <v>83</v>
      </c>
      <c r="AW316" s="13" t="s">
        <v>5</v>
      </c>
      <c r="AX316" s="13" t="s">
        <v>75</v>
      </c>
      <c r="AY316" s="207" t="s">
        <v>131</v>
      </c>
    </row>
    <row r="317" spans="2:51" s="14" customFormat="1" ht="12">
      <c r="B317" s="208"/>
      <c r="C317" s="209"/>
      <c r="D317" s="191" t="s">
        <v>145</v>
      </c>
      <c r="E317" s="210" t="s">
        <v>29</v>
      </c>
      <c r="F317" s="211" t="s">
        <v>1171</v>
      </c>
      <c r="G317" s="209"/>
      <c r="H317" s="212">
        <v>45.382</v>
      </c>
      <c r="I317" s="213"/>
      <c r="J317" s="213"/>
      <c r="K317" s="209"/>
      <c r="L317" s="209"/>
      <c r="M317" s="214"/>
      <c r="N317" s="215"/>
      <c r="O317" s="216"/>
      <c r="P317" s="216"/>
      <c r="Q317" s="216"/>
      <c r="R317" s="216"/>
      <c r="S317" s="216"/>
      <c r="T317" s="216"/>
      <c r="U317" s="216"/>
      <c r="V317" s="216"/>
      <c r="W317" s="216"/>
      <c r="X317" s="217"/>
      <c r="AT317" s="218" t="s">
        <v>145</v>
      </c>
      <c r="AU317" s="218" t="s">
        <v>85</v>
      </c>
      <c r="AV317" s="14" t="s">
        <v>85</v>
      </c>
      <c r="AW317" s="14" t="s">
        <v>5</v>
      </c>
      <c r="AX317" s="14" t="s">
        <v>75</v>
      </c>
      <c r="AY317" s="218" t="s">
        <v>131</v>
      </c>
    </row>
    <row r="318" spans="2:51" s="13" customFormat="1" ht="12">
      <c r="B318" s="198"/>
      <c r="C318" s="199"/>
      <c r="D318" s="191" t="s">
        <v>145</v>
      </c>
      <c r="E318" s="200" t="s">
        <v>29</v>
      </c>
      <c r="F318" s="201" t="s">
        <v>1036</v>
      </c>
      <c r="G318" s="199"/>
      <c r="H318" s="200" t="s">
        <v>29</v>
      </c>
      <c r="I318" s="202"/>
      <c r="J318" s="202"/>
      <c r="K318" s="199"/>
      <c r="L318" s="199"/>
      <c r="M318" s="203"/>
      <c r="N318" s="204"/>
      <c r="O318" s="205"/>
      <c r="P318" s="205"/>
      <c r="Q318" s="205"/>
      <c r="R318" s="205"/>
      <c r="S318" s="205"/>
      <c r="T318" s="205"/>
      <c r="U318" s="205"/>
      <c r="V318" s="205"/>
      <c r="W318" s="205"/>
      <c r="X318" s="206"/>
      <c r="AT318" s="207" t="s">
        <v>145</v>
      </c>
      <c r="AU318" s="207" t="s">
        <v>85</v>
      </c>
      <c r="AV318" s="13" t="s">
        <v>83</v>
      </c>
      <c r="AW318" s="13" t="s">
        <v>5</v>
      </c>
      <c r="AX318" s="13" t="s">
        <v>75</v>
      </c>
      <c r="AY318" s="207" t="s">
        <v>131</v>
      </c>
    </row>
    <row r="319" spans="2:51" s="14" customFormat="1" ht="12">
      <c r="B319" s="208"/>
      <c r="C319" s="209"/>
      <c r="D319" s="191" t="s">
        <v>145</v>
      </c>
      <c r="E319" s="210" t="s">
        <v>29</v>
      </c>
      <c r="F319" s="211" t="s">
        <v>1172</v>
      </c>
      <c r="G319" s="209"/>
      <c r="H319" s="212">
        <v>70.53</v>
      </c>
      <c r="I319" s="213"/>
      <c r="J319" s="213"/>
      <c r="K319" s="209"/>
      <c r="L319" s="209"/>
      <c r="M319" s="214"/>
      <c r="N319" s="215"/>
      <c r="O319" s="216"/>
      <c r="P319" s="216"/>
      <c r="Q319" s="216"/>
      <c r="R319" s="216"/>
      <c r="S319" s="216"/>
      <c r="T319" s="216"/>
      <c r="U319" s="216"/>
      <c r="V319" s="216"/>
      <c r="W319" s="216"/>
      <c r="X319" s="217"/>
      <c r="AT319" s="218" t="s">
        <v>145</v>
      </c>
      <c r="AU319" s="218" t="s">
        <v>85</v>
      </c>
      <c r="AV319" s="14" t="s">
        <v>85</v>
      </c>
      <c r="AW319" s="14" t="s">
        <v>5</v>
      </c>
      <c r="AX319" s="14" t="s">
        <v>75</v>
      </c>
      <c r="AY319" s="218" t="s">
        <v>131</v>
      </c>
    </row>
    <row r="320" spans="2:51" s="13" customFormat="1" ht="12">
      <c r="B320" s="198"/>
      <c r="C320" s="199"/>
      <c r="D320" s="191" t="s">
        <v>145</v>
      </c>
      <c r="E320" s="200" t="s">
        <v>29</v>
      </c>
      <c r="F320" s="201" t="s">
        <v>1037</v>
      </c>
      <c r="G320" s="199"/>
      <c r="H320" s="200" t="s">
        <v>29</v>
      </c>
      <c r="I320" s="202"/>
      <c r="J320" s="202"/>
      <c r="K320" s="199"/>
      <c r="L320" s="199"/>
      <c r="M320" s="203"/>
      <c r="N320" s="204"/>
      <c r="O320" s="205"/>
      <c r="P320" s="205"/>
      <c r="Q320" s="205"/>
      <c r="R320" s="205"/>
      <c r="S320" s="205"/>
      <c r="T320" s="205"/>
      <c r="U320" s="205"/>
      <c r="V320" s="205"/>
      <c r="W320" s="205"/>
      <c r="X320" s="206"/>
      <c r="AT320" s="207" t="s">
        <v>145</v>
      </c>
      <c r="AU320" s="207" t="s">
        <v>85</v>
      </c>
      <c r="AV320" s="13" t="s">
        <v>83</v>
      </c>
      <c r="AW320" s="13" t="s">
        <v>5</v>
      </c>
      <c r="AX320" s="13" t="s">
        <v>75</v>
      </c>
      <c r="AY320" s="207" t="s">
        <v>131</v>
      </c>
    </row>
    <row r="321" spans="2:51" s="14" customFormat="1" ht="12">
      <c r="B321" s="208"/>
      <c r="C321" s="209"/>
      <c r="D321" s="191" t="s">
        <v>145</v>
      </c>
      <c r="E321" s="210" t="s">
        <v>29</v>
      </c>
      <c r="F321" s="211" t="s">
        <v>1173</v>
      </c>
      <c r="G321" s="209"/>
      <c r="H321" s="212">
        <v>67.117</v>
      </c>
      <c r="I321" s="213"/>
      <c r="J321" s="213"/>
      <c r="K321" s="209"/>
      <c r="L321" s="209"/>
      <c r="M321" s="214"/>
      <c r="N321" s="215"/>
      <c r="O321" s="216"/>
      <c r="P321" s="216"/>
      <c r="Q321" s="216"/>
      <c r="R321" s="216"/>
      <c r="S321" s="216"/>
      <c r="T321" s="216"/>
      <c r="U321" s="216"/>
      <c r="V321" s="216"/>
      <c r="W321" s="216"/>
      <c r="X321" s="217"/>
      <c r="AT321" s="218" t="s">
        <v>145</v>
      </c>
      <c r="AU321" s="218" t="s">
        <v>85</v>
      </c>
      <c r="AV321" s="14" t="s">
        <v>85</v>
      </c>
      <c r="AW321" s="14" t="s">
        <v>5</v>
      </c>
      <c r="AX321" s="14" t="s">
        <v>75</v>
      </c>
      <c r="AY321" s="218" t="s">
        <v>131</v>
      </c>
    </row>
    <row r="322" spans="2:51" s="13" customFormat="1" ht="12">
      <c r="B322" s="198"/>
      <c r="C322" s="199"/>
      <c r="D322" s="191" t="s">
        <v>145</v>
      </c>
      <c r="E322" s="200" t="s">
        <v>29</v>
      </c>
      <c r="F322" s="201" t="s">
        <v>1039</v>
      </c>
      <c r="G322" s="199"/>
      <c r="H322" s="200" t="s">
        <v>29</v>
      </c>
      <c r="I322" s="202"/>
      <c r="J322" s="202"/>
      <c r="K322" s="199"/>
      <c r="L322" s="199"/>
      <c r="M322" s="203"/>
      <c r="N322" s="204"/>
      <c r="O322" s="205"/>
      <c r="P322" s="205"/>
      <c r="Q322" s="205"/>
      <c r="R322" s="205"/>
      <c r="S322" s="205"/>
      <c r="T322" s="205"/>
      <c r="U322" s="205"/>
      <c r="V322" s="205"/>
      <c r="W322" s="205"/>
      <c r="X322" s="206"/>
      <c r="AT322" s="207" t="s">
        <v>145</v>
      </c>
      <c r="AU322" s="207" t="s">
        <v>85</v>
      </c>
      <c r="AV322" s="13" t="s">
        <v>83</v>
      </c>
      <c r="AW322" s="13" t="s">
        <v>5</v>
      </c>
      <c r="AX322" s="13" t="s">
        <v>75</v>
      </c>
      <c r="AY322" s="207" t="s">
        <v>131</v>
      </c>
    </row>
    <row r="323" spans="2:51" s="14" customFormat="1" ht="12">
      <c r="B323" s="208"/>
      <c r="C323" s="209"/>
      <c r="D323" s="191" t="s">
        <v>145</v>
      </c>
      <c r="E323" s="210" t="s">
        <v>29</v>
      </c>
      <c r="F323" s="211" t="s">
        <v>1174</v>
      </c>
      <c r="G323" s="209"/>
      <c r="H323" s="212">
        <v>32.601</v>
      </c>
      <c r="I323" s="213"/>
      <c r="J323" s="213"/>
      <c r="K323" s="209"/>
      <c r="L323" s="209"/>
      <c r="M323" s="214"/>
      <c r="N323" s="215"/>
      <c r="O323" s="216"/>
      <c r="P323" s="216"/>
      <c r="Q323" s="216"/>
      <c r="R323" s="216"/>
      <c r="S323" s="216"/>
      <c r="T323" s="216"/>
      <c r="U323" s="216"/>
      <c r="V323" s="216"/>
      <c r="W323" s="216"/>
      <c r="X323" s="217"/>
      <c r="AT323" s="218" t="s">
        <v>145</v>
      </c>
      <c r="AU323" s="218" t="s">
        <v>85</v>
      </c>
      <c r="AV323" s="14" t="s">
        <v>85</v>
      </c>
      <c r="AW323" s="14" t="s">
        <v>5</v>
      </c>
      <c r="AX323" s="14" t="s">
        <v>75</v>
      </c>
      <c r="AY323" s="218" t="s">
        <v>131</v>
      </c>
    </row>
    <row r="324" spans="2:51" s="13" customFormat="1" ht="12">
      <c r="B324" s="198"/>
      <c r="C324" s="199"/>
      <c r="D324" s="191" t="s">
        <v>145</v>
      </c>
      <c r="E324" s="200" t="s">
        <v>29</v>
      </c>
      <c r="F324" s="201" t="s">
        <v>1041</v>
      </c>
      <c r="G324" s="199"/>
      <c r="H324" s="200" t="s">
        <v>29</v>
      </c>
      <c r="I324" s="202"/>
      <c r="J324" s="202"/>
      <c r="K324" s="199"/>
      <c r="L324" s="199"/>
      <c r="M324" s="203"/>
      <c r="N324" s="204"/>
      <c r="O324" s="205"/>
      <c r="P324" s="205"/>
      <c r="Q324" s="205"/>
      <c r="R324" s="205"/>
      <c r="S324" s="205"/>
      <c r="T324" s="205"/>
      <c r="U324" s="205"/>
      <c r="V324" s="205"/>
      <c r="W324" s="205"/>
      <c r="X324" s="206"/>
      <c r="AT324" s="207" t="s">
        <v>145</v>
      </c>
      <c r="AU324" s="207" t="s">
        <v>85</v>
      </c>
      <c r="AV324" s="13" t="s">
        <v>83</v>
      </c>
      <c r="AW324" s="13" t="s">
        <v>5</v>
      </c>
      <c r="AX324" s="13" t="s">
        <v>75</v>
      </c>
      <c r="AY324" s="207" t="s">
        <v>131</v>
      </c>
    </row>
    <row r="325" spans="2:51" s="14" customFormat="1" ht="12">
      <c r="B325" s="208"/>
      <c r="C325" s="209"/>
      <c r="D325" s="191" t="s">
        <v>145</v>
      </c>
      <c r="E325" s="210" t="s">
        <v>29</v>
      </c>
      <c r="F325" s="211" t="s">
        <v>1175</v>
      </c>
      <c r="G325" s="209"/>
      <c r="H325" s="212">
        <v>20.531</v>
      </c>
      <c r="I325" s="213"/>
      <c r="J325" s="213"/>
      <c r="K325" s="209"/>
      <c r="L325" s="209"/>
      <c r="M325" s="214"/>
      <c r="N325" s="215"/>
      <c r="O325" s="216"/>
      <c r="P325" s="216"/>
      <c r="Q325" s="216"/>
      <c r="R325" s="216"/>
      <c r="S325" s="216"/>
      <c r="T325" s="216"/>
      <c r="U325" s="216"/>
      <c r="V325" s="216"/>
      <c r="W325" s="216"/>
      <c r="X325" s="217"/>
      <c r="AT325" s="218" t="s">
        <v>145</v>
      </c>
      <c r="AU325" s="218" t="s">
        <v>85</v>
      </c>
      <c r="AV325" s="14" t="s">
        <v>85</v>
      </c>
      <c r="AW325" s="14" t="s">
        <v>5</v>
      </c>
      <c r="AX325" s="14" t="s">
        <v>75</v>
      </c>
      <c r="AY325" s="218" t="s">
        <v>131</v>
      </c>
    </row>
    <row r="326" spans="2:51" s="13" customFormat="1" ht="12">
      <c r="B326" s="198"/>
      <c r="C326" s="199"/>
      <c r="D326" s="191" t="s">
        <v>145</v>
      </c>
      <c r="E326" s="200" t="s">
        <v>29</v>
      </c>
      <c r="F326" s="201" t="s">
        <v>1042</v>
      </c>
      <c r="G326" s="199"/>
      <c r="H326" s="200" t="s">
        <v>29</v>
      </c>
      <c r="I326" s="202"/>
      <c r="J326" s="202"/>
      <c r="K326" s="199"/>
      <c r="L326" s="199"/>
      <c r="M326" s="203"/>
      <c r="N326" s="204"/>
      <c r="O326" s="205"/>
      <c r="P326" s="205"/>
      <c r="Q326" s="205"/>
      <c r="R326" s="205"/>
      <c r="S326" s="205"/>
      <c r="T326" s="205"/>
      <c r="U326" s="205"/>
      <c r="V326" s="205"/>
      <c r="W326" s="205"/>
      <c r="X326" s="206"/>
      <c r="AT326" s="207" t="s">
        <v>145</v>
      </c>
      <c r="AU326" s="207" t="s">
        <v>85</v>
      </c>
      <c r="AV326" s="13" t="s">
        <v>83</v>
      </c>
      <c r="AW326" s="13" t="s">
        <v>5</v>
      </c>
      <c r="AX326" s="13" t="s">
        <v>75</v>
      </c>
      <c r="AY326" s="207" t="s">
        <v>131</v>
      </c>
    </row>
    <row r="327" spans="2:51" s="14" customFormat="1" ht="12">
      <c r="B327" s="208"/>
      <c r="C327" s="209"/>
      <c r="D327" s="191" t="s">
        <v>145</v>
      </c>
      <c r="E327" s="210" t="s">
        <v>29</v>
      </c>
      <c r="F327" s="211" t="s">
        <v>1176</v>
      </c>
      <c r="G327" s="209"/>
      <c r="H327" s="212">
        <v>4.65</v>
      </c>
      <c r="I327" s="213"/>
      <c r="J327" s="213"/>
      <c r="K327" s="209"/>
      <c r="L327" s="209"/>
      <c r="M327" s="214"/>
      <c r="N327" s="215"/>
      <c r="O327" s="216"/>
      <c r="P327" s="216"/>
      <c r="Q327" s="216"/>
      <c r="R327" s="216"/>
      <c r="S327" s="216"/>
      <c r="T327" s="216"/>
      <c r="U327" s="216"/>
      <c r="V327" s="216"/>
      <c r="W327" s="216"/>
      <c r="X327" s="217"/>
      <c r="AT327" s="218" t="s">
        <v>145</v>
      </c>
      <c r="AU327" s="218" t="s">
        <v>85</v>
      </c>
      <c r="AV327" s="14" t="s">
        <v>85</v>
      </c>
      <c r="AW327" s="14" t="s">
        <v>5</v>
      </c>
      <c r="AX327" s="14" t="s">
        <v>75</v>
      </c>
      <c r="AY327" s="218" t="s">
        <v>131</v>
      </c>
    </row>
    <row r="328" spans="2:51" s="13" customFormat="1" ht="12">
      <c r="B328" s="198"/>
      <c r="C328" s="199"/>
      <c r="D328" s="191" t="s">
        <v>145</v>
      </c>
      <c r="E328" s="200" t="s">
        <v>29</v>
      </c>
      <c r="F328" s="201" t="s">
        <v>1044</v>
      </c>
      <c r="G328" s="199"/>
      <c r="H328" s="200" t="s">
        <v>29</v>
      </c>
      <c r="I328" s="202"/>
      <c r="J328" s="202"/>
      <c r="K328" s="199"/>
      <c r="L328" s="199"/>
      <c r="M328" s="203"/>
      <c r="N328" s="204"/>
      <c r="O328" s="205"/>
      <c r="P328" s="205"/>
      <c r="Q328" s="205"/>
      <c r="R328" s="205"/>
      <c r="S328" s="205"/>
      <c r="T328" s="205"/>
      <c r="U328" s="205"/>
      <c r="V328" s="205"/>
      <c r="W328" s="205"/>
      <c r="X328" s="206"/>
      <c r="AT328" s="207" t="s">
        <v>145</v>
      </c>
      <c r="AU328" s="207" t="s">
        <v>85</v>
      </c>
      <c r="AV328" s="13" t="s">
        <v>83</v>
      </c>
      <c r="AW328" s="13" t="s">
        <v>5</v>
      </c>
      <c r="AX328" s="13" t="s">
        <v>75</v>
      </c>
      <c r="AY328" s="207" t="s">
        <v>131</v>
      </c>
    </row>
    <row r="329" spans="2:51" s="14" customFormat="1" ht="12">
      <c r="B329" s="208"/>
      <c r="C329" s="209"/>
      <c r="D329" s="191" t="s">
        <v>145</v>
      </c>
      <c r="E329" s="210" t="s">
        <v>29</v>
      </c>
      <c r="F329" s="211" t="s">
        <v>1177</v>
      </c>
      <c r="G329" s="209"/>
      <c r="H329" s="212">
        <v>5.154</v>
      </c>
      <c r="I329" s="213"/>
      <c r="J329" s="213"/>
      <c r="K329" s="209"/>
      <c r="L329" s="209"/>
      <c r="M329" s="214"/>
      <c r="N329" s="215"/>
      <c r="O329" s="216"/>
      <c r="P329" s="216"/>
      <c r="Q329" s="216"/>
      <c r="R329" s="216"/>
      <c r="S329" s="216"/>
      <c r="T329" s="216"/>
      <c r="U329" s="216"/>
      <c r="V329" s="216"/>
      <c r="W329" s="216"/>
      <c r="X329" s="217"/>
      <c r="AT329" s="218" t="s">
        <v>145</v>
      </c>
      <c r="AU329" s="218" t="s">
        <v>85</v>
      </c>
      <c r="AV329" s="14" t="s">
        <v>85</v>
      </c>
      <c r="AW329" s="14" t="s">
        <v>5</v>
      </c>
      <c r="AX329" s="14" t="s">
        <v>75</v>
      </c>
      <c r="AY329" s="218" t="s">
        <v>131</v>
      </c>
    </row>
    <row r="330" spans="2:51" s="13" customFormat="1" ht="12">
      <c r="B330" s="198"/>
      <c r="C330" s="199"/>
      <c r="D330" s="191" t="s">
        <v>145</v>
      </c>
      <c r="E330" s="200" t="s">
        <v>29</v>
      </c>
      <c r="F330" s="201" t="s">
        <v>1046</v>
      </c>
      <c r="G330" s="199"/>
      <c r="H330" s="200" t="s">
        <v>29</v>
      </c>
      <c r="I330" s="202"/>
      <c r="J330" s="202"/>
      <c r="K330" s="199"/>
      <c r="L330" s="199"/>
      <c r="M330" s="203"/>
      <c r="N330" s="204"/>
      <c r="O330" s="205"/>
      <c r="P330" s="205"/>
      <c r="Q330" s="205"/>
      <c r="R330" s="205"/>
      <c r="S330" s="205"/>
      <c r="T330" s="205"/>
      <c r="U330" s="205"/>
      <c r="V330" s="205"/>
      <c r="W330" s="205"/>
      <c r="X330" s="206"/>
      <c r="AT330" s="207" t="s">
        <v>145</v>
      </c>
      <c r="AU330" s="207" t="s">
        <v>85</v>
      </c>
      <c r="AV330" s="13" t="s">
        <v>83</v>
      </c>
      <c r="AW330" s="13" t="s">
        <v>5</v>
      </c>
      <c r="AX330" s="13" t="s">
        <v>75</v>
      </c>
      <c r="AY330" s="207" t="s">
        <v>131</v>
      </c>
    </row>
    <row r="331" spans="2:51" s="14" customFormat="1" ht="12">
      <c r="B331" s="208"/>
      <c r="C331" s="209"/>
      <c r="D331" s="191" t="s">
        <v>145</v>
      </c>
      <c r="E331" s="210" t="s">
        <v>29</v>
      </c>
      <c r="F331" s="211" t="s">
        <v>1178</v>
      </c>
      <c r="G331" s="209"/>
      <c r="H331" s="212">
        <v>3.387</v>
      </c>
      <c r="I331" s="213"/>
      <c r="J331" s="213"/>
      <c r="K331" s="209"/>
      <c r="L331" s="209"/>
      <c r="M331" s="214"/>
      <c r="N331" s="215"/>
      <c r="O331" s="216"/>
      <c r="P331" s="216"/>
      <c r="Q331" s="216"/>
      <c r="R331" s="216"/>
      <c r="S331" s="216"/>
      <c r="T331" s="216"/>
      <c r="U331" s="216"/>
      <c r="V331" s="216"/>
      <c r="W331" s="216"/>
      <c r="X331" s="217"/>
      <c r="AT331" s="218" t="s">
        <v>145</v>
      </c>
      <c r="AU331" s="218" t="s">
        <v>85</v>
      </c>
      <c r="AV331" s="14" t="s">
        <v>85</v>
      </c>
      <c r="AW331" s="14" t="s">
        <v>5</v>
      </c>
      <c r="AX331" s="14" t="s">
        <v>75</v>
      </c>
      <c r="AY331" s="218" t="s">
        <v>131</v>
      </c>
    </row>
    <row r="332" spans="2:51" s="13" customFormat="1" ht="12">
      <c r="B332" s="198"/>
      <c r="C332" s="199"/>
      <c r="D332" s="191" t="s">
        <v>145</v>
      </c>
      <c r="E332" s="200" t="s">
        <v>29</v>
      </c>
      <c r="F332" s="201" t="s">
        <v>1048</v>
      </c>
      <c r="G332" s="199"/>
      <c r="H332" s="200" t="s">
        <v>29</v>
      </c>
      <c r="I332" s="202"/>
      <c r="J332" s="202"/>
      <c r="K332" s="199"/>
      <c r="L332" s="199"/>
      <c r="M332" s="203"/>
      <c r="N332" s="204"/>
      <c r="O332" s="205"/>
      <c r="P332" s="205"/>
      <c r="Q332" s="205"/>
      <c r="R332" s="205"/>
      <c r="S332" s="205"/>
      <c r="T332" s="205"/>
      <c r="U332" s="205"/>
      <c r="V332" s="205"/>
      <c r="W332" s="205"/>
      <c r="X332" s="206"/>
      <c r="AT332" s="207" t="s">
        <v>145</v>
      </c>
      <c r="AU332" s="207" t="s">
        <v>85</v>
      </c>
      <c r="AV332" s="13" t="s">
        <v>83</v>
      </c>
      <c r="AW332" s="13" t="s">
        <v>5</v>
      </c>
      <c r="AX332" s="13" t="s">
        <v>75</v>
      </c>
      <c r="AY332" s="207" t="s">
        <v>131</v>
      </c>
    </row>
    <row r="333" spans="2:51" s="14" customFormat="1" ht="12">
      <c r="B333" s="208"/>
      <c r="C333" s="209"/>
      <c r="D333" s="191" t="s">
        <v>145</v>
      </c>
      <c r="E333" s="210" t="s">
        <v>29</v>
      </c>
      <c r="F333" s="211" t="s">
        <v>1178</v>
      </c>
      <c r="G333" s="209"/>
      <c r="H333" s="212">
        <v>3.387</v>
      </c>
      <c r="I333" s="213"/>
      <c r="J333" s="213"/>
      <c r="K333" s="209"/>
      <c r="L333" s="209"/>
      <c r="M333" s="214"/>
      <c r="N333" s="215"/>
      <c r="O333" s="216"/>
      <c r="P333" s="216"/>
      <c r="Q333" s="216"/>
      <c r="R333" s="216"/>
      <c r="S333" s="216"/>
      <c r="T333" s="216"/>
      <c r="U333" s="216"/>
      <c r="V333" s="216"/>
      <c r="W333" s="216"/>
      <c r="X333" s="217"/>
      <c r="AT333" s="218" t="s">
        <v>145</v>
      </c>
      <c r="AU333" s="218" t="s">
        <v>85</v>
      </c>
      <c r="AV333" s="14" t="s">
        <v>85</v>
      </c>
      <c r="AW333" s="14" t="s">
        <v>5</v>
      </c>
      <c r="AX333" s="14" t="s">
        <v>75</v>
      </c>
      <c r="AY333" s="218" t="s">
        <v>131</v>
      </c>
    </row>
    <row r="334" spans="2:51" s="13" customFormat="1" ht="12">
      <c r="B334" s="198"/>
      <c r="C334" s="199"/>
      <c r="D334" s="191" t="s">
        <v>145</v>
      </c>
      <c r="E334" s="200" t="s">
        <v>29</v>
      </c>
      <c r="F334" s="201" t="s">
        <v>1049</v>
      </c>
      <c r="G334" s="199"/>
      <c r="H334" s="200" t="s">
        <v>29</v>
      </c>
      <c r="I334" s="202"/>
      <c r="J334" s="202"/>
      <c r="K334" s="199"/>
      <c r="L334" s="199"/>
      <c r="M334" s="203"/>
      <c r="N334" s="204"/>
      <c r="O334" s="205"/>
      <c r="P334" s="205"/>
      <c r="Q334" s="205"/>
      <c r="R334" s="205"/>
      <c r="S334" s="205"/>
      <c r="T334" s="205"/>
      <c r="U334" s="205"/>
      <c r="V334" s="205"/>
      <c r="W334" s="205"/>
      <c r="X334" s="206"/>
      <c r="AT334" s="207" t="s">
        <v>145</v>
      </c>
      <c r="AU334" s="207" t="s">
        <v>85</v>
      </c>
      <c r="AV334" s="13" t="s">
        <v>83</v>
      </c>
      <c r="AW334" s="13" t="s">
        <v>5</v>
      </c>
      <c r="AX334" s="13" t="s">
        <v>75</v>
      </c>
      <c r="AY334" s="207" t="s">
        <v>131</v>
      </c>
    </row>
    <row r="335" spans="2:51" s="14" customFormat="1" ht="12">
      <c r="B335" s="208"/>
      <c r="C335" s="209"/>
      <c r="D335" s="191" t="s">
        <v>145</v>
      </c>
      <c r="E335" s="210" t="s">
        <v>29</v>
      </c>
      <c r="F335" s="211" t="s">
        <v>1179</v>
      </c>
      <c r="G335" s="209"/>
      <c r="H335" s="212">
        <v>4.628</v>
      </c>
      <c r="I335" s="213"/>
      <c r="J335" s="213"/>
      <c r="K335" s="209"/>
      <c r="L335" s="209"/>
      <c r="M335" s="214"/>
      <c r="N335" s="215"/>
      <c r="O335" s="216"/>
      <c r="P335" s="216"/>
      <c r="Q335" s="216"/>
      <c r="R335" s="216"/>
      <c r="S335" s="216"/>
      <c r="T335" s="216"/>
      <c r="U335" s="216"/>
      <c r="V335" s="216"/>
      <c r="W335" s="216"/>
      <c r="X335" s="217"/>
      <c r="AT335" s="218" t="s">
        <v>145</v>
      </c>
      <c r="AU335" s="218" t="s">
        <v>85</v>
      </c>
      <c r="AV335" s="14" t="s">
        <v>85</v>
      </c>
      <c r="AW335" s="14" t="s">
        <v>5</v>
      </c>
      <c r="AX335" s="14" t="s">
        <v>75</v>
      </c>
      <c r="AY335" s="218" t="s">
        <v>131</v>
      </c>
    </row>
    <row r="336" spans="2:51" s="13" customFormat="1" ht="12">
      <c r="B336" s="198"/>
      <c r="C336" s="199"/>
      <c r="D336" s="191" t="s">
        <v>145</v>
      </c>
      <c r="E336" s="200" t="s">
        <v>29</v>
      </c>
      <c r="F336" s="201" t="s">
        <v>1050</v>
      </c>
      <c r="G336" s="199"/>
      <c r="H336" s="200" t="s">
        <v>29</v>
      </c>
      <c r="I336" s="202"/>
      <c r="J336" s="202"/>
      <c r="K336" s="199"/>
      <c r="L336" s="199"/>
      <c r="M336" s="203"/>
      <c r="N336" s="204"/>
      <c r="O336" s="205"/>
      <c r="P336" s="205"/>
      <c r="Q336" s="205"/>
      <c r="R336" s="205"/>
      <c r="S336" s="205"/>
      <c r="T336" s="205"/>
      <c r="U336" s="205"/>
      <c r="V336" s="205"/>
      <c r="W336" s="205"/>
      <c r="X336" s="206"/>
      <c r="AT336" s="207" t="s">
        <v>145</v>
      </c>
      <c r="AU336" s="207" t="s">
        <v>85</v>
      </c>
      <c r="AV336" s="13" t="s">
        <v>83</v>
      </c>
      <c r="AW336" s="13" t="s">
        <v>5</v>
      </c>
      <c r="AX336" s="13" t="s">
        <v>75</v>
      </c>
      <c r="AY336" s="207" t="s">
        <v>131</v>
      </c>
    </row>
    <row r="337" spans="2:51" s="14" customFormat="1" ht="12">
      <c r="B337" s="208"/>
      <c r="C337" s="209"/>
      <c r="D337" s="191" t="s">
        <v>145</v>
      </c>
      <c r="E337" s="210" t="s">
        <v>29</v>
      </c>
      <c r="F337" s="211" t="s">
        <v>1180</v>
      </c>
      <c r="G337" s="209"/>
      <c r="H337" s="212">
        <v>5.241</v>
      </c>
      <c r="I337" s="213"/>
      <c r="J337" s="213"/>
      <c r="K337" s="209"/>
      <c r="L337" s="209"/>
      <c r="M337" s="214"/>
      <c r="N337" s="215"/>
      <c r="O337" s="216"/>
      <c r="P337" s="216"/>
      <c r="Q337" s="216"/>
      <c r="R337" s="216"/>
      <c r="S337" s="216"/>
      <c r="T337" s="216"/>
      <c r="U337" s="216"/>
      <c r="V337" s="216"/>
      <c r="W337" s="216"/>
      <c r="X337" s="217"/>
      <c r="AT337" s="218" t="s">
        <v>145</v>
      </c>
      <c r="AU337" s="218" t="s">
        <v>85</v>
      </c>
      <c r="AV337" s="14" t="s">
        <v>85</v>
      </c>
      <c r="AW337" s="14" t="s">
        <v>5</v>
      </c>
      <c r="AX337" s="14" t="s">
        <v>75</v>
      </c>
      <c r="AY337" s="218" t="s">
        <v>131</v>
      </c>
    </row>
    <row r="338" spans="2:51" s="13" customFormat="1" ht="12">
      <c r="B338" s="198"/>
      <c r="C338" s="199"/>
      <c r="D338" s="191" t="s">
        <v>145</v>
      </c>
      <c r="E338" s="200" t="s">
        <v>29</v>
      </c>
      <c r="F338" s="201" t="s">
        <v>1051</v>
      </c>
      <c r="G338" s="199"/>
      <c r="H338" s="200" t="s">
        <v>29</v>
      </c>
      <c r="I338" s="202"/>
      <c r="J338" s="202"/>
      <c r="K338" s="199"/>
      <c r="L338" s="199"/>
      <c r="M338" s="203"/>
      <c r="N338" s="204"/>
      <c r="O338" s="205"/>
      <c r="P338" s="205"/>
      <c r="Q338" s="205"/>
      <c r="R338" s="205"/>
      <c r="S338" s="205"/>
      <c r="T338" s="205"/>
      <c r="U338" s="205"/>
      <c r="V338" s="205"/>
      <c r="W338" s="205"/>
      <c r="X338" s="206"/>
      <c r="AT338" s="207" t="s">
        <v>145</v>
      </c>
      <c r="AU338" s="207" t="s">
        <v>85</v>
      </c>
      <c r="AV338" s="13" t="s">
        <v>83</v>
      </c>
      <c r="AW338" s="13" t="s">
        <v>5</v>
      </c>
      <c r="AX338" s="13" t="s">
        <v>75</v>
      </c>
      <c r="AY338" s="207" t="s">
        <v>131</v>
      </c>
    </row>
    <row r="339" spans="2:51" s="14" customFormat="1" ht="12">
      <c r="B339" s="208"/>
      <c r="C339" s="209"/>
      <c r="D339" s="191" t="s">
        <v>145</v>
      </c>
      <c r="E339" s="210" t="s">
        <v>29</v>
      </c>
      <c r="F339" s="211" t="s">
        <v>1181</v>
      </c>
      <c r="G339" s="209"/>
      <c r="H339" s="212">
        <v>3.329</v>
      </c>
      <c r="I339" s="213"/>
      <c r="J339" s="213"/>
      <c r="K339" s="209"/>
      <c r="L339" s="209"/>
      <c r="M339" s="214"/>
      <c r="N339" s="215"/>
      <c r="O339" s="216"/>
      <c r="P339" s="216"/>
      <c r="Q339" s="216"/>
      <c r="R339" s="216"/>
      <c r="S339" s="216"/>
      <c r="T339" s="216"/>
      <c r="U339" s="216"/>
      <c r="V339" s="216"/>
      <c r="W339" s="216"/>
      <c r="X339" s="217"/>
      <c r="AT339" s="218" t="s">
        <v>145</v>
      </c>
      <c r="AU339" s="218" t="s">
        <v>85</v>
      </c>
      <c r="AV339" s="14" t="s">
        <v>85</v>
      </c>
      <c r="AW339" s="14" t="s">
        <v>5</v>
      </c>
      <c r="AX339" s="14" t="s">
        <v>75</v>
      </c>
      <c r="AY339" s="218" t="s">
        <v>131</v>
      </c>
    </row>
    <row r="340" spans="2:51" s="13" customFormat="1" ht="12">
      <c r="B340" s="198"/>
      <c r="C340" s="199"/>
      <c r="D340" s="191" t="s">
        <v>145</v>
      </c>
      <c r="E340" s="200" t="s">
        <v>29</v>
      </c>
      <c r="F340" s="201" t="s">
        <v>1052</v>
      </c>
      <c r="G340" s="199"/>
      <c r="H340" s="200" t="s">
        <v>29</v>
      </c>
      <c r="I340" s="202"/>
      <c r="J340" s="202"/>
      <c r="K340" s="199"/>
      <c r="L340" s="199"/>
      <c r="M340" s="203"/>
      <c r="N340" s="204"/>
      <c r="O340" s="205"/>
      <c r="P340" s="205"/>
      <c r="Q340" s="205"/>
      <c r="R340" s="205"/>
      <c r="S340" s="205"/>
      <c r="T340" s="205"/>
      <c r="U340" s="205"/>
      <c r="V340" s="205"/>
      <c r="W340" s="205"/>
      <c r="X340" s="206"/>
      <c r="AT340" s="207" t="s">
        <v>145</v>
      </c>
      <c r="AU340" s="207" t="s">
        <v>85</v>
      </c>
      <c r="AV340" s="13" t="s">
        <v>83</v>
      </c>
      <c r="AW340" s="13" t="s">
        <v>5</v>
      </c>
      <c r="AX340" s="13" t="s">
        <v>75</v>
      </c>
      <c r="AY340" s="207" t="s">
        <v>131</v>
      </c>
    </row>
    <row r="341" spans="2:51" s="14" customFormat="1" ht="12">
      <c r="B341" s="208"/>
      <c r="C341" s="209"/>
      <c r="D341" s="191" t="s">
        <v>145</v>
      </c>
      <c r="E341" s="210" t="s">
        <v>29</v>
      </c>
      <c r="F341" s="211" t="s">
        <v>1182</v>
      </c>
      <c r="G341" s="209"/>
      <c r="H341" s="212">
        <v>3.475</v>
      </c>
      <c r="I341" s="213"/>
      <c r="J341" s="213"/>
      <c r="K341" s="209"/>
      <c r="L341" s="209"/>
      <c r="M341" s="214"/>
      <c r="N341" s="215"/>
      <c r="O341" s="216"/>
      <c r="P341" s="216"/>
      <c r="Q341" s="216"/>
      <c r="R341" s="216"/>
      <c r="S341" s="216"/>
      <c r="T341" s="216"/>
      <c r="U341" s="216"/>
      <c r="V341" s="216"/>
      <c r="W341" s="216"/>
      <c r="X341" s="217"/>
      <c r="AT341" s="218" t="s">
        <v>145</v>
      </c>
      <c r="AU341" s="218" t="s">
        <v>85</v>
      </c>
      <c r="AV341" s="14" t="s">
        <v>85</v>
      </c>
      <c r="AW341" s="14" t="s">
        <v>5</v>
      </c>
      <c r="AX341" s="14" t="s">
        <v>75</v>
      </c>
      <c r="AY341" s="218" t="s">
        <v>131</v>
      </c>
    </row>
    <row r="342" spans="2:51" s="13" customFormat="1" ht="12">
      <c r="B342" s="198"/>
      <c r="C342" s="199"/>
      <c r="D342" s="191" t="s">
        <v>145</v>
      </c>
      <c r="E342" s="200" t="s">
        <v>29</v>
      </c>
      <c r="F342" s="201" t="s">
        <v>1183</v>
      </c>
      <c r="G342" s="199"/>
      <c r="H342" s="200" t="s">
        <v>29</v>
      </c>
      <c r="I342" s="202"/>
      <c r="J342" s="202"/>
      <c r="K342" s="199"/>
      <c r="L342" s="199"/>
      <c r="M342" s="203"/>
      <c r="N342" s="204"/>
      <c r="O342" s="205"/>
      <c r="P342" s="205"/>
      <c r="Q342" s="205"/>
      <c r="R342" s="205"/>
      <c r="S342" s="205"/>
      <c r="T342" s="205"/>
      <c r="U342" s="205"/>
      <c r="V342" s="205"/>
      <c r="W342" s="205"/>
      <c r="X342" s="206"/>
      <c r="AT342" s="207" t="s">
        <v>145</v>
      </c>
      <c r="AU342" s="207" t="s">
        <v>85</v>
      </c>
      <c r="AV342" s="13" t="s">
        <v>83</v>
      </c>
      <c r="AW342" s="13" t="s">
        <v>5</v>
      </c>
      <c r="AX342" s="13" t="s">
        <v>75</v>
      </c>
      <c r="AY342" s="207" t="s">
        <v>131</v>
      </c>
    </row>
    <row r="343" spans="2:51" s="13" customFormat="1" ht="12">
      <c r="B343" s="198"/>
      <c r="C343" s="199"/>
      <c r="D343" s="191" t="s">
        <v>145</v>
      </c>
      <c r="E343" s="200" t="s">
        <v>29</v>
      </c>
      <c r="F343" s="201" t="s">
        <v>1021</v>
      </c>
      <c r="G343" s="199"/>
      <c r="H343" s="200" t="s">
        <v>29</v>
      </c>
      <c r="I343" s="202"/>
      <c r="J343" s="202"/>
      <c r="K343" s="199"/>
      <c r="L343" s="199"/>
      <c r="M343" s="203"/>
      <c r="N343" s="204"/>
      <c r="O343" s="205"/>
      <c r="P343" s="205"/>
      <c r="Q343" s="205"/>
      <c r="R343" s="205"/>
      <c r="S343" s="205"/>
      <c r="T343" s="205"/>
      <c r="U343" s="205"/>
      <c r="V343" s="205"/>
      <c r="W343" s="205"/>
      <c r="X343" s="206"/>
      <c r="AT343" s="207" t="s">
        <v>145</v>
      </c>
      <c r="AU343" s="207" t="s">
        <v>85</v>
      </c>
      <c r="AV343" s="13" t="s">
        <v>83</v>
      </c>
      <c r="AW343" s="13" t="s">
        <v>5</v>
      </c>
      <c r="AX343" s="13" t="s">
        <v>75</v>
      </c>
      <c r="AY343" s="207" t="s">
        <v>131</v>
      </c>
    </row>
    <row r="344" spans="2:51" s="14" customFormat="1" ht="12">
      <c r="B344" s="208"/>
      <c r="C344" s="209"/>
      <c r="D344" s="191" t="s">
        <v>145</v>
      </c>
      <c r="E344" s="210" t="s">
        <v>29</v>
      </c>
      <c r="F344" s="211" t="s">
        <v>1184</v>
      </c>
      <c r="G344" s="209"/>
      <c r="H344" s="212">
        <v>79.5</v>
      </c>
      <c r="I344" s="213"/>
      <c r="J344" s="213"/>
      <c r="K344" s="209"/>
      <c r="L344" s="209"/>
      <c r="M344" s="214"/>
      <c r="N344" s="215"/>
      <c r="O344" s="216"/>
      <c r="P344" s="216"/>
      <c r="Q344" s="216"/>
      <c r="R344" s="216"/>
      <c r="S344" s="216"/>
      <c r="T344" s="216"/>
      <c r="U344" s="216"/>
      <c r="V344" s="216"/>
      <c r="W344" s="216"/>
      <c r="X344" s="217"/>
      <c r="AT344" s="218" t="s">
        <v>145</v>
      </c>
      <c r="AU344" s="218" t="s">
        <v>85</v>
      </c>
      <c r="AV344" s="14" t="s">
        <v>85</v>
      </c>
      <c r="AW344" s="14" t="s">
        <v>5</v>
      </c>
      <c r="AX344" s="14" t="s">
        <v>75</v>
      </c>
      <c r="AY344" s="218" t="s">
        <v>131</v>
      </c>
    </row>
    <row r="345" spans="2:51" s="13" customFormat="1" ht="12">
      <c r="B345" s="198"/>
      <c r="C345" s="199"/>
      <c r="D345" s="191" t="s">
        <v>145</v>
      </c>
      <c r="E345" s="200" t="s">
        <v>29</v>
      </c>
      <c r="F345" s="201" t="s">
        <v>1023</v>
      </c>
      <c r="G345" s="199"/>
      <c r="H345" s="200" t="s">
        <v>29</v>
      </c>
      <c r="I345" s="202"/>
      <c r="J345" s="202"/>
      <c r="K345" s="199"/>
      <c r="L345" s="199"/>
      <c r="M345" s="203"/>
      <c r="N345" s="204"/>
      <c r="O345" s="205"/>
      <c r="P345" s="205"/>
      <c r="Q345" s="205"/>
      <c r="R345" s="205"/>
      <c r="S345" s="205"/>
      <c r="T345" s="205"/>
      <c r="U345" s="205"/>
      <c r="V345" s="205"/>
      <c r="W345" s="205"/>
      <c r="X345" s="206"/>
      <c r="AT345" s="207" t="s">
        <v>145</v>
      </c>
      <c r="AU345" s="207" t="s">
        <v>85</v>
      </c>
      <c r="AV345" s="13" t="s">
        <v>83</v>
      </c>
      <c r="AW345" s="13" t="s">
        <v>5</v>
      </c>
      <c r="AX345" s="13" t="s">
        <v>75</v>
      </c>
      <c r="AY345" s="207" t="s">
        <v>131</v>
      </c>
    </row>
    <row r="346" spans="2:51" s="14" customFormat="1" ht="12">
      <c r="B346" s="208"/>
      <c r="C346" s="209"/>
      <c r="D346" s="191" t="s">
        <v>145</v>
      </c>
      <c r="E346" s="210" t="s">
        <v>29</v>
      </c>
      <c r="F346" s="211" t="s">
        <v>1185</v>
      </c>
      <c r="G346" s="209"/>
      <c r="H346" s="212">
        <v>55.5</v>
      </c>
      <c r="I346" s="213"/>
      <c r="J346" s="213"/>
      <c r="K346" s="209"/>
      <c r="L346" s="209"/>
      <c r="M346" s="214"/>
      <c r="N346" s="215"/>
      <c r="O346" s="216"/>
      <c r="P346" s="216"/>
      <c r="Q346" s="216"/>
      <c r="R346" s="216"/>
      <c r="S346" s="216"/>
      <c r="T346" s="216"/>
      <c r="U346" s="216"/>
      <c r="V346" s="216"/>
      <c r="W346" s="216"/>
      <c r="X346" s="217"/>
      <c r="AT346" s="218" t="s">
        <v>145</v>
      </c>
      <c r="AU346" s="218" t="s">
        <v>85</v>
      </c>
      <c r="AV346" s="14" t="s">
        <v>85</v>
      </c>
      <c r="AW346" s="14" t="s">
        <v>5</v>
      </c>
      <c r="AX346" s="14" t="s">
        <v>75</v>
      </c>
      <c r="AY346" s="218" t="s">
        <v>131</v>
      </c>
    </row>
    <row r="347" spans="2:51" s="13" customFormat="1" ht="12">
      <c r="B347" s="198"/>
      <c r="C347" s="199"/>
      <c r="D347" s="191" t="s">
        <v>145</v>
      </c>
      <c r="E347" s="200" t="s">
        <v>29</v>
      </c>
      <c r="F347" s="201" t="s">
        <v>1025</v>
      </c>
      <c r="G347" s="199"/>
      <c r="H347" s="200" t="s">
        <v>29</v>
      </c>
      <c r="I347" s="202"/>
      <c r="J347" s="202"/>
      <c r="K347" s="199"/>
      <c r="L347" s="199"/>
      <c r="M347" s="203"/>
      <c r="N347" s="204"/>
      <c r="O347" s="205"/>
      <c r="P347" s="205"/>
      <c r="Q347" s="205"/>
      <c r="R347" s="205"/>
      <c r="S347" s="205"/>
      <c r="T347" s="205"/>
      <c r="U347" s="205"/>
      <c r="V347" s="205"/>
      <c r="W347" s="205"/>
      <c r="X347" s="206"/>
      <c r="AT347" s="207" t="s">
        <v>145</v>
      </c>
      <c r="AU347" s="207" t="s">
        <v>85</v>
      </c>
      <c r="AV347" s="13" t="s">
        <v>83</v>
      </c>
      <c r="AW347" s="13" t="s">
        <v>5</v>
      </c>
      <c r="AX347" s="13" t="s">
        <v>75</v>
      </c>
      <c r="AY347" s="207" t="s">
        <v>131</v>
      </c>
    </row>
    <row r="348" spans="2:51" s="14" customFormat="1" ht="12">
      <c r="B348" s="208"/>
      <c r="C348" s="209"/>
      <c r="D348" s="191" t="s">
        <v>145</v>
      </c>
      <c r="E348" s="210" t="s">
        <v>29</v>
      </c>
      <c r="F348" s="211" t="s">
        <v>1186</v>
      </c>
      <c r="G348" s="209"/>
      <c r="H348" s="212">
        <v>2.3</v>
      </c>
      <c r="I348" s="213"/>
      <c r="J348" s="213"/>
      <c r="K348" s="209"/>
      <c r="L348" s="209"/>
      <c r="M348" s="214"/>
      <c r="N348" s="215"/>
      <c r="O348" s="216"/>
      <c r="P348" s="216"/>
      <c r="Q348" s="216"/>
      <c r="R348" s="216"/>
      <c r="S348" s="216"/>
      <c r="T348" s="216"/>
      <c r="U348" s="216"/>
      <c r="V348" s="216"/>
      <c r="W348" s="216"/>
      <c r="X348" s="217"/>
      <c r="AT348" s="218" t="s">
        <v>145</v>
      </c>
      <c r="AU348" s="218" t="s">
        <v>85</v>
      </c>
      <c r="AV348" s="14" t="s">
        <v>85</v>
      </c>
      <c r="AW348" s="14" t="s">
        <v>5</v>
      </c>
      <c r="AX348" s="14" t="s">
        <v>75</v>
      </c>
      <c r="AY348" s="218" t="s">
        <v>131</v>
      </c>
    </row>
    <row r="349" spans="2:51" s="13" customFormat="1" ht="12">
      <c r="B349" s="198"/>
      <c r="C349" s="199"/>
      <c r="D349" s="191" t="s">
        <v>145</v>
      </c>
      <c r="E349" s="200" t="s">
        <v>29</v>
      </c>
      <c r="F349" s="201" t="s">
        <v>1027</v>
      </c>
      <c r="G349" s="199"/>
      <c r="H349" s="200" t="s">
        <v>29</v>
      </c>
      <c r="I349" s="202"/>
      <c r="J349" s="202"/>
      <c r="K349" s="199"/>
      <c r="L349" s="199"/>
      <c r="M349" s="203"/>
      <c r="N349" s="204"/>
      <c r="O349" s="205"/>
      <c r="P349" s="205"/>
      <c r="Q349" s="205"/>
      <c r="R349" s="205"/>
      <c r="S349" s="205"/>
      <c r="T349" s="205"/>
      <c r="U349" s="205"/>
      <c r="V349" s="205"/>
      <c r="W349" s="205"/>
      <c r="X349" s="206"/>
      <c r="AT349" s="207" t="s">
        <v>145</v>
      </c>
      <c r="AU349" s="207" t="s">
        <v>85</v>
      </c>
      <c r="AV349" s="13" t="s">
        <v>83</v>
      </c>
      <c r="AW349" s="13" t="s">
        <v>5</v>
      </c>
      <c r="AX349" s="13" t="s">
        <v>75</v>
      </c>
      <c r="AY349" s="207" t="s">
        <v>131</v>
      </c>
    </row>
    <row r="350" spans="2:51" s="14" customFormat="1" ht="12">
      <c r="B350" s="208"/>
      <c r="C350" s="209"/>
      <c r="D350" s="191" t="s">
        <v>145</v>
      </c>
      <c r="E350" s="210" t="s">
        <v>29</v>
      </c>
      <c r="F350" s="211" t="s">
        <v>1187</v>
      </c>
      <c r="G350" s="209"/>
      <c r="H350" s="212">
        <v>20.19</v>
      </c>
      <c r="I350" s="213"/>
      <c r="J350" s="213"/>
      <c r="K350" s="209"/>
      <c r="L350" s="209"/>
      <c r="M350" s="214"/>
      <c r="N350" s="215"/>
      <c r="O350" s="216"/>
      <c r="P350" s="216"/>
      <c r="Q350" s="216"/>
      <c r="R350" s="216"/>
      <c r="S350" s="216"/>
      <c r="T350" s="216"/>
      <c r="U350" s="216"/>
      <c r="V350" s="216"/>
      <c r="W350" s="216"/>
      <c r="X350" s="217"/>
      <c r="AT350" s="218" t="s">
        <v>145</v>
      </c>
      <c r="AU350" s="218" t="s">
        <v>85</v>
      </c>
      <c r="AV350" s="14" t="s">
        <v>85</v>
      </c>
      <c r="AW350" s="14" t="s">
        <v>5</v>
      </c>
      <c r="AX350" s="14" t="s">
        <v>75</v>
      </c>
      <c r="AY350" s="218" t="s">
        <v>131</v>
      </c>
    </row>
    <row r="351" spans="2:51" s="13" customFormat="1" ht="12">
      <c r="B351" s="198"/>
      <c r="C351" s="199"/>
      <c r="D351" s="191" t="s">
        <v>145</v>
      </c>
      <c r="E351" s="200" t="s">
        <v>29</v>
      </c>
      <c r="F351" s="201" t="s">
        <v>1029</v>
      </c>
      <c r="G351" s="199"/>
      <c r="H351" s="200" t="s">
        <v>29</v>
      </c>
      <c r="I351" s="202"/>
      <c r="J351" s="202"/>
      <c r="K351" s="199"/>
      <c r="L351" s="199"/>
      <c r="M351" s="203"/>
      <c r="N351" s="204"/>
      <c r="O351" s="205"/>
      <c r="P351" s="205"/>
      <c r="Q351" s="205"/>
      <c r="R351" s="205"/>
      <c r="S351" s="205"/>
      <c r="T351" s="205"/>
      <c r="U351" s="205"/>
      <c r="V351" s="205"/>
      <c r="W351" s="205"/>
      <c r="X351" s="206"/>
      <c r="AT351" s="207" t="s">
        <v>145</v>
      </c>
      <c r="AU351" s="207" t="s">
        <v>85</v>
      </c>
      <c r="AV351" s="13" t="s">
        <v>83</v>
      </c>
      <c r="AW351" s="13" t="s">
        <v>5</v>
      </c>
      <c r="AX351" s="13" t="s">
        <v>75</v>
      </c>
      <c r="AY351" s="207" t="s">
        <v>131</v>
      </c>
    </row>
    <row r="352" spans="2:51" s="14" customFormat="1" ht="12">
      <c r="B352" s="208"/>
      <c r="C352" s="209"/>
      <c r="D352" s="191" t="s">
        <v>145</v>
      </c>
      <c r="E352" s="210" t="s">
        <v>29</v>
      </c>
      <c r="F352" s="211" t="s">
        <v>1188</v>
      </c>
      <c r="G352" s="209"/>
      <c r="H352" s="212">
        <v>39.22</v>
      </c>
      <c r="I352" s="213"/>
      <c r="J352" s="213"/>
      <c r="K352" s="209"/>
      <c r="L352" s="209"/>
      <c r="M352" s="214"/>
      <c r="N352" s="215"/>
      <c r="O352" s="216"/>
      <c r="P352" s="216"/>
      <c r="Q352" s="216"/>
      <c r="R352" s="216"/>
      <c r="S352" s="216"/>
      <c r="T352" s="216"/>
      <c r="U352" s="216"/>
      <c r="V352" s="216"/>
      <c r="W352" s="216"/>
      <c r="X352" s="217"/>
      <c r="AT352" s="218" t="s">
        <v>145</v>
      </c>
      <c r="AU352" s="218" t="s">
        <v>85</v>
      </c>
      <c r="AV352" s="14" t="s">
        <v>85</v>
      </c>
      <c r="AW352" s="14" t="s">
        <v>5</v>
      </c>
      <c r="AX352" s="14" t="s">
        <v>75</v>
      </c>
      <c r="AY352" s="218" t="s">
        <v>131</v>
      </c>
    </row>
    <row r="353" spans="2:51" s="13" customFormat="1" ht="12">
      <c r="B353" s="198"/>
      <c r="C353" s="199"/>
      <c r="D353" s="191" t="s">
        <v>145</v>
      </c>
      <c r="E353" s="200" t="s">
        <v>29</v>
      </c>
      <c r="F353" s="201" t="s">
        <v>1031</v>
      </c>
      <c r="G353" s="199"/>
      <c r="H353" s="200" t="s">
        <v>29</v>
      </c>
      <c r="I353" s="202"/>
      <c r="J353" s="202"/>
      <c r="K353" s="199"/>
      <c r="L353" s="199"/>
      <c r="M353" s="203"/>
      <c r="N353" s="204"/>
      <c r="O353" s="205"/>
      <c r="P353" s="205"/>
      <c r="Q353" s="205"/>
      <c r="R353" s="205"/>
      <c r="S353" s="205"/>
      <c r="T353" s="205"/>
      <c r="U353" s="205"/>
      <c r="V353" s="205"/>
      <c r="W353" s="205"/>
      <c r="X353" s="206"/>
      <c r="AT353" s="207" t="s">
        <v>145</v>
      </c>
      <c r="AU353" s="207" t="s">
        <v>85</v>
      </c>
      <c r="AV353" s="13" t="s">
        <v>83</v>
      </c>
      <c r="AW353" s="13" t="s">
        <v>5</v>
      </c>
      <c r="AX353" s="13" t="s">
        <v>75</v>
      </c>
      <c r="AY353" s="207" t="s">
        <v>131</v>
      </c>
    </row>
    <row r="354" spans="2:51" s="14" customFormat="1" ht="12">
      <c r="B354" s="208"/>
      <c r="C354" s="209"/>
      <c r="D354" s="191" t="s">
        <v>145</v>
      </c>
      <c r="E354" s="210" t="s">
        <v>29</v>
      </c>
      <c r="F354" s="211" t="s">
        <v>1189</v>
      </c>
      <c r="G354" s="209"/>
      <c r="H354" s="212">
        <v>37.48</v>
      </c>
      <c r="I354" s="213"/>
      <c r="J354" s="213"/>
      <c r="K354" s="209"/>
      <c r="L354" s="209"/>
      <c r="M354" s="214"/>
      <c r="N354" s="215"/>
      <c r="O354" s="216"/>
      <c r="P354" s="216"/>
      <c r="Q354" s="216"/>
      <c r="R354" s="216"/>
      <c r="S354" s="216"/>
      <c r="T354" s="216"/>
      <c r="U354" s="216"/>
      <c r="V354" s="216"/>
      <c r="W354" s="216"/>
      <c r="X354" s="217"/>
      <c r="AT354" s="218" t="s">
        <v>145</v>
      </c>
      <c r="AU354" s="218" t="s">
        <v>85</v>
      </c>
      <c r="AV354" s="14" t="s">
        <v>85</v>
      </c>
      <c r="AW354" s="14" t="s">
        <v>5</v>
      </c>
      <c r="AX354" s="14" t="s">
        <v>75</v>
      </c>
      <c r="AY354" s="218" t="s">
        <v>131</v>
      </c>
    </row>
    <row r="355" spans="2:51" s="13" customFormat="1" ht="12">
      <c r="B355" s="198"/>
      <c r="C355" s="199"/>
      <c r="D355" s="191" t="s">
        <v>145</v>
      </c>
      <c r="E355" s="200" t="s">
        <v>29</v>
      </c>
      <c r="F355" s="201" t="s">
        <v>1032</v>
      </c>
      <c r="G355" s="199"/>
      <c r="H355" s="200" t="s">
        <v>29</v>
      </c>
      <c r="I355" s="202"/>
      <c r="J355" s="202"/>
      <c r="K355" s="199"/>
      <c r="L355" s="199"/>
      <c r="M355" s="203"/>
      <c r="N355" s="204"/>
      <c r="O355" s="205"/>
      <c r="P355" s="205"/>
      <c r="Q355" s="205"/>
      <c r="R355" s="205"/>
      <c r="S355" s="205"/>
      <c r="T355" s="205"/>
      <c r="U355" s="205"/>
      <c r="V355" s="205"/>
      <c r="W355" s="205"/>
      <c r="X355" s="206"/>
      <c r="AT355" s="207" t="s">
        <v>145</v>
      </c>
      <c r="AU355" s="207" t="s">
        <v>85</v>
      </c>
      <c r="AV355" s="13" t="s">
        <v>83</v>
      </c>
      <c r="AW355" s="13" t="s">
        <v>5</v>
      </c>
      <c r="AX355" s="13" t="s">
        <v>75</v>
      </c>
      <c r="AY355" s="207" t="s">
        <v>131</v>
      </c>
    </row>
    <row r="356" spans="2:51" s="14" customFormat="1" ht="12">
      <c r="B356" s="208"/>
      <c r="C356" s="209"/>
      <c r="D356" s="191" t="s">
        <v>145</v>
      </c>
      <c r="E356" s="210" t="s">
        <v>29</v>
      </c>
      <c r="F356" s="211" t="s">
        <v>1190</v>
      </c>
      <c r="G356" s="209"/>
      <c r="H356" s="212">
        <v>58.02</v>
      </c>
      <c r="I356" s="213"/>
      <c r="J356" s="213"/>
      <c r="K356" s="209"/>
      <c r="L356" s="209"/>
      <c r="M356" s="214"/>
      <c r="N356" s="215"/>
      <c r="O356" s="216"/>
      <c r="P356" s="216"/>
      <c r="Q356" s="216"/>
      <c r="R356" s="216"/>
      <c r="S356" s="216"/>
      <c r="T356" s="216"/>
      <c r="U356" s="216"/>
      <c r="V356" s="216"/>
      <c r="W356" s="216"/>
      <c r="X356" s="217"/>
      <c r="AT356" s="218" t="s">
        <v>145</v>
      </c>
      <c r="AU356" s="218" t="s">
        <v>85</v>
      </c>
      <c r="AV356" s="14" t="s">
        <v>85</v>
      </c>
      <c r="AW356" s="14" t="s">
        <v>5</v>
      </c>
      <c r="AX356" s="14" t="s">
        <v>75</v>
      </c>
      <c r="AY356" s="218" t="s">
        <v>131</v>
      </c>
    </row>
    <row r="357" spans="2:51" s="13" customFormat="1" ht="12">
      <c r="B357" s="198"/>
      <c r="C357" s="199"/>
      <c r="D357" s="191" t="s">
        <v>145</v>
      </c>
      <c r="E357" s="200" t="s">
        <v>29</v>
      </c>
      <c r="F357" s="201" t="s">
        <v>1034</v>
      </c>
      <c r="G357" s="199"/>
      <c r="H357" s="200" t="s">
        <v>29</v>
      </c>
      <c r="I357" s="202"/>
      <c r="J357" s="202"/>
      <c r="K357" s="199"/>
      <c r="L357" s="199"/>
      <c r="M357" s="203"/>
      <c r="N357" s="204"/>
      <c r="O357" s="205"/>
      <c r="P357" s="205"/>
      <c r="Q357" s="205"/>
      <c r="R357" s="205"/>
      <c r="S357" s="205"/>
      <c r="T357" s="205"/>
      <c r="U357" s="205"/>
      <c r="V357" s="205"/>
      <c r="W357" s="205"/>
      <c r="X357" s="206"/>
      <c r="AT357" s="207" t="s">
        <v>145</v>
      </c>
      <c r="AU357" s="207" t="s">
        <v>85</v>
      </c>
      <c r="AV357" s="13" t="s">
        <v>83</v>
      </c>
      <c r="AW357" s="13" t="s">
        <v>5</v>
      </c>
      <c r="AX357" s="13" t="s">
        <v>75</v>
      </c>
      <c r="AY357" s="207" t="s">
        <v>131</v>
      </c>
    </row>
    <row r="358" spans="2:51" s="14" customFormat="1" ht="12">
      <c r="B358" s="208"/>
      <c r="C358" s="209"/>
      <c r="D358" s="191" t="s">
        <v>145</v>
      </c>
      <c r="E358" s="210" t="s">
        <v>29</v>
      </c>
      <c r="F358" s="211" t="s">
        <v>1191</v>
      </c>
      <c r="G358" s="209"/>
      <c r="H358" s="212">
        <v>19.8</v>
      </c>
      <c r="I358" s="213"/>
      <c r="J358" s="213"/>
      <c r="K358" s="209"/>
      <c r="L358" s="209"/>
      <c r="M358" s="214"/>
      <c r="N358" s="215"/>
      <c r="O358" s="216"/>
      <c r="P358" s="216"/>
      <c r="Q358" s="216"/>
      <c r="R358" s="216"/>
      <c r="S358" s="216"/>
      <c r="T358" s="216"/>
      <c r="U358" s="216"/>
      <c r="V358" s="216"/>
      <c r="W358" s="216"/>
      <c r="X358" s="217"/>
      <c r="AT358" s="218" t="s">
        <v>145</v>
      </c>
      <c r="AU358" s="218" t="s">
        <v>85</v>
      </c>
      <c r="AV358" s="14" t="s">
        <v>85</v>
      </c>
      <c r="AW358" s="14" t="s">
        <v>5</v>
      </c>
      <c r="AX358" s="14" t="s">
        <v>75</v>
      </c>
      <c r="AY358" s="218" t="s">
        <v>131</v>
      </c>
    </row>
    <row r="359" spans="2:51" s="13" customFormat="1" ht="12">
      <c r="B359" s="198"/>
      <c r="C359" s="199"/>
      <c r="D359" s="191" t="s">
        <v>145</v>
      </c>
      <c r="E359" s="200" t="s">
        <v>29</v>
      </c>
      <c r="F359" s="201" t="s">
        <v>1036</v>
      </c>
      <c r="G359" s="199"/>
      <c r="H359" s="200" t="s">
        <v>29</v>
      </c>
      <c r="I359" s="202"/>
      <c r="J359" s="202"/>
      <c r="K359" s="199"/>
      <c r="L359" s="199"/>
      <c r="M359" s="203"/>
      <c r="N359" s="204"/>
      <c r="O359" s="205"/>
      <c r="P359" s="205"/>
      <c r="Q359" s="205"/>
      <c r="R359" s="205"/>
      <c r="S359" s="205"/>
      <c r="T359" s="205"/>
      <c r="U359" s="205"/>
      <c r="V359" s="205"/>
      <c r="W359" s="205"/>
      <c r="X359" s="206"/>
      <c r="AT359" s="207" t="s">
        <v>145</v>
      </c>
      <c r="AU359" s="207" t="s">
        <v>85</v>
      </c>
      <c r="AV359" s="13" t="s">
        <v>83</v>
      </c>
      <c r="AW359" s="13" t="s">
        <v>5</v>
      </c>
      <c r="AX359" s="13" t="s">
        <v>75</v>
      </c>
      <c r="AY359" s="207" t="s">
        <v>131</v>
      </c>
    </row>
    <row r="360" spans="2:51" s="14" customFormat="1" ht="12">
      <c r="B360" s="208"/>
      <c r="C360" s="209"/>
      <c r="D360" s="191" t="s">
        <v>145</v>
      </c>
      <c r="E360" s="210" t="s">
        <v>29</v>
      </c>
      <c r="F360" s="211" t="s">
        <v>1192</v>
      </c>
      <c r="G360" s="209"/>
      <c r="H360" s="212">
        <v>38.97</v>
      </c>
      <c r="I360" s="213"/>
      <c r="J360" s="213"/>
      <c r="K360" s="209"/>
      <c r="L360" s="209"/>
      <c r="M360" s="214"/>
      <c r="N360" s="215"/>
      <c r="O360" s="216"/>
      <c r="P360" s="216"/>
      <c r="Q360" s="216"/>
      <c r="R360" s="216"/>
      <c r="S360" s="216"/>
      <c r="T360" s="216"/>
      <c r="U360" s="216"/>
      <c r="V360" s="216"/>
      <c r="W360" s="216"/>
      <c r="X360" s="217"/>
      <c r="AT360" s="218" t="s">
        <v>145</v>
      </c>
      <c r="AU360" s="218" t="s">
        <v>85</v>
      </c>
      <c r="AV360" s="14" t="s">
        <v>85</v>
      </c>
      <c r="AW360" s="14" t="s">
        <v>5</v>
      </c>
      <c r="AX360" s="14" t="s">
        <v>75</v>
      </c>
      <c r="AY360" s="218" t="s">
        <v>131</v>
      </c>
    </row>
    <row r="361" spans="2:51" s="13" customFormat="1" ht="12">
      <c r="B361" s="198"/>
      <c r="C361" s="199"/>
      <c r="D361" s="191" t="s">
        <v>145</v>
      </c>
      <c r="E361" s="200" t="s">
        <v>29</v>
      </c>
      <c r="F361" s="201" t="s">
        <v>1037</v>
      </c>
      <c r="G361" s="199"/>
      <c r="H361" s="200" t="s">
        <v>29</v>
      </c>
      <c r="I361" s="202"/>
      <c r="J361" s="202"/>
      <c r="K361" s="199"/>
      <c r="L361" s="199"/>
      <c r="M361" s="203"/>
      <c r="N361" s="204"/>
      <c r="O361" s="205"/>
      <c r="P361" s="205"/>
      <c r="Q361" s="205"/>
      <c r="R361" s="205"/>
      <c r="S361" s="205"/>
      <c r="T361" s="205"/>
      <c r="U361" s="205"/>
      <c r="V361" s="205"/>
      <c r="W361" s="205"/>
      <c r="X361" s="206"/>
      <c r="AT361" s="207" t="s">
        <v>145</v>
      </c>
      <c r="AU361" s="207" t="s">
        <v>85</v>
      </c>
      <c r="AV361" s="13" t="s">
        <v>83</v>
      </c>
      <c r="AW361" s="13" t="s">
        <v>5</v>
      </c>
      <c r="AX361" s="13" t="s">
        <v>75</v>
      </c>
      <c r="AY361" s="207" t="s">
        <v>131</v>
      </c>
    </row>
    <row r="362" spans="2:51" s="14" customFormat="1" ht="12">
      <c r="B362" s="208"/>
      <c r="C362" s="209"/>
      <c r="D362" s="191" t="s">
        <v>145</v>
      </c>
      <c r="E362" s="210" t="s">
        <v>29</v>
      </c>
      <c r="F362" s="211" t="s">
        <v>1193</v>
      </c>
      <c r="G362" s="209"/>
      <c r="H362" s="212">
        <v>29.74</v>
      </c>
      <c r="I362" s="213"/>
      <c r="J362" s="213"/>
      <c r="K362" s="209"/>
      <c r="L362" s="209"/>
      <c r="M362" s="214"/>
      <c r="N362" s="215"/>
      <c r="O362" s="216"/>
      <c r="P362" s="216"/>
      <c r="Q362" s="216"/>
      <c r="R362" s="216"/>
      <c r="S362" s="216"/>
      <c r="T362" s="216"/>
      <c r="U362" s="216"/>
      <c r="V362" s="216"/>
      <c r="W362" s="216"/>
      <c r="X362" s="217"/>
      <c r="AT362" s="218" t="s">
        <v>145</v>
      </c>
      <c r="AU362" s="218" t="s">
        <v>85</v>
      </c>
      <c r="AV362" s="14" t="s">
        <v>85</v>
      </c>
      <c r="AW362" s="14" t="s">
        <v>5</v>
      </c>
      <c r="AX362" s="14" t="s">
        <v>75</v>
      </c>
      <c r="AY362" s="218" t="s">
        <v>131</v>
      </c>
    </row>
    <row r="363" spans="2:51" s="13" customFormat="1" ht="12">
      <c r="B363" s="198"/>
      <c r="C363" s="199"/>
      <c r="D363" s="191" t="s">
        <v>145</v>
      </c>
      <c r="E363" s="200" t="s">
        <v>29</v>
      </c>
      <c r="F363" s="201" t="s">
        <v>1039</v>
      </c>
      <c r="G363" s="199"/>
      <c r="H363" s="200" t="s">
        <v>29</v>
      </c>
      <c r="I363" s="202"/>
      <c r="J363" s="202"/>
      <c r="K363" s="199"/>
      <c r="L363" s="199"/>
      <c r="M363" s="203"/>
      <c r="N363" s="204"/>
      <c r="O363" s="205"/>
      <c r="P363" s="205"/>
      <c r="Q363" s="205"/>
      <c r="R363" s="205"/>
      <c r="S363" s="205"/>
      <c r="T363" s="205"/>
      <c r="U363" s="205"/>
      <c r="V363" s="205"/>
      <c r="W363" s="205"/>
      <c r="X363" s="206"/>
      <c r="AT363" s="207" t="s">
        <v>145</v>
      </c>
      <c r="AU363" s="207" t="s">
        <v>85</v>
      </c>
      <c r="AV363" s="13" t="s">
        <v>83</v>
      </c>
      <c r="AW363" s="13" t="s">
        <v>5</v>
      </c>
      <c r="AX363" s="13" t="s">
        <v>75</v>
      </c>
      <c r="AY363" s="207" t="s">
        <v>131</v>
      </c>
    </row>
    <row r="364" spans="2:51" s="14" customFormat="1" ht="12">
      <c r="B364" s="208"/>
      <c r="C364" s="209"/>
      <c r="D364" s="191" t="s">
        <v>145</v>
      </c>
      <c r="E364" s="210" t="s">
        <v>29</v>
      </c>
      <c r="F364" s="211" t="s">
        <v>1194</v>
      </c>
      <c r="G364" s="209"/>
      <c r="H364" s="212">
        <v>6.49</v>
      </c>
      <c r="I364" s="213"/>
      <c r="J364" s="213"/>
      <c r="K364" s="209"/>
      <c r="L364" s="209"/>
      <c r="M364" s="214"/>
      <c r="N364" s="215"/>
      <c r="O364" s="216"/>
      <c r="P364" s="216"/>
      <c r="Q364" s="216"/>
      <c r="R364" s="216"/>
      <c r="S364" s="216"/>
      <c r="T364" s="216"/>
      <c r="U364" s="216"/>
      <c r="V364" s="216"/>
      <c r="W364" s="216"/>
      <c r="X364" s="217"/>
      <c r="AT364" s="218" t="s">
        <v>145</v>
      </c>
      <c r="AU364" s="218" t="s">
        <v>85</v>
      </c>
      <c r="AV364" s="14" t="s">
        <v>85</v>
      </c>
      <c r="AW364" s="14" t="s">
        <v>5</v>
      </c>
      <c r="AX364" s="14" t="s">
        <v>75</v>
      </c>
      <c r="AY364" s="218" t="s">
        <v>131</v>
      </c>
    </row>
    <row r="365" spans="2:51" s="13" customFormat="1" ht="12">
      <c r="B365" s="198"/>
      <c r="C365" s="199"/>
      <c r="D365" s="191" t="s">
        <v>145</v>
      </c>
      <c r="E365" s="200" t="s">
        <v>29</v>
      </c>
      <c r="F365" s="201" t="s">
        <v>1041</v>
      </c>
      <c r="G365" s="199"/>
      <c r="H365" s="200" t="s">
        <v>29</v>
      </c>
      <c r="I365" s="202"/>
      <c r="J365" s="202"/>
      <c r="K365" s="199"/>
      <c r="L365" s="199"/>
      <c r="M365" s="203"/>
      <c r="N365" s="204"/>
      <c r="O365" s="205"/>
      <c r="P365" s="205"/>
      <c r="Q365" s="205"/>
      <c r="R365" s="205"/>
      <c r="S365" s="205"/>
      <c r="T365" s="205"/>
      <c r="U365" s="205"/>
      <c r="V365" s="205"/>
      <c r="W365" s="205"/>
      <c r="X365" s="206"/>
      <c r="AT365" s="207" t="s">
        <v>145</v>
      </c>
      <c r="AU365" s="207" t="s">
        <v>85</v>
      </c>
      <c r="AV365" s="13" t="s">
        <v>83</v>
      </c>
      <c r="AW365" s="13" t="s">
        <v>5</v>
      </c>
      <c r="AX365" s="13" t="s">
        <v>75</v>
      </c>
      <c r="AY365" s="207" t="s">
        <v>131</v>
      </c>
    </row>
    <row r="366" spans="2:51" s="14" customFormat="1" ht="12">
      <c r="B366" s="208"/>
      <c r="C366" s="209"/>
      <c r="D366" s="191" t="s">
        <v>145</v>
      </c>
      <c r="E366" s="210" t="s">
        <v>29</v>
      </c>
      <c r="F366" s="211" t="s">
        <v>1195</v>
      </c>
      <c r="G366" s="209"/>
      <c r="H366" s="212">
        <v>2.5</v>
      </c>
      <c r="I366" s="213"/>
      <c r="J366" s="213"/>
      <c r="K366" s="209"/>
      <c r="L366" s="209"/>
      <c r="M366" s="214"/>
      <c r="N366" s="215"/>
      <c r="O366" s="216"/>
      <c r="P366" s="216"/>
      <c r="Q366" s="216"/>
      <c r="R366" s="216"/>
      <c r="S366" s="216"/>
      <c r="T366" s="216"/>
      <c r="U366" s="216"/>
      <c r="V366" s="216"/>
      <c r="W366" s="216"/>
      <c r="X366" s="217"/>
      <c r="AT366" s="218" t="s">
        <v>145</v>
      </c>
      <c r="AU366" s="218" t="s">
        <v>85</v>
      </c>
      <c r="AV366" s="14" t="s">
        <v>85</v>
      </c>
      <c r="AW366" s="14" t="s">
        <v>5</v>
      </c>
      <c r="AX366" s="14" t="s">
        <v>75</v>
      </c>
      <c r="AY366" s="218" t="s">
        <v>131</v>
      </c>
    </row>
    <row r="367" spans="2:51" s="15" customFormat="1" ht="12">
      <c r="B367" s="219"/>
      <c r="C367" s="220"/>
      <c r="D367" s="191" t="s">
        <v>145</v>
      </c>
      <c r="E367" s="221" t="s">
        <v>29</v>
      </c>
      <c r="F367" s="222" t="s">
        <v>147</v>
      </c>
      <c r="G367" s="220"/>
      <c r="H367" s="223">
        <v>1194.5219999999997</v>
      </c>
      <c r="I367" s="224"/>
      <c r="J367" s="224"/>
      <c r="K367" s="220"/>
      <c r="L367" s="220"/>
      <c r="M367" s="225"/>
      <c r="N367" s="226"/>
      <c r="O367" s="227"/>
      <c r="P367" s="227"/>
      <c r="Q367" s="227"/>
      <c r="R367" s="227"/>
      <c r="S367" s="227"/>
      <c r="T367" s="227"/>
      <c r="U367" s="227"/>
      <c r="V367" s="227"/>
      <c r="W367" s="227"/>
      <c r="X367" s="228"/>
      <c r="AT367" s="229" t="s">
        <v>145</v>
      </c>
      <c r="AU367" s="229" t="s">
        <v>85</v>
      </c>
      <c r="AV367" s="15" t="s">
        <v>139</v>
      </c>
      <c r="AW367" s="15" t="s">
        <v>5</v>
      </c>
      <c r="AX367" s="15" t="s">
        <v>83</v>
      </c>
      <c r="AY367" s="229" t="s">
        <v>131</v>
      </c>
    </row>
    <row r="368" spans="1:65" s="2" customFormat="1" ht="24.2" customHeight="1">
      <c r="A368" s="35"/>
      <c r="B368" s="36"/>
      <c r="C368" s="177" t="s">
        <v>264</v>
      </c>
      <c r="D368" s="177" t="s">
        <v>134</v>
      </c>
      <c r="E368" s="178" t="s">
        <v>1196</v>
      </c>
      <c r="F368" s="179" t="s">
        <v>1197</v>
      </c>
      <c r="G368" s="180" t="s">
        <v>1007</v>
      </c>
      <c r="H368" s="181">
        <v>1194.522</v>
      </c>
      <c r="I368" s="182"/>
      <c r="J368" s="182"/>
      <c r="K368" s="183">
        <f>ROUND(P368*H368,2)</f>
        <v>0</v>
      </c>
      <c r="L368" s="179" t="s">
        <v>1008</v>
      </c>
      <c r="M368" s="40"/>
      <c r="N368" s="184" t="s">
        <v>29</v>
      </c>
      <c r="O368" s="185" t="s">
        <v>44</v>
      </c>
      <c r="P368" s="186">
        <f>I368+J368</f>
        <v>0</v>
      </c>
      <c r="Q368" s="186">
        <f>ROUND(I368*H368,2)</f>
        <v>0</v>
      </c>
      <c r="R368" s="186">
        <f>ROUND(J368*H368,2)</f>
        <v>0</v>
      </c>
      <c r="S368" s="65"/>
      <c r="T368" s="187">
        <f>S368*H368</f>
        <v>0</v>
      </c>
      <c r="U368" s="187">
        <v>0</v>
      </c>
      <c r="V368" s="187">
        <f>U368*H368</f>
        <v>0</v>
      </c>
      <c r="W368" s="187">
        <v>0</v>
      </c>
      <c r="X368" s="188">
        <f>W368*H368</f>
        <v>0</v>
      </c>
      <c r="Y368" s="35"/>
      <c r="Z368" s="35"/>
      <c r="AA368" s="35"/>
      <c r="AB368" s="35"/>
      <c r="AC368" s="35"/>
      <c r="AD368" s="35"/>
      <c r="AE368" s="35"/>
      <c r="AR368" s="189" t="s">
        <v>224</v>
      </c>
      <c r="AT368" s="189" t="s">
        <v>134</v>
      </c>
      <c r="AU368" s="189" t="s">
        <v>85</v>
      </c>
      <c r="AY368" s="18" t="s">
        <v>131</v>
      </c>
      <c r="BE368" s="190">
        <f>IF(O368="základní",K368,0)</f>
        <v>0</v>
      </c>
      <c r="BF368" s="190">
        <f>IF(O368="snížená",K368,0)</f>
        <v>0</v>
      </c>
      <c r="BG368" s="190">
        <f>IF(O368="zákl. přenesená",K368,0)</f>
        <v>0</v>
      </c>
      <c r="BH368" s="190">
        <f>IF(O368="sníž. přenesená",K368,0)</f>
        <v>0</v>
      </c>
      <c r="BI368" s="190">
        <f>IF(O368="nulová",K368,0)</f>
        <v>0</v>
      </c>
      <c r="BJ368" s="18" t="s">
        <v>83</v>
      </c>
      <c r="BK368" s="190">
        <f>ROUND(P368*H368,2)</f>
        <v>0</v>
      </c>
      <c r="BL368" s="18" t="s">
        <v>224</v>
      </c>
      <c r="BM368" s="189" t="s">
        <v>377</v>
      </c>
    </row>
    <row r="369" spans="1:47" s="2" customFormat="1" ht="12">
      <c r="A369" s="35"/>
      <c r="B369" s="36"/>
      <c r="C369" s="37"/>
      <c r="D369" s="191" t="s">
        <v>141</v>
      </c>
      <c r="E369" s="37"/>
      <c r="F369" s="192" t="s">
        <v>1197</v>
      </c>
      <c r="G369" s="37"/>
      <c r="H369" s="37"/>
      <c r="I369" s="193"/>
      <c r="J369" s="193"/>
      <c r="K369" s="37"/>
      <c r="L369" s="37"/>
      <c r="M369" s="40"/>
      <c r="N369" s="194"/>
      <c r="O369" s="195"/>
      <c r="P369" s="65"/>
      <c r="Q369" s="65"/>
      <c r="R369" s="65"/>
      <c r="S369" s="65"/>
      <c r="T369" s="65"/>
      <c r="U369" s="65"/>
      <c r="V369" s="65"/>
      <c r="W369" s="65"/>
      <c r="X369" s="66"/>
      <c r="Y369" s="35"/>
      <c r="Z369" s="35"/>
      <c r="AA369" s="35"/>
      <c r="AB369" s="35"/>
      <c r="AC369" s="35"/>
      <c r="AD369" s="35"/>
      <c r="AE369" s="35"/>
      <c r="AT369" s="18" t="s">
        <v>141</v>
      </c>
      <c r="AU369" s="18" t="s">
        <v>85</v>
      </c>
    </row>
    <row r="370" spans="1:47" s="2" customFormat="1" ht="12">
      <c r="A370" s="35"/>
      <c r="B370" s="36"/>
      <c r="C370" s="37"/>
      <c r="D370" s="196" t="s">
        <v>143</v>
      </c>
      <c r="E370" s="37"/>
      <c r="F370" s="197" t="s">
        <v>1198</v>
      </c>
      <c r="G370" s="37"/>
      <c r="H370" s="37"/>
      <c r="I370" s="193"/>
      <c r="J370" s="193"/>
      <c r="K370" s="37"/>
      <c r="L370" s="37"/>
      <c r="M370" s="40"/>
      <c r="N370" s="194"/>
      <c r="O370" s="195"/>
      <c r="P370" s="65"/>
      <c r="Q370" s="65"/>
      <c r="R370" s="65"/>
      <c r="S370" s="65"/>
      <c r="T370" s="65"/>
      <c r="U370" s="65"/>
      <c r="V370" s="65"/>
      <c r="W370" s="65"/>
      <c r="X370" s="66"/>
      <c r="Y370" s="35"/>
      <c r="Z370" s="35"/>
      <c r="AA370" s="35"/>
      <c r="AB370" s="35"/>
      <c r="AC370" s="35"/>
      <c r="AD370" s="35"/>
      <c r="AE370" s="35"/>
      <c r="AT370" s="18" t="s">
        <v>143</v>
      </c>
      <c r="AU370" s="18" t="s">
        <v>85</v>
      </c>
    </row>
    <row r="371" spans="1:65" s="2" customFormat="1" ht="24">
      <c r="A371" s="35"/>
      <c r="B371" s="36"/>
      <c r="C371" s="177" t="s">
        <v>271</v>
      </c>
      <c r="D371" s="177" t="s">
        <v>134</v>
      </c>
      <c r="E371" s="178" t="s">
        <v>1199</v>
      </c>
      <c r="F371" s="179" t="s">
        <v>1200</v>
      </c>
      <c r="G371" s="180" t="s">
        <v>1007</v>
      </c>
      <c r="H371" s="181">
        <v>1194.522</v>
      </c>
      <c r="I371" s="182"/>
      <c r="J371" s="182"/>
      <c r="K371" s="183">
        <f>ROUND(P371*H371,2)</f>
        <v>0</v>
      </c>
      <c r="L371" s="179" t="s">
        <v>1008</v>
      </c>
      <c r="M371" s="40"/>
      <c r="N371" s="184" t="s">
        <v>29</v>
      </c>
      <c r="O371" s="185" t="s">
        <v>44</v>
      </c>
      <c r="P371" s="186">
        <f>I371+J371</f>
        <v>0</v>
      </c>
      <c r="Q371" s="186">
        <f>ROUND(I371*H371,2)</f>
        <v>0</v>
      </c>
      <c r="R371" s="186">
        <f>ROUND(J371*H371,2)</f>
        <v>0</v>
      </c>
      <c r="S371" s="65"/>
      <c r="T371" s="187">
        <f>S371*H371</f>
        <v>0</v>
      </c>
      <c r="U371" s="187">
        <v>0</v>
      </c>
      <c r="V371" s="187">
        <f>U371*H371</f>
        <v>0</v>
      </c>
      <c r="W371" s="187">
        <v>0</v>
      </c>
      <c r="X371" s="188">
        <f>W371*H371</f>
        <v>0</v>
      </c>
      <c r="Y371" s="35"/>
      <c r="Z371" s="35"/>
      <c r="AA371" s="35"/>
      <c r="AB371" s="35"/>
      <c r="AC371" s="35"/>
      <c r="AD371" s="35"/>
      <c r="AE371" s="35"/>
      <c r="AR371" s="189" t="s">
        <v>224</v>
      </c>
      <c r="AT371" s="189" t="s">
        <v>134</v>
      </c>
      <c r="AU371" s="189" t="s">
        <v>85</v>
      </c>
      <c r="AY371" s="18" t="s">
        <v>131</v>
      </c>
      <c r="BE371" s="190">
        <f>IF(O371="základní",K371,0)</f>
        <v>0</v>
      </c>
      <c r="BF371" s="190">
        <f>IF(O371="snížená",K371,0)</f>
        <v>0</v>
      </c>
      <c r="BG371" s="190">
        <f>IF(O371="zákl. přenesená",K371,0)</f>
        <v>0</v>
      </c>
      <c r="BH371" s="190">
        <f>IF(O371="sníž. přenesená",K371,0)</f>
        <v>0</v>
      </c>
      <c r="BI371" s="190">
        <f>IF(O371="nulová",K371,0)</f>
        <v>0</v>
      </c>
      <c r="BJ371" s="18" t="s">
        <v>83</v>
      </c>
      <c r="BK371" s="190">
        <f>ROUND(P371*H371,2)</f>
        <v>0</v>
      </c>
      <c r="BL371" s="18" t="s">
        <v>224</v>
      </c>
      <c r="BM371" s="189" t="s">
        <v>386</v>
      </c>
    </row>
    <row r="372" spans="1:47" s="2" customFormat="1" ht="12">
      <c r="A372" s="35"/>
      <c r="B372" s="36"/>
      <c r="C372" s="37"/>
      <c r="D372" s="191" t="s">
        <v>141</v>
      </c>
      <c r="E372" s="37"/>
      <c r="F372" s="192" t="s">
        <v>1200</v>
      </c>
      <c r="G372" s="37"/>
      <c r="H372" s="37"/>
      <c r="I372" s="193"/>
      <c r="J372" s="193"/>
      <c r="K372" s="37"/>
      <c r="L372" s="37"/>
      <c r="M372" s="40"/>
      <c r="N372" s="194"/>
      <c r="O372" s="195"/>
      <c r="P372" s="65"/>
      <c r="Q372" s="65"/>
      <c r="R372" s="65"/>
      <c r="S372" s="65"/>
      <c r="T372" s="65"/>
      <c r="U372" s="65"/>
      <c r="V372" s="65"/>
      <c r="W372" s="65"/>
      <c r="X372" s="66"/>
      <c r="Y372" s="35"/>
      <c r="Z372" s="35"/>
      <c r="AA372" s="35"/>
      <c r="AB372" s="35"/>
      <c r="AC372" s="35"/>
      <c r="AD372" s="35"/>
      <c r="AE372" s="35"/>
      <c r="AT372" s="18" t="s">
        <v>141</v>
      </c>
      <c r="AU372" s="18" t="s">
        <v>85</v>
      </c>
    </row>
    <row r="373" spans="1:47" s="2" customFormat="1" ht="12">
      <c r="A373" s="35"/>
      <c r="B373" s="36"/>
      <c r="C373" s="37"/>
      <c r="D373" s="196" t="s">
        <v>143</v>
      </c>
      <c r="E373" s="37"/>
      <c r="F373" s="197" t="s">
        <v>1201</v>
      </c>
      <c r="G373" s="37"/>
      <c r="H373" s="37"/>
      <c r="I373" s="193"/>
      <c r="J373" s="193"/>
      <c r="K373" s="37"/>
      <c r="L373" s="37"/>
      <c r="M373" s="40"/>
      <c r="N373" s="194"/>
      <c r="O373" s="195"/>
      <c r="P373" s="65"/>
      <c r="Q373" s="65"/>
      <c r="R373" s="65"/>
      <c r="S373" s="65"/>
      <c r="T373" s="65"/>
      <c r="U373" s="65"/>
      <c r="V373" s="65"/>
      <c r="W373" s="65"/>
      <c r="X373" s="66"/>
      <c r="Y373" s="35"/>
      <c r="Z373" s="35"/>
      <c r="AA373" s="35"/>
      <c r="AB373" s="35"/>
      <c r="AC373" s="35"/>
      <c r="AD373" s="35"/>
      <c r="AE373" s="35"/>
      <c r="AT373" s="18" t="s">
        <v>143</v>
      </c>
      <c r="AU373" s="18" t="s">
        <v>85</v>
      </c>
    </row>
    <row r="374" spans="2:63" s="12" customFormat="1" ht="25.9" customHeight="1">
      <c r="B374" s="160"/>
      <c r="C374" s="161"/>
      <c r="D374" s="162" t="s">
        <v>74</v>
      </c>
      <c r="E374" s="163" t="s">
        <v>148</v>
      </c>
      <c r="F374" s="163" t="s">
        <v>1202</v>
      </c>
      <c r="G374" s="161"/>
      <c r="H374" s="161"/>
      <c r="I374" s="164"/>
      <c r="J374" s="164"/>
      <c r="K374" s="165">
        <f>BK374</f>
        <v>0</v>
      </c>
      <c r="L374" s="161"/>
      <c r="M374" s="166"/>
      <c r="N374" s="167"/>
      <c r="O374" s="168"/>
      <c r="P374" s="168"/>
      <c r="Q374" s="169">
        <f>Q375</f>
        <v>0</v>
      </c>
      <c r="R374" s="169">
        <f>R375</f>
        <v>0</v>
      </c>
      <c r="S374" s="168"/>
      <c r="T374" s="170">
        <f>T375</f>
        <v>0</v>
      </c>
      <c r="U374" s="168"/>
      <c r="V374" s="170">
        <f>V375</f>
        <v>0</v>
      </c>
      <c r="W374" s="168"/>
      <c r="X374" s="171">
        <f>X375</f>
        <v>0</v>
      </c>
      <c r="AR374" s="172" t="s">
        <v>155</v>
      </c>
      <c r="AT374" s="173" t="s">
        <v>74</v>
      </c>
      <c r="AU374" s="173" t="s">
        <v>75</v>
      </c>
      <c r="AY374" s="172" t="s">
        <v>131</v>
      </c>
      <c r="BK374" s="174">
        <f>BK375</f>
        <v>0</v>
      </c>
    </row>
    <row r="375" spans="2:63" s="12" customFormat="1" ht="22.9" customHeight="1">
      <c r="B375" s="160"/>
      <c r="C375" s="161"/>
      <c r="D375" s="162" t="s">
        <v>74</v>
      </c>
      <c r="E375" s="175" t="s">
        <v>1203</v>
      </c>
      <c r="F375" s="175" t="s">
        <v>1204</v>
      </c>
      <c r="G375" s="161"/>
      <c r="H375" s="161"/>
      <c r="I375" s="164"/>
      <c r="J375" s="164"/>
      <c r="K375" s="176">
        <f>BK375</f>
        <v>0</v>
      </c>
      <c r="L375" s="161"/>
      <c r="M375" s="166"/>
      <c r="N375" s="167"/>
      <c r="O375" s="168"/>
      <c r="P375" s="168"/>
      <c r="Q375" s="169">
        <f>SUM(Q376:Q647)</f>
        <v>0</v>
      </c>
      <c r="R375" s="169">
        <f>SUM(R376:R647)</f>
        <v>0</v>
      </c>
      <c r="S375" s="168"/>
      <c r="T375" s="170">
        <f>SUM(T376:T647)</f>
        <v>0</v>
      </c>
      <c r="U375" s="168"/>
      <c r="V375" s="170">
        <f>SUM(V376:V647)</f>
        <v>0</v>
      </c>
      <c r="W375" s="168"/>
      <c r="X375" s="171">
        <f>SUM(X376:X647)</f>
        <v>0</v>
      </c>
      <c r="AR375" s="172" t="s">
        <v>155</v>
      </c>
      <c r="AT375" s="173" t="s">
        <v>74</v>
      </c>
      <c r="AU375" s="173" t="s">
        <v>83</v>
      </c>
      <c r="AY375" s="172" t="s">
        <v>131</v>
      </c>
      <c r="BK375" s="174">
        <f>SUM(BK376:BK647)</f>
        <v>0</v>
      </c>
    </row>
    <row r="376" spans="1:65" s="2" customFormat="1" ht="24.2" customHeight="1">
      <c r="A376" s="35"/>
      <c r="B376" s="36"/>
      <c r="C376" s="177" t="s">
        <v>276</v>
      </c>
      <c r="D376" s="177" t="s">
        <v>134</v>
      </c>
      <c r="E376" s="178" t="s">
        <v>1205</v>
      </c>
      <c r="F376" s="179" t="s">
        <v>1206</v>
      </c>
      <c r="G376" s="180" t="s">
        <v>158</v>
      </c>
      <c r="H376" s="181">
        <v>173</v>
      </c>
      <c r="I376" s="182"/>
      <c r="J376" s="182"/>
      <c r="K376" s="183">
        <f>ROUND(P376*H376,2)</f>
        <v>0</v>
      </c>
      <c r="L376" s="179" t="s">
        <v>1008</v>
      </c>
      <c r="M376" s="40"/>
      <c r="N376" s="184" t="s">
        <v>29</v>
      </c>
      <c r="O376" s="185" t="s">
        <v>44</v>
      </c>
      <c r="P376" s="186">
        <f>I376+J376</f>
        <v>0</v>
      </c>
      <c r="Q376" s="186">
        <f>ROUND(I376*H376,2)</f>
        <v>0</v>
      </c>
      <c r="R376" s="186">
        <f>ROUND(J376*H376,2)</f>
        <v>0</v>
      </c>
      <c r="S376" s="65"/>
      <c r="T376" s="187">
        <f>S376*H376</f>
        <v>0</v>
      </c>
      <c r="U376" s="187">
        <v>0</v>
      </c>
      <c r="V376" s="187">
        <f>U376*H376</f>
        <v>0</v>
      </c>
      <c r="W376" s="187">
        <v>0</v>
      </c>
      <c r="X376" s="188">
        <f>W376*H376</f>
        <v>0</v>
      </c>
      <c r="Y376" s="35"/>
      <c r="Z376" s="35"/>
      <c r="AA376" s="35"/>
      <c r="AB376" s="35"/>
      <c r="AC376" s="35"/>
      <c r="AD376" s="35"/>
      <c r="AE376" s="35"/>
      <c r="AR376" s="189" t="s">
        <v>455</v>
      </c>
      <c r="AT376" s="189" t="s">
        <v>134</v>
      </c>
      <c r="AU376" s="189" t="s">
        <v>85</v>
      </c>
      <c r="AY376" s="18" t="s">
        <v>131</v>
      </c>
      <c r="BE376" s="190">
        <f>IF(O376="základní",K376,0)</f>
        <v>0</v>
      </c>
      <c r="BF376" s="190">
        <f>IF(O376="snížená",K376,0)</f>
        <v>0</v>
      </c>
      <c r="BG376" s="190">
        <f>IF(O376="zákl. přenesená",K376,0)</f>
        <v>0</v>
      </c>
      <c r="BH376" s="190">
        <f>IF(O376="sníž. přenesená",K376,0)</f>
        <v>0</v>
      </c>
      <c r="BI376" s="190">
        <f>IF(O376="nulová",K376,0)</f>
        <v>0</v>
      </c>
      <c r="BJ376" s="18" t="s">
        <v>83</v>
      </c>
      <c r="BK376" s="190">
        <f>ROUND(P376*H376,2)</f>
        <v>0</v>
      </c>
      <c r="BL376" s="18" t="s">
        <v>455</v>
      </c>
      <c r="BM376" s="189" t="s">
        <v>394</v>
      </c>
    </row>
    <row r="377" spans="1:47" s="2" customFormat="1" ht="12">
      <c r="A377" s="35"/>
      <c r="B377" s="36"/>
      <c r="C377" s="37"/>
      <c r="D377" s="191" t="s">
        <v>141</v>
      </c>
      <c r="E377" s="37"/>
      <c r="F377" s="192" t="s">
        <v>1206</v>
      </c>
      <c r="G377" s="37"/>
      <c r="H377" s="37"/>
      <c r="I377" s="193"/>
      <c r="J377" s="193"/>
      <c r="K377" s="37"/>
      <c r="L377" s="37"/>
      <c r="M377" s="40"/>
      <c r="N377" s="194"/>
      <c r="O377" s="195"/>
      <c r="P377" s="65"/>
      <c r="Q377" s="65"/>
      <c r="R377" s="65"/>
      <c r="S377" s="65"/>
      <c r="T377" s="65"/>
      <c r="U377" s="65"/>
      <c r="V377" s="65"/>
      <c r="W377" s="65"/>
      <c r="X377" s="66"/>
      <c r="Y377" s="35"/>
      <c r="Z377" s="35"/>
      <c r="AA377" s="35"/>
      <c r="AB377" s="35"/>
      <c r="AC377" s="35"/>
      <c r="AD377" s="35"/>
      <c r="AE377" s="35"/>
      <c r="AT377" s="18" t="s">
        <v>141</v>
      </c>
      <c r="AU377" s="18" t="s">
        <v>85</v>
      </c>
    </row>
    <row r="378" spans="1:47" s="2" customFormat="1" ht="12">
      <c r="A378" s="35"/>
      <c r="B378" s="36"/>
      <c r="C378" s="37"/>
      <c r="D378" s="196" t="s">
        <v>143</v>
      </c>
      <c r="E378" s="37"/>
      <c r="F378" s="197" t="s">
        <v>1207</v>
      </c>
      <c r="G378" s="37"/>
      <c r="H378" s="37"/>
      <c r="I378" s="193"/>
      <c r="J378" s="193"/>
      <c r="K378" s="37"/>
      <c r="L378" s="37"/>
      <c r="M378" s="40"/>
      <c r="N378" s="194"/>
      <c r="O378" s="195"/>
      <c r="P378" s="65"/>
      <c r="Q378" s="65"/>
      <c r="R378" s="65"/>
      <c r="S378" s="65"/>
      <c r="T378" s="65"/>
      <c r="U378" s="65"/>
      <c r="V378" s="65"/>
      <c r="W378" s="65"/>
      <c r="X378" s="66"/>
      <c r="Y378" s="35"/>
      <c r="Z378" s="35"/>
      <c r="AA378" s="35"/>
      <c r="AB378" s="35"/>
      <c r="AC378" s="35"/>
      <c r="AD378" s="35"/>
      <c r="AE378" s="35"/>
      <c r="AT378" s="18" t="s">
        <v>143</v>
      </c>
      <c r="AU378" s="18" t="s">
        <v>85</v>
      </c>
    </row>
    <row r="379" spans="2:51" s="13" customFormat="1" ht="12">
      <c r="B379" s="198"/>
      <c r="C379" s="199"/>
      <c r="D379" s="191" t="s">
        <v>145</v>
      </c>
      <c r="E379" s="200" t="s">
        <v>29</v>
      </c>
      <c r="F379" s="201" t="s">
        <v>1208</v>
      </c>
      <c r="G379" s="199"/>
      <c r="H379" s="200" t="s">
        <v>29</v>
      </c>
      <c r="I379" s="202"/>
      <c r="J379" s="202"/>
      <c r="K379" s="199"/>
      <c r="L379" s="199"/>
      <c r="M379" s="203"/>
      <c r="N379" s="204"/>
      <c r="O379" s="205"/>
      <c r="P379" s="205"/>
      <c r="Q379" s="205"/>
      <c r="R379" s="205"/>
      <c r="S379" s="205"/>
      <c r="T379" s="205"/>
      <c r="U379" s="205"/>
      <c r="V379" s="205"/>
      <c r="W379" s="205"/>
      <c r="X379" s="206"/>
      <c r="AT379" s="207" t="s">
        <v>145</v>
      </c>
      <c r="AU379" s="207" t="s">
        <v>85</v>
      </c>
      <c r="AV379" s="13" t="s">
        <v>83</v>
      </c>
      <c r="AW379" s="13" t="s">
        <v>5</v>
      </c>
      <c r="AX379" s="13" t="s">
        <v>75</v>
      </c>
      <c r="AY379" s="207" t="s">
        <v>131</v>
      </c>
    </row>
    <row r="380" spans="2:51" s="13" customFormat="1" ht="12">
      <c r="B380" s="198"/>
      <c r="C380" s="199"/>
      <c r="D380" s="191" t="s">
        <v>145</v>
      </c>
      <c r="E380" s="200" t="s">
        <v>29</v>
      </c>
      <c r="F380" s="201" t="s">
        <v>1209</v>
      </c>
      <c r="G380" s="199"/>
      <c r="H380" s="200" t="s">
        <v>29</v>
      </c>
      <c r="I380" s="202"/>
      <c r="J380" s="202"/>
      <c r="K380" s="199"/>
      <c r="L380" s="199"/>
      <c r="M380" s="203"/>
      <c r="N380" s="204"/>
      <c r="O380" s="205"/>
      <c r="P380" s="205"/>
      <c r="Q380" s="205"/>
      <c r="R380" s="205"/>
      <c r="S380" s="205"/>
      <c r="T380" s="205"/>
      <c r="U380" s="205"/>
      <c r="V380" s="205"/>
      <c r="W380" s="205"/>
      <c r="X380" s="206"/>
      <c r="AT380" s="207" t="s">
        <v>145</v>
      </c>
      <c r="AU380" s="207" t="s">
        <v>85</v>
      </c>
      <c r="AV380" s="13" t="s">
        <v>83</v>
      </c>
      <c r="AW380" s="13" t="s">
        <v>5</v>
      </c>
      <c r="AX380" s="13" t="s">
        <v>75</v>
      </c>
      <c r="AY380" s="207" t="s">
        <v>131</v>
      </c>
    </row>
    <row r="381" spans="2:51" s="13" customFormat="1" ht="12">
      <c r="B381" s="198"/>
      <c r="C381" s="199"/>
      <c r="D381" s="191" t="s">
        <v>145</v>
      </c>
      <c r="E381" s="200" t="s">
        <v>29</v>
      </c>
      <c r="F381" s="201" t="s">
        <v>1183</v>
      </c>
      <c r="G381" s="199"/>
      <c r="H381" s="200" t="s">
        <v>29</v>
      </c>
      <c r="I381" s="202"/>
      <c r="J381" s="202"/>
      <c r="K381" s="199"/>
      <c r="L381" s="199"/>
      <c r="M381" s="203"/>
      <c r="N381" s="204"/>
      <c r="O381" s="205"/>
      <c r="P381" s="205"/>
      <c r="Q381" s="205"/>
      <c r="R381" s="205"/>
      <c r="S381" s="205"/>
      <c r="T381" s="205"/>
      <c r="U381" s="205"/>
      <c r="V381" s="205"/>
      <c r="W381" s="205"/>
      <c r="X381" s="206"/>
      <c r="AT381" s="207" t="s">
        <v>145</v>
      </c>
      <c r="AU381" s="207" t="s">
        <v>85</v>
      </c>
      <c r="AV381" s="13" t="s">
        <v>83</v>
      </c>
      <c r="AW381" s="13" t="s">
        <v>5</v>
      </c>
      <c r="AX381" s="13" t="s">
        <v>75</v>
      </c>
      <c r="AY381" s="207" t="s">
        <v>131</v>
      </c>
    </row>
    <row r="382" spans="2:51" s="13" customFormat="1" ht="12">
      <c r="B382" s="198"/>
      <c r="C382" s="199"/>
      <c r="D382" s="191" t="s">
        <v>145</v>
      </c>
      <c r="E382" s="200" t="s">
        <v>29</v>
      </c>
      <c r="F382" s="201" t="s">
        <v>1210</v>
      </c>
      <c r="G382" s="199"/>
      <c r="H382" s="200" t="s">
        <v>29</v>
      </c>
      <c r="I382" s="202"/>
      <c r="J382" s="202"/>
      <c r="K382" s="199"/>
      <c r="L382" s="199"/>
      <c r="M382" s="203"/>
      <c r="N382" s="204"/>
      <c r="O382" s="205"/>
      <c r="P382" s="205"/>
      <c r="Q382" s="205"/>
      <c r="R382" s="205"/>
      <c r="S382" s="205"/>
      <c r="T382" s="205"/>
      <c r="U382" s="205"/>
      <c r="V382" s="205"/>
      <c r="W382" s="205"/>
      <c r="X382" s="206"/>
      <c r="AT382" s="207" t="s">
        <v>145</v>
      </c>
      <c r="AU382" s="207" t="s">
        <v>85</v>
      </c>
      <c r="AV382" s="13" t="s">
        <v>83</v>
      </c>
      <c r="AW382" s="13" t="s">
        <v>5</v>
      </c>
      <c r="AX382" s="13" t="s">
        <v>75</v>
      </c>
      <c r="AY382" s="207" t="s">
        <v>131</v>
      </c>
    </row>
    <row r="383" spans="2:51" s="13" customFormat="1" ht="12">
      <c r="B383" s="198"/>
      <c r="C383" s="199"/>
      <c r="D383" s="191" t="s">
        <v>145</v>
      </c>
      <c r="E383" s="200" t="s">
        <v>29</v>
      </c>
      <c r="F383" s="201" t="s">
        <v>1070</v>
      </c>
      <c r="G383" s="199"/>
      <c r="H383" s="200" t="s">
        <v>29</v>
      </c>
      <c r="I383" s="202"/>
      <c r="J383" s="202"/>
      <c r="K383" s="199"/>
      <c r="L383" s="199"/>
      <c r="M383" s="203"/>
      <c r="N383" s="204"/>
      <c r="O383" s="205"/>
      <c r="P383" s="205"/>
      <c r="Q383" s="205"/>
      <c r="R383" s="205"/>
      <c r="S383" s="205"/>
      <c r="T383" s="205"/>
      <c r="U383" s="205"/>
      <c r="V383" s="205"/>
      <c r="W383" s="205"/>
      <c r="X383" s="206"/>
      <c r="AT383" s="207" t="s">
        <v>145</v>
      </c>
      <c r="AU383" s="207" t="s">
        <v>85</v>
      </c>
      <c r="AV383" s="13" t="s">
        <v>83</v>
      </c>
      <c r="AW383" s="13" t="s">
        <v>5</v>
      </c>
      <c r="AX383" s="13" t="s">
        <v>75</v>
      </c>
      <c r="AY383" s="207" t="s">
        <v>131</v>
      </c>
    </row>
    <row r="384" spans="2:51" s="14" customFormat="1" ht="12">
      <c r="B384" s="208"/>
      <c r="C384" s="209"/>
      <c r="D384" s="191" t="s">
        <v>145</v>
      </c>
      <c r="E384" s="210" t="s">
        <v>29</v>
      </c>
      <c r="F384" s="211" t="s">
        <v>1211</v>
      </c>
      <c r="G384" s="209"/>
      <c r="H384" s="212">
        <v>173</v>
      </c>
      <c r="I384" s="213"/>
      <c r="J384" s="213"/>
      <c r="K384" s="209"/>
      <c r="L384" s="209"/>
      <c r="M384" s="214"/>
      <c r="N384" s="215"/>
      <c r="O384" s="216"/>
      <c r="P384" s="216"/>
      <c r="Q384" s="216"/>
      <c r="R384" s="216"/>
      <c r="S384" s="216"/>
      <c r="T384" s="216"/>
      <c r="U384" s="216"/>
      <c r="V384" s="216"/>
      <c r="W384" s="216"/>
      <c r="X384" s="217"/>
      <c r="AT384" s="218" t="s">
        <v>145</v>
      </c>
      <c r="AU384" s="218" t="s">
        <v>85</v>
      </c>
      <c r="AV384" s="14" t="s">
        <v>85</v>
      </c>
      <c r="AW384" s="14" t="s">
        <v>5</v>
      </c>
      <c r="AX384" s="14" t="s">
        <v>75</v>
      </c>
      <c r="AY384" s="218" t="s">
        <v>131</v>
      </c>
    </row>
    <row r="385" spans="2:51" s="15" customFormat="1" ht="12">
      <c r="B385" s="219"/>
      <c r="C385" s="220"/>
      <c r="D385" s="191" t="s">
        <v>145</v>
      </c>
      <c r="E385" s="221" t="s">
        <v>29</v>
      </c>
      <c r="F385" s="222" t="s">
        <v>147</v>
      </c>
      <c r="G385" s="220"/>
      <c r="H385" s="223">
        <v>173</v>
      </c>
      <c r="I385" s="224"/>
      <c r="J385" s="224"/>
      <c r="K385" s="220"/>
      <c r="L385" s="220"/>
      <c r="M385" s="225"/>
      <c r="N385" s="226"/>
      <c r="O385" s="227"/>
      <c r="P385" s="227"/>
      <c r="Q385" s="227"/>
      <c r="R385" s="227"/>
      <c r="S385" s="227"/>
      <c r="T385" s="227"/>
      <c r="U385" s="227"/>
      <c r="V385" s="227"/>
      <c r="W385" s="227"/>
      <c r="X385" s="228"/>
      <c r="AT385" s="229" t="s">
        <v>145</v>
      </c>
      <c r="AU385" s="229" t="s">
        <v>85</v>
      </c>
      <c r="AV385" s="15" t="s">
        <v>139</v>
      </c>
      <c r="AW385" s="15" t="s">
        <v>5</v>
      </c>
      <c r="AX385" s="15" t="s">
        <v>83</v>
      </c>
      <c r="AY385" s="229" t="s">
        <v>131</v>
      </c>
    </row>
    <row r="386" spans="1:65" s="2" customFormat="1" ht="24.2" customHeight="1">
      <c r="A386" s="35"/>
      <c r="B386" s="36"/>
      <c r="C386" s="177" t="s">
        <v>280</v>
      </c>
      <c r="D386" s="177" t="s">
        <v>134</v>
      </c>
      <c r="E386" s="178" t="s">
        <v>1212</v>
      </c>
      <c r="F386" s="179" t="s">
        <v>1213</v>
      </c>
      <c r="G386" s="180" t="s">
        <v>158</v>
      </c>
      <c r="H386" s="181">
        <v>3</v>
      </c>
      <c r="I386" s="182"/>
      <c r="J386" s="182"/>
      <c r="K386" s="183">
        <f>ROUND(P386*H386,2)</f>
        <v>0</v>
      </c>
      <c r="L386" s="179" t="s">
        <v>1008</v>
      </c>
      <c r="M386" s="40"/>
      <c r="N386" s="184" t="s">
        <v>29</v>
      </c>
      <c r="O386" s="185" t="s">
        <v>44</v>
      </c>
      <c r="P386" s="186">
        <f>I386+J386</f>
        <v>0</v>
      </c>
      <c r="Q386" s="186">
        <f>ROUND(I386*H386,2)</f>
        <v>0</v>
      </c>
      <c r="R386" s="186">
        <f>ROUND(J386*H386,2)</f>
        <v>0</v>
      </c>
      <c r="S386" s="65"/>
      <c r="T386" s="187">
        <f>S386*H386</f>
        <v>0</v>
      </c>
      <c r="U386" s="187">
        <v>0</v>
      </c>
      <c r="V386" s="187">
        <f>U386*H386</f>
        <v>0</v>
      </c>
      <c r="W386" s="187">
        <v>0</v>
      </c>
      <c r="X386" s="188">
        <f>W386*H386</f>
        <v>0</v>
      </c>
      <c r="Y386" s="35"/>
      <c r="Z386" s="35"/>
      <c r="AA386" s="35"/>
      <c r="AB386" s="35"/>
      <c r="AC386" s="35"/>
      <c r="AD386" s="35"/>
      <c r="AE386" s="35"/>
      <c r="AR386" s="189" t="s">
        <v>455</v>
      </c>
      <c r="AT386" s="189" t="s">
        <v>134</v>
      </c>
      <c r="AU386" s="189" t="s">
        <v>85</v>
      </c>
      <c r="AY386" s="18" t="s">
        <v>131</v>
      </c>
      <c r="BE386" s="190">
        <f>IF(O386="základní",K386,0)</f>
        <v>0</v>
      </c>
      <c r="BF386" s="190">
        <f>IF(O386="snížená",K386,0)</f>
        <v>0</v>
      </c>
      <c r="BG386" s="190">
        <f>IF(O386="zákl. přenesená",K386,0)</f>
        <v>0</v>
      </c>
      <c r="BH386" s="190">
        <f>IF(O386="sníž. přenesená",K386,0)</f>
        <v>0</v>
      </c>
      <c r="BI386" s="190">
        <f>IF(O386="nulová",K386,0)</f>
        <v>0</v>
      </c>
      <c r="BJ386" s="18" t="s">
        <v>83</v>
      </c>
      <c r="BK386" s="190">
        <f>ROUND(P386*H386,2)</f>
        <v>0</v>
      </c>
      <c r="BL386" s="18" t="s">
        <v>455</v>
      </c>
      <c r="BM386" s="189" t="s">
        <v>402</v>
      </c>
    </row>
    <row r="387" spans="1:47" s="2" customFormat="1" ht="12">
      <c r="A387" s="35"/>
      <c r="B387" s="36"/>
      <c r="C387" s="37"/>
      <c r="D387" s="191" t="s">
        <v>141</v>
      </c>
      <c r="E387" s="37"/>
      <c r="F387" s="192" t="s">
        <v>1213</v>
      </c>
      <c r="G387" s="37"/>
      <c r="H387" s="37"/>
      <c r="I387" s="193"/>
      <c r="J387" s="193"/>
      <c r="K387" s="37"/>
      <c r="L387" s="37"/>
      <c r="M387" s="40"/>
      <c r="N387" s="194"/>
      <c r="O387" s="195"/>
      <c r="P387" s="65"/>
      <c r="Q387" s="65"/>
      <c r="R387" s="65"/>
      <c r="S387" s="65"/>
      <c r="T387" s="65"/>
      <c r="U387" s="65"/>
      <c r="V387" s="65"/>
      <c r="W387" s="65"/>
      <c r="X387" s="66"/>
      <c r="Y387" s="35"/>
      <c r="Z387" s="35"/>
      <c r="AA387" s="35"/>
      <c r="AB387" s="35"/>
      <c r="AC387" s="35"/>
      <c r="AD387" s="35"/>
      <c r="AE387" s="35"/>
      <c r="AT387" s="18" t="s">
        <v>141</v>
      </c>
      <c r="AU387" s="18" t="s">
        <v>85</v>
      </c>
    </row>
    <row r="388" spans="1:47" s="2" customFormat="1" ht="12">
      <c r="A388" s="35"/>
      <c r="B388" s="36"/>
      <c r="C388" s="37"/>
      <c r="D388" s="196" t="s">
        <v>143</v>
      </c>
      <c r="E388" s="37"/>
      <c r="F388" s="197" t="s">
        <v>1214</v>
      </c>
      <c r="G388" s="37"/>
      <c r="H388" s="37"/>
      <c r="I388" s="193"/>
      <c r="J388" s="193"/>
      <c r="K388" s="37"/>
      <c r="L388" s="37"/>
      <c r="M388" s="40"/>
      <c r="N388" s="194"/>
      <c r="O388" s="195"/>
      <c r="P388" s="65"/>
      <c r="Q388" s="65"/>
      <c r="R388" s="65"/>
      <c r="S388" s="65"/>
      <c r="T388" s="65"/>
      <c r="U388" s="65"/>
      <c r="V388" s="65"/>
      <c r="W388" s="65"/>
      <c r="X388" s="66"/>
      <c r="Y388" s="35"/>
      <c r="Z388" s="35"/>
      <c r="AA388" s="35"/>
      <c r="AB388" s="35"/>
      <c r="AC388" s="35"/>
      <c r="AD388" s="35"/>
      <c r="AE388" s="35"/>
      <c r="AT388" s="18" t="s">
        <v>143</v>
      </c>
      <c r="AU388" s="18" t="s">
        <v>85</v>
      </c>
    </row>
    <row r="389" spans="2:51" s="13" customFormat="1" ht="12">
      <c r="B389" s="198"/>
      <c r="C389" s="199"/>
      <c r="D389" s="191" t="s">
        <v>145</v>
      </c>
      <c r="E389" s="200" t="s">
        <v>29</v>
      </c>
      <c r="F389" s="201" t="s">
        <v>1208</v>
      </c>
      <c r="G389" s="199"/>
      <c r="H389" s="200" t="s">
        <v>29</v>
      </c>
      <c r="I389" s="202"/>
      <c r="J389" s="202"/>
      <c r="K389" s="199"/>
      <c r="L389" s="199"/>
      <c r="M389" s="203"/>
      <c r="N389" s="204"/>
      <c r="O389" s="205"/>
      <c r="P389" s="205"/>
      <c r="Q389" s="205"/>
      <c r="R389" s="205"/>
      <c r="S389" s="205"/>
      <c r="T389" s="205"/>
      <c r="U389" s="205"/>
      <c r="V389" s="205"/>
      <c r="W389" s="205"/>
      <c r="X389" s="206"/>
      <c r="AT389" s="207" t="s">
        <v>145</v>
      </c>
      <c r="AU389" s="207" t="s">
        <v>85</v>
      </c>
      <c r="AV389" s="13" t="s">
        <v>83</v>
      </c>
      <c r="AW389" s="13" t="s">
        <v>5</v>
      </c>
      <c r="AX389" s="13" t="s">
        <v>75</v>
      </c>
      <c r="AY389" s="207" t="s">
        <v>131</v>
      </c>
    </row>
    <row r="390" spans="2:51" s="13" customFormat="1" ht="12">
      <c r="B390" s="198"/>
      <c r="C390" s="199"/>
      <c r="D390" s="191" t="s">
        <v>145</v>
      </c>
      <c r="E390" s="200" t="s">
        <v>29</v>
      </c>
      <c r="F390" s="201" t="s">
        <v>1215</v>
      </c>
      <c r="G390" s="199"/>
      <c r="H390" s="200" t="s">
        <v>29</v>
      </c>
      <c r="I390" s="202"/>
      <c r="J390" s="202"/>
      <c r="K390" s="199"/>
      <c r="L390" s="199"/>
      <c r="M390" s="203"/>
      <c r="N390" s="204"/>
      <c r="O390" s="205"/>
      <c r="P390" s="205"/>
      <c r="Q390" s="205"/>
      <c r="R390" s="205"/>
      <c r="S390" s="205"/>
      <c r="T390" s="205"/>
      <c r="U390" s="205"/>
      <c r="V390" s="205"/>
      <c r="W390" s="205"/>
      <c r="X390" s="206"/>
      <c r="AT390" s="207" t="s">
        <v>145</v>
      </c>
      <c r="AU390" s="207" t="s">
        <v>85</v>
      </c>
      <c r="AV390" s="13" t="s">
        <v>83</v>
      </c>
      <c r="AW390" s="13" t="s">
        <v>5</v>
      </c>
      <c r="AX390" s="13" t="s">
        <v>75</v>
      </c>
      <c r="AY390" s="207" t="s">
        <v>131</v>
      </c>
    </row>
    <row r="391" spans="2:51" s="13" customFormat="1" ht="12">
      <c r="B391" s="198"/>
      <c r="C391" s="199"/>
      <c r="D391" s="191" t="s">
        <v>145</v>
      </c>
      <c r="E391" s="200" t="s">
        <v>29</v>
      </c>
      <c r="F391" s="201" t="s">
        <v>1183</v>
      </c>
      <c r="G391" s="199"/>
      <c r="H391" s="200" t="s">
        <v>29</v>
      </c>
      <c r="I391" s="202"/>
      <c r="J391" s="202"/>
      <c r="K391" s="199"/>
      <c r="L391" s="199"/>
      <c r="M391" s="203"/>
      <c r="N391" s="204"/>
      <c r="O391" s="205"/>
      <c r="P391" s="205"/>
      <c r="Q391" s="205"/>
      <c r="R391" s="205"/>
      <c r="S391" s="205"/>
      <c r="T391" s="205"/>
      <c r="U391" s="205"/>
      <c r="V391" s="205"/>
      <c r="W391" s="205"/>
      <c r="X391" s="206"/>
      <c r="AT391" s="207" t="s">
        <v>145</v>
      </c>
      <c r="AU391" s="207" t="s">
        <v>85</v>
      </c>
      <c r="AV391" s="13" t="s">
        <v>83</v>
      </c>
      <c r="AW391" s="13" t="s">
        <v>5</v>
      </c>
      <c r="AX391" s="13" t="s">
        <v>75</v>
      </c>
      <c r="AY391" s="207" t="s">
        <v>131</v>
      </c>
    </row>
    <row r="392" spans="2:51" s="13" customFormat="1" ht="12">
      <c r="B392" s="198"/>
      <c r="C392" s="199"/>
      <c r="D392" s="191" t="s">
        <v>145</v>
      </c>
      <c r="E392" s="200" t="s">
        <v>29</v>
      </c>
      <c r="F392" s="201" t="s">
        <v>1070</v>
      </c>
      <c r="G392" s="199"/>
      <c r="H392" s="200" t="s">
        <v>29</v>
      </c>
      <c r="I392" s="202"/>
      <c r="J392" s="202"/>
      <c r="K392" s="199"/>
      <c r="L392" s="199"/>
      <c r="M392" s="203"/>
      <c r="N392" s="204"/>
      <c r="O392" s="205"/>
      <c r="P392" s="205"/>
      <c r="Q392" s="205"/>
      <c r="R392" s="205"/>
      <c r="S392" s="205"/>
      <c r="T392" s="205"/>
      <c r="U392" s="205"/>
      <c r="V392" s="205"/>
      <c r="W392" s="205"/>
      <c r="X392" s="206"/>
      <c r="AT392" s="207" t="s">
        <v>145</v>
      </c>
      <c r="AU392" s="207" t="s">
        <v>85</v>
      </c>
      <c r="AV392" s="13" t="s">
        <v>83</v>
      </c>
      <c r="AW392" s="13" t="s">
        <v>5</v>
      </c>
      <c r="AX392" s="13" t="s">
        <v>75</v>
      </c>
      <c r="AY392" s="207" t="s">
        <v>131</v>
      </c>
    </row>
    <row r="393" spans="2:51" s="14" customFormat="1" ht="12">
      <c r="B393" s="208"/>
      <c r="C393" s="209"/>
      <c r="D393" s="191" t="s">
        <v>145</v>
      </c>
      <c r="E393" s="210" t="s">
        <v>29</v>
      </c>
      <c r="F393" s="211" t="s">
        <v>155</v>
      </c>
      <c r="G393" s="209"/>
      <c r="H393" s="212">
        <v>3</v>
      </c>
      <c r="I393" s="213"/>
      <c r="J393" s="213"/>
      <c r="K393" s="209"/>
      <c r="L393" s="209"/>
      <c r="M393" s="214"/>
      <c r="N393" s="215"/>
      <c r="O393" s="216"/>
      <c r="P393" s="216"/>
      <c r="Q393" s="216"/>
      <c r="R393" s="216"/>
      <c r="S393" s="216"/>
      <c r="T393" s="216"/>
      <c r="U393" s="216"/>
      <c r="V393" s="216"/>
      <c r="W393" s="216"/>
      <c r="X393" s="217"/>
      <c r="AT393" s="218" t="s">
        <v>145</v>
      </c>
      <c r="AU393" s="218" t="s">
        <v>85</v>
      </c>
      <c r="AV393" s="14" t="s">
        <v>85</v>
      </c>
      <c r="AW393" s="14" t="s">
        <v>5</v>
      </c>
      <c r="AX393" s="14" t="s">
        <v>75</v>
      </c>
      <c r="AY393" s="218" t="s">
        <v>131</v>
      </c>
    </row>
    <row r="394" spans="2:51" s="15" customFormat="1" ht="12">
      <c r="B394" s="219"/>
      <c r="C394" s="220"/>
      <c r="D394" s="191" t="s">
        <v>145</v>
      </c>
      <c r="E394" s="221" t="s">
        <v>29</v>
      </c>
      <c r="F394" s="222" t="s">
        <v>147</v>
      </c>
      <c r="G394" s="220"/>
      <c r="H394" s="223">
        <v>3</v>
      </c>
      <c r="I394" s="224"/>
      <c r="J394" s="224"/>
      <c r="K394" s="220"/>
      <c r="L394" s="220"/>
      <c r="M394" s="225"/>
      <c r="N394" s="226"/>
      <c r="O394" s="227"/>
      <c r="P394" s="227"/>
      <c r="Q394" s="227"/>
      <c r="R394" s="227"/>
      <c r="S394" s="227"/>
      <c r="T394" s="227"/>
      <c r="U394" s="227"/>
      <c r="V394" s="227"/>
      <c r="W394" s="227"/>
      <c r="X394" s="228"/>
      <c r="AT394" s="229" t="s">
        <v>145</v>
      </c>
      <c r="AU394" s="229" t="s">
        <v>85</v>
      </c>
      <c r="AV394" s="15" t="s">
        <v>139</v>
      </c>
      <c r="AW394" s="15" t="s">
        <v>5</v>
      </c>
      <c r="AX394" s="15" t="s">
        <v>83</v>
      </c>
      <c r="AY394" s="229" t="s">
        <v>131</v>
      </c>
    </row>
    <row r="395" spans="1:65" s="2" customFormat="1" ht="24">
      <c r="A395" s="35"/>
      <c r="B395" s="36"/>
      <c r="C395" s="177" t="s">
        <v>235</v>
      </c>
      <c r="D395" s="177" t="s">
        <v>134</v>
      </c>
      <c r="E395" s="178" t="s">
        <v>1216</v>
      </c>
      <c r="F395" s="179" t="s">
        <v>1217</v>
      </c>
      <c r="G395" s="180" t="s">
        <v>158</v>
      </c>
      <c r="H395" s="181">
        <v>3</v>
      </c>
      <c r="I395" s="182"/>
      <c r="J395" s="182"/>
      <c r="K395" s="183">
        <f>ROUND(P395*H395,2)</f>
        <v>0</v>
      </c>
      <c r="L395" s="179" t="s">
        <v>1008</v>
      </c>
      <c r="M395" s="40"/>
      <c r="N395" s="184" t="s">
        <v>29</v>
      </c>
      <c r="O395" s="185" t="s">
        <v>44</v>
      </c>
      <c r="P395" s="186">
        <f>I395+J395</f>
        <v>0</v>
      </c>
      <c r="Q395" s="186">
        <f>ROUND(I395*H395,2)</f>
        <v>0</v>
      </c>
      <c r="R395" s="186">
        <f>ROUND(J395*H395,2)</f>
        <v>0</v>
      </c>
      <c r="S395" s="65"/>
      <c r="T395" s="187">
        <f>S395*H395</f>
        <v>0</v>
      </c>
      <c r="U395" s="187">
        <v>0</v>
      </c>
      <c r="V395" s="187">
        <f>U395*H395</f>
        <v>0</v>
      </c>
      <c r="W395" s="187">
        <v>0</v>
      </c>
      <c r="X395" s="188">
        <f>W395*H395</f>
        <v>0</v>
      </c>
      <c r="Y395" s="35"/>
      <c r="Z395" s="35"/>
      <c r="AA395" s="35"/>
      <c r="AB395" s="35"/>
      <c r="AC395" s="35"/>
      <c r="AD395" s="35"/>
      <c r="AE395" s="35"/>
      <c r="AR395" s="189" t="s">
        <v>455</v>
      </c>
      <c r="AT395" s="189" t="s">
        <v>134</v>
      </c>
      <c r="AU395" s="189" t="s">
        <v>85</v>
      </c>
      <c r="AY395" s="18" t="s">
        <v>131</v>
      </c>
      <c r="BE395" s="190">
        <f>IF(O395="základní",K395,0)</f>
        <v>0</v>
      </c>
      <c r="BF395" s="190">
        <f>IF(O395="snížená",K395,0)</f>
        <v>0</v>
      </c>
      <c r="BG395" s="190">
        <f>IF(O395="zákl. přenesená",K395,0)</f>
        <v>0</v>
      </c>
      <c r="BH395" s="190">
        <f>IF(O395="sníž. přenesená",K395,0)</f>
        <v>0</v>
      </c>
      <c r="BI395" s="190">
        <f>IF(O395="nulová",K395,0)</f>
        <v>0</v>
      </c>
      <c r="BJ395" s="18" t="s">
        <v>83</v>
      </c>
      <c r="BK395" s="190">
        <f>ROUND(P395*H395,2)</f>
        <v>0</v>
      </c>
      <c r="BL395" s="18" t="s">
        <v>455</v>
      </c>
      <c r="BM395" s="189" t="s">
        <v>410</v>
      </c>
    </row>
    <row r="396" spans="1:47" s="2" customFormat="1" ht="12">
      <c r="A396" s="35"/>
      <c r="B396" s="36"/>
      <c r="C396" s="37"/>
      <c r="D396" s="191" t="s">
        <v>141</v>
      </c>
      <c r="E396" s="37"/>
      <c r="F396" s="192" t="s">
        <v>1217</v>
      </c>
      <c r="G396" s="37"/>
      <c r="H396" s="37"/>
      <c r="I396" s="193"/>
      <c r="J396" s="193"/>
      <c r="K396" s="37"/>
      <c r="L396" s="37"/>
      <c r="M396" s="40"/>
      <c r="N396" s="194"/>
      <c r="O396" s="195"/>
      <c r="P396" s="65"/>
      <c r="Q396" s="65"/>
      <c r="R396" s="65"/>
      <c r="S396" s="65"/>
      <c r="T396" s="65"/>
      <c r="U396" s="65"/>
      <c r="V396" s="65"/>
      <c r="W396" s="65"/>
      <c r="X396" s="66"/>
      <c r="Y396" s="35"/>
      <c r="Z396" s="35"/>
      <c r="AA396" s="35"/>
      <c r="AB396" s="35"/>
      <c r="AC396" s="35"/>
      <c r="AD396" s="35"/>
      <c r="AE396" s="35"/>
      <c r="AT396" s="18" t="s">
        <v>141</v>
      </c>
      <c r="AU396" s="18" t="s">
        <v>85</v>
      </c>
    </row>
    <row r="397" spans="1:47" s="2" customFormat="1" ht="12">
      <c r="A397" s="35"/>
      <c r="B397" s="36"/>
      <c r="C397" s="37"/>
      <c r="D397" s="196" t="s">
        <v>143</v>
      </c>
      <c r="E397" s="37"/>
      <c r="F397" s="197" t="s">
        <v>1218</v>
      </c>
      <c r="G397" s="37"/>
      <c r="H397" s="37"/>
      <c r="I397" s="193"/>
      <c r="J397" s="193"/>
      <c r="K397" s="37"/>
      <c r="L397" s="37"/>
      <c r="M397" s="40"/>
      <c r="N397" s="194"/>
      <c r="O397" s="195"/>
      <c r="P397" s="65"/>
      <c r="Q397" s="65"/>
      <c r="R397" s="65"/>
      <c r="S397" s="65"/>
      <c r="T397" s="65"/>
      <c r="U397" s="65"/>
      <c r="V397" s="65"/>
      <c r="W397" s="65"/>
      <c r="X397" s="66"/>
      <c r="Y397" s="35"/>
      <c r="Z397" s="35"/>
      <c r="AA397" s="35"/>
      <c r="AB397" s="35"/>
      <c r="AC397" s="35"/>
      <c r="AD397" s="35"/>
      <c r="AE397" s="35"/>
      <c r="AT397" s="18" t="s">
        <v>143</v>
      </c>
      <c r="AU397" s="18" t="s">
        <v>85</v>
      </c>
    </row>
    <row r="398" spans="2:51" s="13" customFormat="1" ht="12">
      <c r="B398" s="198"/>
      <c r="C398" s="199"/>
      <c r="D398" s="191" t="s">
        <v>145</v>
      </c>
      <c r="E398" s="200" t="s">
        <v>29</v>
      </c>
      <c r="F398" s="201" t="s">
        <v>1208</v>
      </c>
      <c r="G398" s="199"/>
      <c r="H398" s="200" t="s">
        <v>29</v>
      </c>
      <c r="I398" s="202"/>
      <c r="J398" s="202"/>
      <c r="K398" s="199"/>
      <c r="L398" s="199"/>
      <c r="M398" s="203"/>
      <c r="N398" s="204"/>
      <c r="O398" s="205"/>
      <c r="P398" s="205"/>
      <c r="Q398" s="205"/>
      <c r="R398" s="205"/>
      <c r="S398" s="205"/>
      <c r="T398" s="205"/>
      <c r="U398" s="205"/>
      <c r="V398" s="205"/>
      <c r="W398" s="205"/>
      <c r="X398" s="206"/>
      <c r="AT398" s="207" t="s">
        <v>145</v>
      </c>
      <c r="AU398" s="207" t="s">
        <v>85</v>
      </c>
      <c r="AV398" s="13" t="s">
        <v>83</v>
      </c>
      <c r="AW398" s="13" t="s">
        <v>5</v>
      </c>
      <c r="AX398" s="13" t="s">
        <v>75</v>
      </c>
      <c r="AY398" s="207" t="s">
        <v>131</v>
      </c>
    </row>
    <row r="399" spans="2:51" s="13" customFormat="1" ht="12">
      <c r="B399" s="198"/>
      <c r="C399" s="199"/>
      <c r="D399" s="191" t="s">
        <v>145</v>
      </c>
      <c r="E399" s="200" t="s">
        <v>29</v>
      </c>
      <c r="F399" s="201" t="s">
        <v>1219</v>
      </c>
      <c r="G399" s="199"/>
      <c r="H399" s="200" t="s">
        <v>29</v>
      </c>
      <c r="I399" s="202"/>
      <c r="J399" s="202"/>
      <c r="K399" s="199"/>
      <c r="L399" s="199"/>
      <c r="M399" s="203"/>
      <c r="N399" s="204"/>
      <c r="O399" s="205"/>
      <c r="P399" s="205"/>
      <c r="Q399" s="205"/>
      <c r="R399" s="205"/>
      <c r="S399" s="205"/>
      <c r="T399" s="205"/>
      <c r="U399" s="205"/>
      <c r="V399" s="205"/>
      <c r="W399" s="205"/>
      <c r="X399" s="206"/>
      <c r="AT399" s="207" t="s">
        <v>145</v>
      </c>
      <c r="AU399" s="207" t="s">
        <v>85</v>
      </c>
      <c r="AV399" s="13" t="s">
        <v>83</v>
      </c>
      <c r="AW399" s="13" t="s">
        <v>5</v>
      </c>
      <c r="AX399" s="13" t="s">
        <v>75</v>
      </c>
      <c r="AY399" s="207" t="s">
        <v>131</v>
      </c>
    </row>
    <row r="400" spans="2:51" s="13" customFormat="1" ht="12">
      <c r="B400" s="198"/>
      <c r="C400" s="199"/>
      <c r="D400" s="191" t="s">
        <v>145</v>
      </c>
      <c r="E400" s="200" t="s">
        <v>29</v>
      </c>
      <c r="F400" s="201" t="s">
        <v>1183</v>
      </c>
      <c r="G400" s="199"/>
      <c r="H400" s="200" t="s">
        <v>29</v>
      </c>
      <c r="I400" s="202"/>
      <c r="J400" s="202"/>
      <c r="K400" s="199"/>
      <c r="L400" s="199"/>
      <c r="M400" s="203"/>
      <c r="N400" s="204"/>
      <c r="O400" s="205"/>
      <c r="P400" s="205"/>
      <c r="Q400" s="205"/>
      <c r="R400" s="205"/>
      <c r="S400" s="205"/>
      <c r="T400" s="205"/>
      <c r="U400" s="205"/>
      <c r="V400" s="205"/>
      <c r="W400" s="205"/>
      <c r="X400" s="206"/>
      <c r="AT400" s="207" t="s">
        <v>145</v>
      </c>
      <c r="AU400" s="207" t="s">
        <v>85</v>
      </c>
      <c r="AV400" s="13" t="s">
        <v>83</v>
      </c>
      <c r="AW400" s="13" t="s">
        <v>5</v>
      </c>
      <c r="AX400" s="13" t="s">
        <v>75</v>
      </c>
      <c r="AY400" s="207" t="s">
        <v>131</v>
      </c>
    </row>
    <row r="401" spans="2:51" s="13" customFormat="1" ht="12">
      <c r="B401" s="198"/>
      <c r="C401" s="199"/>
      <c r="D401" s="191" t="s">
        <v>145</v>
      </c>
      <c r="E401" s="200" t="s">
        <v>29</v>
      </c>
      <c r="F401" s="201" t="s">
        <v>1070</v>
      </c>
      <c r="G401" s="199"/>
      <c r="H401" s="200" t="s">
        <v>29</v>
      </c>
      <c r="I401" s="202"/>
      <c r="J401" s="202"/>
      <c r="K401" s="199"/>
      <c r="L401" s="199"/>
      <c r="M401" s="203"/>
      <c r="N401" s="204"/>
      <c r="O401" s="205"/>
      <c r="P401" s="205"/>
      <c r="Q401" s="205"/>
      <c r="R401" s="205"/>
      <c r="S401" s="205"/>
      <c r="T401" s="205"/>
      <c r="U401" s="205"/>
      <c r="V401" s="205"/>
      <c r="W401" s="205"/>
      <c r="X401" s="206"/>
      <c r="AT401" s="207" t="s">
        <v>145</v>
      </c>
      <c r="AU401" s="207" t="s">
        <v>85</v>
      </c>
      <c r="AV401" s="13" t="s">
        <v>83</v>
      </c>
      <c r="AW401" s="13" t="s">
        <v>5</v>
      </c>
      <c r="AX401" s="13" t="s">
        <v>75</v>
      </c>
      <c r="AY401" s="207" t="s">
        <v>131</v>
      </c>
    </row>
    <row r="402" spans="2:51" s="14" customFormat="1" ht="12">
      <c r="B402" s="208"/>
      <c r="C402" s="209"/>
      <c r="D402" s="191" t="s">
        <v>145</v>
      </c>
      <c r="E402" s="210" t="s">
        <v>29</v>
      </c>
      <c r="F402" s="211" t="s">
        <v>155</v>
      </c>
      <c r="G402" s="209"/>
      <c r="H402" s="212">
        <v>3</v>
      </c>
      <c r="I402" s="213"/>
      <c r="J402" s="213"/>
      <c r="K402" s="209"/>
      <c r="L402" s="209"/>
      <c r="M402" s="214"/>
      <c r="N402" s="215"/>
      <c r="O402" s="216"/>
      <c r="P402" s="216"/>
      <c r="Q402" s="216"/>
      <c r="R402" s="216"/>
      <c r="S402" s="216"/>
      <c r="T402" s="216"/>
      <c r="U402" s="216"/>
      <c r="V402" s="216"/>
      <c r="W402" s="216"/>
      <c r="X402" s="217"/>
      <c r="AT402" s="218" t="s">
        <v>145</v>
      </c>
      <c r="AU402" s="218" t="s">
        <v>85</v>
      </c>
      <c r="AV402" s="14" t="s">
        <v>85</v>
      </c>
      <c r="AW402" s="14" t="s">
        <v>5</v>
      </c>
      <c r="AX402" s="14" t="s">
        <v>75</v>
      </c>
      <c r="AY402" s="218" t="s">
        <v>131</v>
      </c>
    </row>
    <row r="403" spans="2:51" s="15" customFormat="1" ht="12">
      <c r="B403" s="219"/>
      <c r="C403" s="220"/>
      <c r="D403" s="191" t="s">
        <v>145</v>
      </c>
      <c r="E403" s="221" t="s">
        <v>29</v>
      </c>
      <c r="F403" s="222" t="s">
        <v>147</v>
      </c>
      <c r="G403" s="220"/>
      <c r="H403" s="223">
        <v>3</v>
      </c>
      <c r="I403" s="224"/>
      <c r="J403" s="224"/>
      <c r="K403" s="220"/>
      <c r="L403" s="220"/>
      <c r="M403" s="225"/>
      <c r="N403" s="226"/>
      <c r="O403" s="227"/>
      <c r="P403" s="227"/>
      <c r="Q403" s="227"/>
      <c r="R403" s="227"/>
      <c r="S403" s="227"/>
      <c r="T403" s="227"/>
      <c r="U403" s="227"/>
      <c r="V403" s="227"/>
      <c r="W403" s="227"/>
      <c r="X403" s="228"/>
      <c r="AT403" s="229" t="s">
        <v>145</v>
      </c>
      <c r="AU403" s="229" t="s">
        <v>85</v>
      </c>
      <c r="AV403" s="15" t="s">
        <v>139</v>
      </c>
      <c r="AW403" s="15" t="s">
        <v>5</v>
      </c>
      <c r="AX403" s="15" t="s">
        <v>83</v>
      </c>
      <c r="AY403" s="229" t="s">
        <v>131</v>
      </c>
    </row>
    <row r="404" spans="1:65" s="2" customFormat="1" ht="24.2" customHeight="1">
      <c r="A404" s="35"/>
      <c r="B404" s="36"/>
      <c r="C404" s="177" t="s">
        <v>291</v>
      </c>
      <c r="D404" s="177" t="s">
        <v>134</v>
      </c>
      <c r="E404" s="178" t="s">
        <v>1220</v>
      </c>
      <c r="F404" s="179" t="s">
        <v>1221</v>
      </c>
      <c r="G404" s="180" t="s">
        <v>158</v>
      </c>
      <c r="H404" s="181">
        <v>465</v>
      </c>
      <c r="I404" s="182"/>
      <c r="J404" s="182"/>
      <c r="K404" s="183">
        <f>ROUND(P404*H404,2)</f>
        <v>0</v>
      </c>
      <c r="L404" s="179" t="s">
        <v>1008</v>
      </c>
      <c r="M404" s="40"/>
      <c r="N404" s="184" t="s">
        <v>29</v>
      </c>
      <c r="O404" s="185" t="s">
        <v>44</v>
      </c>
      <c r="P404" s="186">
        <f>I404+J404</f>
        <v>0</v>
      </c>
      <c r="Q404" s="186">
        <f>ROUND(I404*H404,2)</f>
        <v>0</v>
      </c>
      <c r="R404" s="186">
        <f>ROUND(J404*H404,2)</f>
        <v>0</v>
      </c>
      <c r="S404" s="65"/>
      <c r="T404" s="187">
        <f>S404*H404</f>
        <v>0</v>
      </c>
      <c r="U404" s="187">
        <v>0</v>
      </c>
      <c r="V404" s="187">
        <f>U404*H404</f>
        <v>0</v>
      </c>
      <c r="W404" s="187">
        <v>0</v>
      </c>
      <c r="X404" s="188">
        <f>W404*H404</f>
        <v>0</v>
      </c>
      <c r="Y404" s="35"/>
      <c r="Z404" s="35"/>
      <c r="AA404" s="35"/>
      <c r="AB404" s="35"/>
      <c r="AC404" s="35"/>
      <c r="AD404" s="35"/>
      <c r="AE404" s="35"/>
      <c r="AR404" s="189" t="s">
        <v>455</v>
      </c>
      <c r="AT404" s="189" t="s">
        <v>134</v>
      </c>
      <c r="AU404" s="189" t="s">
        <v>85</v>
      </c>
      <c r="AY404" s="18" t="s">
        <v>131</v>
      </c>
      <c r="BE404" s="190">
        <f>IF(O404="základní",K404,0)</f>
        <v>0</v>
      </c>
      <c r="BF404" s="190">
        <f>IF(O404="snížená",K404,0)</f>
        <v>0</v>
      </c>
      <c r="BG404" s="190">
        <f>IF(O404="zákl. přenesená",K404,0)</f>
        <v>0</v>
      </c>
      <c r="BH404" s="190">
        <f>IF(O404="sníž. přenesená",K404,0)</f>
        <v>0</v>
      </c>
      <c r="BI404" s="190">
        <f>IF(O404="nulová",K404,0)</f>
        <v>0</v>
      </c>
      <c r="BJ404" s="18" t="s">
        <v>83</v>
      </c>
      <c r="BK404" s="190">
        <f>ROUND(P404*H404,2)</f>
        <v>0</v>
      </c>
      <c r="BL404" s="18" t="s">
        <v>455</v>
      </c>
      <c r="BM404" s="189" t="s">
        <v>418</v>
      </c>
    </row>
    <row r="405" spans="1:47" s="2" customFormat="1" ht="12">
      <c r="A405" s="35"/>
      <c r="B405" s="36"/>
      <c r="C405" s="37"/>
      <c r="D405" s="191" t="s">
        <v>141</v>
      </c>
      <c r="E405" s="37"/>
      <c r="F405" s="192" t="s">
        <v>1221</v>
      </c>
      <c r="G405" s="37"/>
      <c r="H405" s="37"/>
      <c r="I405" s="193"/>
      <c r="J405" s="193"/>
      <c r="K405" s="37"/>
      <c r="L405" s="37"/>
      <c r="M405" s="40"/>
      <c r="N405" s="194"/>
      <c r="O405" s="195"/>
      <c r="P405" s="65"/>
      <c r="Q405" s="65"/>
      <c r="R405" s="65"/>
      <c r="S405" s="65"/>
      <c r="T405" s="65"/>
      <c r="U405" s="65"/>
      <c r="V405" s="65"/>
      <c r="W405" s="65"/>
      <c r="X405" s="66"/>
      <c r="Y405" s="35"/>
      <c r="Z405" s="35"/>
      <c r="AA405" s="35"/>
      <c r="AB405" s="35"/>
      <c r="AC405" s="35"/>
      <c r="AD405" s="35"/>
      <c r="AE405" s="35"/>
      <c r="AT405" s="18" t="s">
        <v>141</v>
      </c>
      <c r="AU405" s="18" t="s">
        <v>85</v>
      </c>
    </row>
    <row r="406" spans="1:47" s="2" customFormat="1" ht="12">
      <c r="A406" s="35"/>
      <c r="B406" s="36"/>
      <c r="C406" s="37"/>
      <c r="D406" s="196" t="s">
        <v>143</v>
      </c>
      <c r="E406" s="37"/>
      <c r="F406" s="197" t="s">
        <v>1222</v>
      </c>
      <c r="G406" s="37"/>
      <c r="H406" s="37"/>
      <c r="I406" s="193"/>
      <c r="J406" s="193"/>
      <c r="K406" s="37"/>
      <c r="L406" s="37"/>
      <c r="M406" s="40"/>
      <c r="N406" s="194"/>
      <c r="O406" s="195"/>
      <c r="P406" s="65"/>
      <c r="Q406" s="65"/>
      <c r="R406" s="65"/>
      <c r="S406" s="65"/>
      <c r="T406" s="65"/>
      <c r="U406" s="65"/>
      <c r="V406" s="65"/>
      <c r="W406" s="65"/>
      <c r="X406" s="66"/>
      <c r="Y406" s="35"/>
      <c r="Z406" s="35"/>
      <c r="AA406" s="35"/>
      <c r="AB406" s="35"/>
      <c r="AC406" s="35"/>
      <c r="AD406" s="35"/>
      <c r="AE406" s="35"/>
      <c r="AT406" s="18" t="s">
        <v>143</v>
      </c>
      <c r="AU406" s="18" t="s">
        <v>85</v>
      </c>
    </row>
    <row r="407" spans="2:51" s="13" customFormat="1" ht="12">
      <c r="B407" s="198"/>
      <c r="C407" s="199"/>
      <c r="D407" s="191" t="s">
        <v>145</v>
      </c>
      <c r="E407" s="200" t="s">
        <v>29</v>
      </c>
      <c r="F407" s="201" t="s">
        <v>1208</v>
      </c>
      <c r="G407" s="199"/>
      <c r="H407" s="200" t="s">
        <v>29</v>
      </c>
      <c r="I407" s="202"/>
      <c r="J407" s="202"/>
      <c r="K407" s="199"/>
      <c r="L407" s="199"/>
      <c r="M407" s="203"/>
      <c r="N407" s="204"/>
      <c r="O407" s="205"/>
      <c r="P407" s="205"/>
      <c r="Q407" s="205"/>
      <c r="R407" s="205"/>
      <c r="S407" s="205"/>
      <c r="T407" s="205"/>
      <c r="U407" s="205"/>
      <c r="V407" s="205"/>
      <c r="W407" s="205"/>
      <c r="X407" s="206"/>
      <c r="AT407" s="207" t="s">
        <v>145</v>
      </c>
      <c r="AU407" s="207" t="s">
        <v>85</v>
      </c>
      <c r="AV407" s="13" t="s">
        <v>83</v>
      </c>
      <c r="AW407" s="13" t="s">
        <v>5</v>
      </c>
      <c r="AX407" s="13" t="s">
        <v>75</v>
      </c>
      <c r="AY407" s="207" t="s">
        <v>131</v>
      </c>
    </row>
    <row r="408" spans="2:51" s="13" customFormat="1" ht="12">
      <c r="B408" s="198"/>
      <c r="C408" s="199"/>
      <c r="D408" s="191" t="s">
        <v>145</v>
      </c>
      <c r="E408" s="200" t="s">
        <v>29</v>
      </c>
      <c r="F408" s="201" t="s">
        <v>1209</v>
      </c>
      <c r="G408" s="199"/>
      <c r="H408" s="200" t="s">
        <v>29</v>
      </c>
      <c r="I408" s="202"/>
      <c r="J408" s="202"/>
      <c r="K408" s="199"/>
      <c r="L408" s="199"/>
      <c r="M408" s="203"/>
      <c r="N408" s="204"/>
      <c r="O408" s="205"/>
      <c r="P408" s="205"/>
      <c r="Q408" s="205"/>
      <c r="R408" s="205"/>
      <c r="S408" s="205"/>
      <c r="T408" s="205"/>
      <c r="U408" s="205"/>
      <c r="V408" s="205"/>
      <c r="W408" s="205"/>
      <c r="X408" s="206"/>
      <c r="AT408" s="207" t="s">
        <v>145</v>
      </c>
      <c r="AU408" s="207" t="s">
        <v>85</v>
      </c>
      <c r="AV408" s="13" t="s">
        <v>83</v>
      </c>
      <c r="AW408" s="13" t="s">
        <v>5</v>
      </c>
      <c r="AX408" s="13" t="s">
        <v>75</v>
      </c>
      <c r="AY408" s="207" t="s">
        <v>131</v>
      </c>
    </row>
    <row r="409" spans="2:51" s="13" customFormat="1" ht="12">
      <c r="B409" s="198"/>
      <c r="C409" s="199"/>
      <c r="D409" s="191" t="s">
        <v>145</v>
      </c>
      <c r="E409" s="200" t="s">
        <v>29</v>
      </c>
      <c r="F409" s="201" t="s">
        <v>1162</v>
      </c>
      <c r="G409" s="199"/>
      <c r="H409" s="200" t="s">
        <v>29</v>
      </c>
      <c r="I409" s="202"/>
      <c r="J409" s="202"/>
      <c r="K409" s="199"/>
      <c r="L409" s="199"/>
      <c r="M409" s="203"/>
      <c r="N409" s="204"/>
      <c r="O409" s="205"/>
      <c r="P409" s="205"/>
      <c r="Q409" s="205"/>
      <c r="R409" s="205"/>
      <c r="S409" s="205"/>
      <c r="T409" s="205"/>
      <c r="U409" s="205"/>
      <c r="V409" s="205"/>
      <c r="W409" s="205"/>
      <c r="X409" s="206"/>
      <c r="AT409" s="207" t="s">
        <v>145</v>
      </c>
      <c r="AU409" s="207" t="s">
        <v>85</v>
      </c>
      <c r="AV409" s="13" t="s">
        <v>83</v>
      </c>
      <c r="AW409" s="13" t="s">
        <v>5</v>
      </c>
      <c r="AX409" s="13" t="s">
        <v>75</v>
      </c>
      <c r="AY409" s="207" t="s">
        <v>131</v>
      </c>
    </row>
    <row r="410" spans="2:51" s="13" customFormat="1" ht="12">
      <c r="B410" s="198"/>
      <c r="C410" s="199"/>
      <c r="D410" s="191" t="s">
        <v>145</v>
      </c>
      <c r="E410" s="200" t="s">
        <v>29</v>
      </c>
      <c r="F410" s="201" t="s">
        <v>1210</v>
      </c>
      <c r="G410" s="199"/>
      <c r="H410" s="200" t="s">
        <v>29</v>
      </c>
      <c r="I410" s="202"/>
      <c r="J410" s="202"/>
      <c r="K410" s="199"/>
      <c r="L410" s="199"/>
      <c r="M410" s="203"/>
      <c r="N410" s="204"/>
      <c r="O410" s="205"/>
      <c r="P410" s="205"/>
      <c r="Q410" s="205"/>
      <c r="R410" s="205"/>
      <c r="S410" s="205"/>
      <c r="T410" s="205"/>
      <c r="U410" s="205"/>
      <c r="V410" s="205"/>
      <c r="W410" s="205"/>
      <c r="X410" s="206"/>
      <c r="AT410" s="207" t="s">
        <v>145</v>
      </c>
      <c r="AU410" s="207" t="s">
        <v>85</v>
      </c>
      <c r="AV410" s="13" t="s">
        <v>83</v>
      </c>
      <c r="AW410" s="13" t="s">
        <v>5</v>
      </c>
      <c r="AX410" s="13" t="s">
        <v>75</v>
      </c>
      <c r="AY410" s="207" t="s">
        <v>131</v>
      </c>
    </row>
    <row r="411" spans="2:51" s="13" customFormat="1" ht="12">
      <c r="B411" s="198"/>
      <c r="C411" s="199"/>
      <c r="D411" s="191" t="s">
        <v>145</v>
      </c>
      <c r="E411" s="200" t="s">
        <v>29</v>
      </c>
      <c r="F411" s="201" t="s">
        <v>1070</v>
      </c>
      <c r="G411" s="199"/>
      <c r="H411" s="200" t="s">
        <v>29</v>
      </c>
      <c r="I411" s="202"/>
      <c r="J411" s="202"/>
      <c r="K411" s="199"/>
      <c r="L411" s="199"/>
      <c r="M411" s="203"/>
      <c r="N411" s="204"/>
      <c r="O411" s="205"/>
      <c r="P411" s="205"/>
      <c r="Q411" s="205"/>
      <c r="R411" s="205"/>
      <c r="S411" s="205"/>
      <c r="T411" s="205"/>
      <c r="U411" s="205"/>
      <c r="V411" s="205"/>
      <c r="W411" s="205"/>
      <c r="X411" s="206"/>
      <c r="AT411" s="207" t="s">
        <v>145</v>
      </c>
      <c r="AU411" s="207" t="s">
        <v>85</v>
      </c>
      <c r="AV411" s="13" t="s">
        <v>83</v>
      </c>
      <c r="AW411" s="13" t="s">
        <v>5</v>
      </c>
      <c r="AX411" s="13" t="s">
        <v>75</v>
      </c>
      <c r="AY411" s="207" t="s">
        <v>131</v>
      </c>
    </row>
    <row r="412" spans="2:51" s="14" customFormat="1" ht="12">
      <c r="B412" s="208"/>
      <c r="C412" s="209"/>
      <c r="D412" s="191" t="s">
        <v>145</v>
      </c>
      <c r="E412" s="210" t="s">
        <v>29</v>
      </c>
      <c r="F412" s="211" t="s">
        <v>1223</v>
      </c>
      <c r="G412" s="209"/>
      <c r="H412" s="212">
        <v>465</v>
      </c>
      <c r="I412" s="213"/>
      <c r="J412" s="213"/>
      <c r="K412" s="209"/>
      <c r="L412" s="209"/>
      <c r="M412" s="214"/>
      <c r="N412" s="215"/>
      <c r="O412" s="216"/>
      <c r="P412" s="216"/>
      <c r="Q412" s="216"/>
      <c r="R412" s="216"/>
      <c r="S412" s="216"/>
      <c r="T412" s="216"/>
      <c r="U412" s="216"/>
      <c r="V412" s="216"/>
      <c r="W412" s="216"/>
      <c r="X412" s="217"/>
      <c r="AT412" s="218" t="s">
        <v>145</v>
      </c>
      <c r="AU412" s="218" t="s">
        <v>85</v>
      </c>
      <c r="AV412" s="14" t="s">
        <v>85</v>
      </c>
      <c r="AW412" s="14" t="s">
        <v>5</v>
      </c>
      <c r="AX412" s="14" t="s">
        <v>75</v>
      </c>
      <c r="AY412" s="218" t="s">
        <v>131</v>
      </c>
    </row>
    <row r="413" spans="2:51" s="15" customFormat="1" ht="12">
      <c r="B413" s="219"/>
      <c r="C413" s="220"/>
      <c r="D413" s="191" t="s">
        <v>145</v>
      </c>
      <c r="E413" s="221" t="s">
        <v>29</v>
      </c>
      <c r="F413" s="222" t="s">
        <v>147</v>
      </c>
      <c r="G413" s="220"/>
      <c r="H413" s="223">
        <v>465</v>
      </c>
      <c r="I413" s="224"/>
      <c r="J413" s="224"/>
      <c r="K413" s="220"/>
      <c r="L413" s="220"/>
      <c r="M413" s="225"/>
      <c r="N413" s="226"/>
      <c r="O413" s="227"/>
      <c r="P413" s="227"/>
      <c r="Q413" s="227"/>
      <c r="R413" s="227"/>
      <c r="S413" s="227"/>
      <c r="T413" s="227"/>
      <c r="U413" s="227"/>
      <c r="V413" s="227"/>
      <c r="W413" s="227"/>
      <c r="X413" s="228"/>
      <c r="AT413" s="229" t="s">
        <v>145</v>
      </c>
      <c r="AU413" s="229" t="s">
        <v>85</v>
      </c>
      <c r="AV413" s="15" t="s">
        <v>139</v>
      </c>
      <c r="AW413" s="15" t="s">
        <v>5</v>
      </c>
      <c r="AX413" s="15" t="s">
        <v>83</v>
      </c>
      <c r="AY413" s="229" t="s">
        <v>131</v>
      </c>
    </row>
    <row r="414" spans="1:65" s="2" customFormat="1" ht="24.2" customHeight="1">
      <c r="A414" s="35"/>
      <c r="B414" s="36"/>
      <c r="C414" s="177" t="s">
        <v>295</v>
      </c>
      <c r="D414" s="177" t="s">
        <v>134</v>
      </c>
      <c r="E414" s="178" t="s">
        <v>1224</v>
      </c>
      <c r="F414" s="179" t="s">
        <v>1225</v>
      </c>
      <c r="G414" s="180" t="s">
        <v>158</v>
      </c>
      <c r="H414" s="181">
        <v>19</v>
      </c>
      <c r="I414" s="182"/>
      <c r="J414" s="182"/>
      <c r="K414" s="183">
        <f>ROUND(P414*H414,2)</f>
        <v>0</v>
      </c>
      <c r="L414" s="179" t="s">
        <v>1008</v>
      </c>
      <c r="M414" s="40"/>
      <c r="N414" s="184" t="s">
        <v>29</v>
      </c>
      <c r="O414" s="185" t="s">
        <v>44</v>
      </c>
      <c r="P414" s="186">
        <f>I414+J414</f>
        <v>0</v>
      </c>
      <c r="Q414" s="186">
        <f>ROUND(I414*H414,2)</f>
        <v>0</v>
      </c>
      <c r="R414" s="186">
        <f>ROUND(J414*H414,2)</f>
        <v>0</v>
      </c>
      <c r="S414" s="65"/>
      <c r="T414" s="187">
        <f>S414*H414</f>
        <v>0</v>
      </c>
      <c r="U414" s="187">
        <v>0</v>
      </c>
      <c r="V414" s="187">
        <f>U414*H414</f>
        <v>0</v>
      </c>
      <c r="W414" s="187">
        <v>0</v>
      </c>
      <c r="X414" s="188">
        <f>W414*H414</f>
        <v>0</v>
      </c>
      <c r="Y414" s="35"/>
      <c r="Z414" s="35"/>
      <c r="AA414" s="35"/>
      <c r="AB414" s="35"/>
      <c r="AC414" s="35"/>
      <c r="AD414" s="35"/>
      <c r="AE414" s="35"/>
      <c r="AR414" s="189" t="s">
        <v>455</v>
      </c>
      <c r="AT414" s="189" t="s">
        <v>134</v>
      </c>
      <c r="AU414" s="189" t="s">
        <v>85</v>
      </c>
      <c r="AY414" s="18" t="s">
        <v>131</v>
      </c>
      <c r="BE414" s="190">
        <f>IF(O414="základní",K414,0)</f>
        <v>0</v>
      </c>
      <c r="BF414" s="190">
        <f>IF(O414="snížená",K414,0)</f>
        <v>0</v>
      </c>
      <c r="BG414" s="190">
        <f>IF(O414="zákl. přenesená",K414,0)</f>
        <v>0</v>
      </c>
      <c r="BH414" s="190">
        <f>IF(O414="sníž. přenesená",K414,0)</f>
        <v>0</v>
      </c>
      <c r="BI414" s="190">
        <f>IF(O414="nulová",K414,0)</f>
        <v>0</v>
      </c>
      <c r="BJ414" s="18" t="s">
        <v>83</v>
      </c>
      <c r="BK414" s="190">
        <f>ROUND(P414*H414,2)</f>
        <v>0</v>
      </c>
      <c r="BL414" s="18" t="s">
        <v>455</v>
      </c>
      <c r="BM414" s="189" t="s">
        <v>429</v>
      </c>
    </row>
    <row r="415" spans="1:47" s="2" customFormat="1" ht="12">
      <c r="A415" s="35"/>
      <c r="B415" s="36"/>
      <c r="C415" s="37"/>
      <c r="D415" s="191" t="s">
        <v>141</v>
      </c>
      <c r="E415" s="37"/>
      <c r="F415" s="192" t="s">
        <v>1225</v>
      </c>
      <c r="G415" s="37"/>
      <c r="H415" s="37"/>
      <c r="I415" s="193"/>
      <c r="J415" s="193"/>
      <c r="K415" s="37"/>
      <c r="L415" s="37"/>
      <c r="M415" s="40"/>
      <c r="N415" s="194"/>
      <c r="O415" s="195"/>
      <c r="P415" s="65"/>
      <c r="Q415" s="65"/>
      <c r="R415" s="65"/>
      <c r="S415" s="65"/>
      <c r="T415" s="65"/>
      <c r="U415" s="65"/>
      <c r="V415" s="65"/>
      <c r="W415" s="65"/>
      <c r="X415" s="66"/>
      <c r="Y415" s="35"/>
      <c r="Z415" s="35"/>
      <c r="AA415" s="35"/>
      <c r="AB415" s="35"/>
      <c r="AC415" s="35"/>
      <c r="AD415" s="35"/>
      <c r="AE415" s="35"/>
      <c r="AT415" s="18" t="s">
        <v>141</v>
      </c>
      <c r="AU415" s="18" t="s">
        <v>85</v>
      </c>
    </row>
    <row r="416" spans="1:47" s="2" customFormat="1" ht="12">
      <c r="A416" s="35"/>
      <c r="B416" s="36"/>
      <c r="C416" s="37"/>
      <c r="D416" s="196" t="s">
        <v>143</v>
      </c>
      <c r="E416" s="37"/>
      <c r="F416" s="197" t="s">
        <v>1226</v>
      </c>
      <c r="G416" s="37"/>
      <c r="H416" s="37"/>
      <c r="I416" s="193"/>
      <c r="J416" s="193"/>
      <c r="K416" s="37"/>
      <c r="L416" s="37"/>
      <c r="M416" s="40"/>
      <c r="N416" s="194"/>
      <c r="O416" s="195"/>
      <c r="P416" s="65"/>
      <c r="Q416" s="65"/>
      <c r="R416" s="65"/>
      <c r="S416" s="65"/>
      <c r="T416" s="65"/>
      <c r="U416" s="65"/>
      <c r="V416" s="65"/>
      <c r="W416" s="65"/>
      <c r="X416" s="66"/>
      <c r="Y416" s="35"/>
      <c r="Z416" s="35"/>
      <c r="AA416" s="35"/>
      <c r="AB416" s="35"/>
      <c r="AC416" s="35"/>
      <c r="AD416" s="35"/>
      <c r="AE416" s="35"/>
      <c r="AT416" s="18" t="s">
        <v>143</v>
      </c>
      <c r="AU416" s="18" t="s">
        <v>85</v>
      </c>
    </row>
    <row r="417" spans="2:51" s="13" customFormat="1" ht="12">
      <c r="B417" s="198"/>
      <c r="C417" s="199"/>
      <c r="D417" s="191" t="s">
        <v>145</v>
      </c>
      <c r="E417" s="200" t="s">
        <v>29</v>
      </c>
      <c r="F417" s="201" t="s">
        <v>1208</v>
      </c>
      <c r="G417" s="199"/>
      <c r="H417" s="200" t="s">
        <v>29</v>
      </c>
      <c r="I417" s="202"/>
      <c r="J417" s="202"/>
      <c r="K417" s="199"/>
      <c r="L417" s="199"/>
      <c r="M417" s="203"/>
      <c r="N417" s="204"/>
      <c r="O417" s="205"/>
      <c r="P417" s="205"/>
      <c r="Q417" s="205"/>
      <c r="R417" s="205"/>
      <c r="S417" s="205"/>
      <c r="T417" s="205"/>
      <c r="U417" s="205"/>
      <c r="V417" s="205"/>
      <c r="W417" s="205"/>
      <c r="X417" s="206"/>
      <c r="AT417" s="207" t="s">
        <v>145</v>
      </c>
      <c r="AU417" s="207" t="s">
        <v>85</v>
      </c>
      <c r="AV417" s="13" t="s">
        <v>83</v>
      </c>
      <c r="AW417" s="13" t="s">
        <v>5</v>
      </c>
      <c r="AX417" s="13" t="s">
        <v>75</v>
      </c>
      <c r="AY417" s="207" t="s">
        <v>131</v>
      </c>
    </row>
    <row r="418" spans="2:51" s="13" customFormat="1" ht="12">
      <c r="B418" s="198"/>
      <c r="C418" s="199"/>
      <c r="D418" s="191" t="s">
        <v>145</v>
      </c>
      <c r="E418" s="200" t="s">
        <v>29</v>
      </c>
      <c r="F418" s="201" t="s">
        <v>1227</v>
      </c>
      <c r="G418" s="199"/>
      <c r="H418" s="200" t="s">
        <v>29</v>
      </c>
      <c r="I418" s="202"/>
      <c r="J418" s="202"/>
      <c r="K418" s="199"/>
      <c r="L418" s="199"/>
      <c r="M418" s="203"/>
      <c r="N418" s="204"/>
      <c r="O418" s="205"/>
      <c r="P418" s="205"/>
      <c r="Q418" s="205"/>
      <c r="R418" s="205"/>
      <c r="S418" s="205"/>
      <c r="T418" s="205"/>
      <c r="U418" s="205"/>
      <c r="V418" s="205"/>
      <c r="W418" s="205"/>
      <c r="X418" s="206"/>
      <c r="AT418" s="207" t="s">
        <v>145</v>
      </c>
      <c r="AU418" s="207" t="s">
        <v>85</v>
      </c>
      <c r="AV418" s="13" t="s">
        <v>83</v>
      </c>
      <c r="AW418" s="13" t="s">
        <v>5</v>
      </c>
      <c r="AX418" s="13" t="s">
        <v>75</v>
      </c>
      <c r="AY418" s="207" t="s">
        <v>131</v>
      </c>
    </row>
    <row r="419" spans="2:51" s="13" customFormat="1" ht="12">
      <c r="B419" s="198"/>
      <c r="C419" s="199"/>
      <c r="D419" s="191" t="s">
        <v>145</v>
      </c>
      <c r="E419" s="200" t="s">
        <v>29</v>
      </c>
      <c r="F419" s="201" t="s">
        <v>1162</v>
      </c>
      <c r="G419" s="199"/>
      <c r="H419" s="200" t="s">
        <v>29</v>
      </c>
      <c r="I419" s="202"/>
      <c r="J419" s="202"/>
      <c r="K419" s="199"/>
      <c r="L419" s="199"/>
      <c r="M419" s="203"/>
      <c r="N419" s="204"/>
      <c r="O419" s="205"/>
      <c r="P419" s="205"/>
      <c r="Q419" s="205"/>
      <c r="R419" s="205"/>
      <c r="S419" s="205"/>
      <c r="T419" s="205"/>
      <c r="U419" s="205"/>
      <c r="V419" s="205"/>
      <c r="W419" s="205"/>
      <c r="X419" s="206"/>
      <c r="AT419" s="207" t="s">
        <v>145</v>
      </c>
      <c r="AU419" s="207" t="s">
        <v>85</v>
      </c>
      <c r="AV419" s="13" t="s">
        <v>83</v>
      </c>
      <c r="AW419" s="13" t="s">
        <v>5</v>
      </c>
      <c r="AX419" s="13" t="s">
        <v>75</v>
      </c>
      <c r="AY419" s="207" t="s">
        <v>131</v>
      </c>
    </row>
    <row r="420" spans="2:51" s="13" customFormat="1" ht="12">
      <c r="B420" s="198"/>
      <c r="C420" s="199"/>
      <c r="D420" s="191" t="s">
        <v>145</v>
      </c>
      <c r="E420" s="200" t="s">
        <v>29</v>
      </c>
      <c r="F420" s="201" t="s">
        <v>1210</v>
      </c>
      <c r="G420" s="199"/>
      <c r="H420" s="200" t="s">
        <v>29</v>
      </c>
      <c r="I420" s="202"/>
      <c r="J420" s="202"/>
      <c r="K420" s="199"/>
      <c r="L420" s="199"/>
      <c r="M420" s="203"/>
      <c r="N420" s="204"/>
      <c r="O420" s="205"/>
      <c r="P420" s="205"/>
      <c r="Q420" s="205"/>
      <c r="R420" s="205"/>
      <c r="S420" s="205"/>
      <c r="T420" s="205"/>
      <c r="U420" s="205"/>
      <c r="V420" s="205"/>
      <c r="W420" s="205"/>
      <c r="X420" s="206"/>
      <c r="AT420" s="207" t="s">
        <v>145</v>
      </c>
      <c r="AU420" s="207" t="s">
        <v>85</v>
      </c>
      <c r="AV420" s="13" t="s">
        <v>83</v>
      </c>
      <c r="AW420" s="13" t="s">
        <v>5</v>
      </c>
      <c r="AX420" s="13" t="s">
        <v>75</v>
      </c>
      <c r="AY420" s="207" t="s">
        <v>131</v>
      </c>
    </row>
    <row r="421" spans="2:51" s="13" customFormat="1" ht="12">
      <c r="B421" s="198"/>
      <c r="C421" s="199"/>
      <c r="D421" s="191" t="s">
        <v>145</v>
      </c>
      <c r="E421" s="200" t="s">
        <v>29</v>
      </c>
      <c r="F421" s="201" t="s">
        <v>1070</v>
      </c>
      <c r="G421" s="199"/>
      <c r="H421" s="200" t="s">
        <v>29</v>
      </c>
      <c r="I421" s="202"/>
      <c r="J421" s="202"/>
      <c r="K421" s="199"/>
      <c r="L421" s="199"/>
      <c r="M421" s="203"/>
      <c r="N421" s="204"/>
      <c r="O421" s="205"/>
      <c r="P421" s="205"/>
      <c r="Q421" s="205"/>
      <c r="R421" s="205"/>
      <c r="S421" s="205"/>
      <c r="T421" s="205"/>
      <c r="U421" s="205"/>
      <c r="V421" s="205"/>
      <c r="W421" s="205"/>
      <c r="X421" s="206"/>
      <c r="AT421" s="207" t="s">
        <v>145</v>
      </c>
      <c r="AU421" s="207" t="s">
        <v>85</v>
      </c>
      <c r="AV421" s="13" t="s">
        <v>83</v>
      </c>
      <c r="AW421" s="13" t="s">
        <v>5</v>
      </c>
      <c r="AX421" s="13" t="s">
        <v>75</v>
      </c>
      <c r="AY421" s="207" t="s">
        <v>131</v>
      </c>
    </row>
    <row r="422" spans="2:51" s="14" customFormat="1" ht="12">
      <c r="B422" s="208"/>
      <c r="C422" s="209"/>
      <c r="D422" s="191" t="s">
        <v>145</v>
      </c>
      <c r="E422" s="210" t="s">
        <v>29</v>
      </c>
      <c r="F422" s="211" t="s">
        <v>240</v>
      </c>
      <c r="G422" s="209"/>
      <c r="H422" s="212">
        <v>19</v>
      </c>
      <c r="I422" s="213"/>
      <c r="J422" s="213"/>
      <c r="K422" s="209"/>
      <c r="L422" s="209"/>
      <c r="M422" s="214"/>
      <c r="N422" s="215"/>
      <c r="O422" s="216"/>
      <c r="P422" s="216"/>
      <c r="Q422" s="216"/>
      <c r="R422" s="216"/>
      <c r="S422" s="216"/>
      <c r="T422" s="216"/>
      <c r="U422" s="216"/>
      <c r="V422" s="216"/>
      <c r="W422" s="216"/>
      <c r="X422" s="217"/>
      <c r="AT422" s="218" t="s">
        <v>145</v>
      </c>
      <c r="AU422" s="218" t="s">
        <v>85</v>
      </c>
      <c r="AV422" s="14" t="s">
        <v>85</v>
      </c>
      <c r="AW422" s="14" t="s">
        <v>5</v>
      </c>
      <c r="AX422" s="14" t="s">
        <v>75</v>
      </c>
      <c r="AY422" s="218" t="s">
        <v>131</v>
      </c>
    </row>
    <row r="423" spans="2:51" s="15" customFormat="1" ht="12">
      <c r="B423" s="219"/>
      <c r="C423" s="220"/>
      <c r="D423" s="191" t="s">
        <v>145</v>
      </c>
      <c r="E423" s="221" t="s">
        <v>29</v>
      </c>
      <c r="F423" s="222" t="s">
        <v>147</v>
      </c>
      <c r="G423" s="220"/>
      <c r="H423" s="223">
        <v>19</v>
      </c>
      <c r="I423" s="224"/>
      <c r="J423" s="224"/>
      <c r="K423" s="220"/>
      <c r="L423" s="220"/>
      <c r="M423" s="225"/>
      <c r="N423" s="226"/>
      <c r="O423" s="227"/>
      <c r="P423" s="227"/>
      <c r="Q423" s="227"/>
      <c r="R423" s="227"/>
      <c r="S423" s="227"/>
      <c r="T423" s="227"/>
      <c r="U423" s="227"/>
      <c r="V423" s="227"/>
      <c r="W423" s="227"/>
      <c r="X423" s="228"/>
      <c r="AT423" s="229" t="s">
        <v>145</v>
      </c>
      <c r="AU423" s="229" t="s">
        <v>85</v>
      </c>
      <c r="AV423" s="15" t="s">
        <v>139</v>
      </c>
      <c r="AW423" s="15" t="s">
        <v>5</v>
      </c>
      <c r="AX423" s="15" t="s">
        <v>83</v>
      </c>
      <c r="AY423" s="229" t="s">
        <v>131</v>
      </c>
    </row>
    <row r="424" spans="1:65" s="2" customFormat="1" ht="24.2" customHeight="1">
      <c r="A424" s="35"/>
      <c r="B424" s="36"/>
      <c r="C424" s="177" t="s">
        <v>299</v>
      </c>
      <c r="D424" s="177" t="s">
        <v>134</v>
      </c>
      <c r="E424" s="178" t="s">
        <v>1228</v>
      </c>
      <c r="F424" s="179" t="s">
        <v>1229</v>
      </c>
      <c r="G424" s="180" t="s">
        <v>158</v>
      </c>
      <c r="H424" s="181">
        <v>36</v>
      </c>
      <c r="I424" s="182"/>
      <c r="J424" s="182"/>
      <c r="K424" s="183">
        <f>ROUND(P424*H424,2)</f>
        <v>0</v>
      </c>
      <c r="L424" s="179" t="s">
        <v>1008</v>
      </c>
      <c r="M424" s="40"/>
      <c r="N424" s="184" t="s">
        <v>29</v>
      </c>
      <c r="O424" s="185" t="s">
        <v>44</v>
      </c>
      <c r="P424" s="186">
        <f>I424+J424</f>
        <v>0</v>
      </c>
      <c r="Q424" s="186">
        <f>ROUND(I424*H424,2)</f>
        <v>0</v>
      </c>
      <c r="R424" s="186">
        <f>ROUND(J424*H424,2)</f>
        <v>0</v>
      </c>
      <c r="S424" s="65"/>
      <c r="T424" s="187">
        <f>S424*H424</f>
        <v>0</v>
      </c>
      <c r="U424" s="187">
        <v>0</v>
      </c>
      <c r="V424" s="187">
        <f>U424*H424</f>
        <v>0</v>
      </c>
      <c r="W424" s="187">
        <v>0</v>
      </c>
      <c r="X424" s="188">
        <f>W424*H424</f>
        <v>0</v>
      </c>
      <c r="Y424" s="35"/>
      <c r="Z424" s="35"/>
      <c r="AA424" s="35"/>
      <c r="AB424" s="35"/>
      <c r="AC424" s="35"/>
      <c r="AD424" s="35"/>
      <c r="AE424" s="35"/>
      <c r="AR424" s="189" t="s">
        <v>455</v>
      </c>
      <c r="AT424" s="189" t="s">
        <v>134</v>
      </c>
      <c r="AU424" s="189" t="s">
        <v>85</v>
      </c>
      <c r="AY424" s="18" t="s">
        <v>131</v>
      </c>
      <c r="BE424" s="190">
        <f>IF(O424="základní",K424,0)</f>
        <v>0</v>
      </c>
      <c r="BF424" s="190">
        <f>IF(O424="snížená",K424,0)</f>
        <v>0</v>
      </c>
      <c r="BG424" s="190">
        <f>IF(O424="zákl. přenesená",K424,0)</f>
        <v>0</v>
      </c>
      <c r="BH424" s="190">
        <f>IF(O424="sníž. přenesená",K424,0)</f>
        <v>0</v>
      </c>
      <c r="BI424" s="190">
        <f>IF(O424="nulová",K424,0)</f>
        <v>0</v>
      </c>
      <c r="BJ424" s="18" t="s">
        <v>83</v>
      </c>
      <c r="BK424" s="190">
        <f>ROUND(P424*H424,2)</f>
        <v>0</v>
      </c>
      <c r="BL424" s="18" t="s">
        <v>455</v>
      </c>
      <c r="BM424" s="189" t="s">
        <v>437</v>
      </c>
    </row>
    <row r="425" spans="1:47" s="2" customFormat="1" ht="12">
      <c r="A425" s="35"/>
      <c r="B425" s="36"/>
      <c r="C425" s="37"/>
      <c r="D425" s="191" t="s">
        <v>141</v>
      </c>
      <c r="E425" s="37"/>
      <c r="F425" s="192" t="s">
        <v>1229</v>
      </c>
      <c r="G425" s="37"/>
      <c r="H425" s="37"/>
      <c r="I425" s="193"/>
      <c r="J425" s="193"/>
      <c r="K425" s="37"/>
      <c r="L425" s="37"/>
      <c r="M425" s="40"/>
      <c r="N425" s="194"/>
      <c r="O425" s="195"/>
      <c r="P425" s="65"/>
      <c r="Q425" s="65"/>
      <c r="R425" s="65"/>
      <c r="S425" s="65"/>
      <c r="T425" s="65"/>
      <c r="U425" s="65"/>
      <c r="V425" s="65"/>
      <c r="W425" s="65"/>
      <c r="X425" s="66"/>
      <c r="Y425" s="35"/>
      <c r="Z425" s="35"/>
      <c r="AA425" s="35"/>
      <c r="AB425" s="35"/>
      <c r="AC425" s="35"/>
      <c r="AD425" s="35"/>
      <c r="AE425" s="35"/>
      <c r="AT425" s="18" t="s">
        <v>141</v>
      </c>
      <c r="AU425" s="18" t="s">
        <v>85</v>
      </c>
    </row>
    <row r="426" spans="1:47" s="2" customFormat="1" ht="12">
      <c r="A426" s="35"/>
      <c r="B426" s="36"/>
      <c r="C426" s="37"/>
      <c r="D426" s="196" t="s">
        <v>143</v>
      </c>
      <c r="E426" s="37"/>
      <c r="F426" s="197" t="s">
        <v>1230</v>
      </c>
      <c r="G426" s="37"/>
      <c r="H426" s="37"/>
      <c r="I426" s="193"/>
      <c r="J426" s="193"/>
      <c r="K426" s="37"/>
      <c r="L426" s="37"/>
      <c r="M426" s="40"/>
      <c r="N426" s="194"/>
      <c r="O426" s="195"/>
      <c r="P426" s="65"/>
      <c r="Q426" s="65"/>
      <c r="R426" s="65"/>
      <c r="S426" s="65"/>
      <c r="T426" s="65"/>
      <c r="U426" s="65"/>
      <c r="V426" s="65"/>
      <c r="W426" s="65"/>
      <c r="X426" s="66"/>
      <c r="Y426" s="35"/>
      <c r="Z426" s="35"/>
      <c r="AA426" s="35"/>
      <c r="AB426" s="35"/>
      <c r="AC426" s="35"/>
      <c r="AD426" s="35"/>
      <c r="AE426" s="35"/>
      <c r="AT426" s="18" t="s">
        <v>143</v>
      </c>
      <c r="AU426" s="18" t="s">
        <v>85</v>
      </c>
    </row>
    <row r="427" spans="2:51" s="13" customFormat="1" ht="12">
      <c r="B427" s="198"/>
      <c r="C427" s="199"/>
      <c r="D427" s="191" t="s">
        <v>145</v>
      </c>
      <c r="E427" s="200" t="s">
        <v>29</v>
      </c>
      <c r="F427" s="201" t="s">
        <v>1208</v>
      </c>
      <c r="G427" s="199"/>
      <c r="H427" s="200" t="s">
        <v>29</v>
      </c>
      <c r="I427" s="202"/>
      <c r="J427" s="202"/>
      <c r="K427" s="199"/>
      <c r="L427" s="199"/>
      <c r="M427" s="203"/>
      <c r="N427" s="204"/>
      <c r="O427" s="205"/>
      <c r="P427" s="205"/>
      <c r="Q427" s="205"/>
      <c r="R427" s="205"/>
      <c r="S427" s="205"/>
      <c r="T427" s="205"/>
      <c r="U427" s="205"/>
      <c r="V427" s="205"/>
      <c r="W427" s="205"/>
      <c r="X427" s="206"/>
      <c r="AT427" s="207" t="s">
        <v>145</v>
      </c>
      <c r="AU427" s="207" t="s">
        <v>85</v>
      </c>
      <c r="AV427" s="13" t="s">
        <v>83</v>
      </c>
      <c r="AW427" s="13" t="s">
        <v>5</v>
      </c>
      <c r="AX427" s="13" t="s">
        <v>75</v>
      </c>
      <c r="AY427" s="207" t="s">
        <v>131</v>
      </c>
    </row>
    <row r="428" spans="2:51" s="13" customFormat="1" ht="12">
      <c r="B428" s="198"/>
      <c r="C428" s="199"/>
      <c r="D428" s="191" t="s">
        <v>145</v>
      </c>
      <c r="E428" s="200" t="s">
        <v>29</v>
      </c>
      <c r="F428" s="201" t="s">
        <v>1231</v>
      </c>
      <c r="G428" s="199"/>
      <c r="H428" s="200" t="s">
        <v>29</v>
      </c>
      <c r="I428" s="202"/>
      <c r="J428" s="202"/>
      <c r="K428" s="199"/>
      <c r="L428" s="199"/>
      <c r="M428" s="203"/>
      <c r="N428" s="204"/>
      <c r="O428" s="205"/>
      <c r="P428" s="205"/>
      <c r="Q428" s="205"/>
      <c r="R428" s="205"/>
      <c r="S428" s="205"/>
      <c r="T428" s="205"/>
      <c r="U428" s="205"/>
      <c r="V428" s="205"/>
      <c r="W428" s="205"/>
      <c r="X428" s="206"/>
      <c r="AT428" s="207" t="s">
        <v>145</v>
      </c>
      <c r="AU428" s="207" t="s">
        <v>85</v>
      </c>
      <c r="AV428" s="13" t="s">
        <v>83</v>
      </c>
      <c r="AW428" s="13" t="s">
        <v>5</v>
      </c>
      <c r="AX428" s="13" t="s">
        <v>75</v>
      </c>
      <c r="AY428" s="207" t="s">
        <v>131</v>
      </c>
    </row>
    <row r="429" spans="2:51" s="13" customFormat="1" ht="12">
      <c r="B429" s="198"/>
      <c r="C429" s="199"/>
      <c r="D429" s="191" t="s">
        <v>145</v>
      </c>
      <c r="E429" s="200" t="s">
        <v>29</v>
      </c>
      <c r="F429" s="201" t="s">
        <v>1162</v>
      </c>
      <c r="G429" s="199"/>
      <c r="H429" s="200" t="s">
        <v>29</v>
      </c>
      <c r="I429" s="202"/>
      <c r="J429" s="202"/>
      <c r="K429" s="199"/>
      <c r="L429" s="199"/>
      <c r="M429" s="203"/>
      <c r="N429" s="204"/>
      <c r="O429" s="205"/>
      <c r="P429" s="205"/>
      <c r="Q429" s="205"/>
      <c r="R429" s="205"/>
      <c r="S429" s="205"/>
      <c r="T429" s="205"/>
      <c r="U429" s="205"/>
      <c r="V429" s="205"/>
      <c r="W429" s="205"/>
      <c r="X429" s="206"/>
      <c r="AT429" s="207" t="s">
        <v>145</v>
      </c>
      <c r="AU429" s="207" t="s">
        <v>85</v>
      </c>
      <c r="AV429" s="13" t="s">
        <v>83</v>
      </c>
      <c r="AW429" s="13" t="s">
        <v>5</v>
      </c>
      <c r="AX429" s="13" t="s">
        <v>75</v>
      </c>
      <c r="AY429" s="207" t="s">
        <v>131</v>
      </c>
    </row>
    <row r="430" spans="2:51" s="13" customFormat="1" ht="12">
      <c r="B430" s="198"/>
      <c r="C430" s="199"/>
      <c r="D430" s="191" t="s">
        <v>145</v>
      </c>
      <c r="E430" s="200" t="s">
        <v>29</v>
      </c>
      <c r="F430" s="201" t="s">
        <v>1210</v>
      </c>
      <c r="G430" s="199"/>
      <c r="H430" s="200" t="s">
        <v>29</v>
      </c>
      <c r="I430" s="202"/>
      <c r="J430" s="202"/>
      <c r="K430" s="199"/>
      <c r="L430" s="199"/>
      <c r="M430" s="203"/>
      <c r="N430" s="204"/>
      <c r="O430" s="205"/>
      <c r="P430" s="205"/>
      <c r="Q430" s="205"/>
      <c r="R430" s="205"/>
      <c r="S430" s="205"/>
      <c r="T430" s="205"/>
      <c r="U430" s="205"/>
      <c r="V430" s="205"/>
      <c r="W430" s="205"/>
      <c r="X430" s="206"/>
      <c r="AT430" s="207" t="s">
        <v>145</v>
      </c>
      <c r="AU430" s="207" t="s">
        <v>85</v>
      </c>
      <c r="AV430" s="13" t="s">
        <v>83</v>
      </c>
      <c r="AW430" s="13" t="s">
        <v>5</v>
      </c>
      <c r="AX430" s="13" t="s">
        <v>75</v>
      </c>
      <c r="AY430" s="207" t="s">
        <v>131</v>
      </c>
    </row>
    <row r="431" spans="2:51" s="13" customFormat="1" ht="12">
      <c r="B431" s="198"/>
      <c r="C431" s="199"/>
      <c r="D431" s="191" t="s">
        <v>145</v>
      </c>
      <c r="E431" s="200" t="s">
        <v>29</v>
      </c>
      <c r="F431" s="201" t="s">
        <v>1070</v>
      </c>
      <c r="G431" s="199"/>
      <c r="H431" s="200" t="s">
        <v>29</v>
      </c>
      <c r="I431" s="202"/>
      <c r="J431" s="202"/>
      <c r="K431" s="199"/>
      <c r="L431" s="199"/>
      <c r="M431" s="203"/>
      <c r="N431" s="204"/>
      <c r="O431" s="205"/>
      <c r="P431" s="205"/>
      <c r="Q431" s="205"/>
      <c r="R431" s="205"/>
      <c r="S431" s="205"/>
      <c r="T431" s="205"/>
      <c r="U431" s="205"/>
      <c r="V431" s="205"/>
      <c r="W431" s="205"/>
      <c r="X431" s="206"/>
      <c r="AT431" s="207" t="s">
        <v>145</v>
      </c>
      <c r="AU431" s="207" t="s">
        <v>85</v>
      </c>
      <c r="AV431" s="13" t="s">
        <v>83</v>
      </c>
      <c r="AW431" s="13" t="s">
        <v>5</v>
      </c>
      <c r="AX431" s="13" t="s">
        <v>75</v>
      </c>
      <c r="AY431" s="207" t="s">
        <v>131</v>
      </c>
    </row>
    <row r="432" spans="2:51" s="14" customFormat="1" ht="12">
      <c r="B432" s="208"/>
      <c r="C432" s="209"/>
      <c r="D432" s="191" t="s">
        <v>145</v>
      </c>
      <c r="E432" s="210" t="s">
        <v>29</v>
      </c>
      <c r="F432" s="211" t="s">
        <v>327</v>
      </c>
      <c r="G432" s="209"/>
      <c r="H432" s="212">
        <v>36</v>
      </c>
      <c r="I432" s="213"/>
      <c r="J432" s="213"/>
      <c r="K432" s="209"/>
      <c r="L432" s="209"/>
      <c r="M432" s="214"/>
      <c r="N432" s="215"/>
      <c r="O432" s="216"/>
      <c r="P432" s="216"/>
      <c r="Q432" s="216"/>
      <c r="R432" s="216"/>
      <c r="S432" s="216"/>
      <c r="T432" s="216"/>
      <c r="U432" s="216"/>
      <c r="V432" s="216"/>
      <c r="W432" s="216"/>
      <c r="X432" s="217"/>
      <c r="AT432" s="218" t="s">
        <v>145</v>
      </c>
      <c r="AU432" s="218" t="s">
        <v>85</v>
      </c>
      <c r="AV432" s="14" t="s">
        <v>85</v>
      </c>
      <c r="AW432" s="14" t="s">
        <v>5</v>
      </c>
      <c r="AX432" s="14" t="s">
        <v>75</v>
      </c>
      <c r="AY432" s="218" t="s">
        <v>131</v>
      </c>
    </row>
    <row r="433" spans="2:51" s="15" customFormat="1" ht="12">
      <c r="B433" s="219"/>
      <c r="C433" s="220"/>
      <c r="D433" s="191" t="s">
        <v>145</v>
      </c>
      <c r="E433" s="221" t="s">
        <v>29</v>
      </c>
      <c r="F433" s="222" t="s">
        <v>147</v>
      </c>
      <c r="G433" s="220"/>
      <c r="H433" s="223">
        <v>36</v>
      </c>
      <c r="I433" s="224"/>
      <c r="J433" s="224"/>
      <c r="K433" s="220"/>
      <c r="L433" s="220"/>
      <c r="M433" s="225"/>
      <c r="N433" s="226"/>
      <c r="O433" s="227"/>
      <c r="P433" s="227"/>
      <c r="Q433" s="227"/>
      <c r="R433" s="227"/>
      <c r="S433" s="227"/>
      <c r="T433" s="227"/>
      <c r="U433" s="227"/>
      <c r="V433" s="227"/>
      <c r="W433" s="227"/>
      <c r="X433" s="228"/>
      <c r="AT433" s="229" t="s">
        <v>145</v>
      </c>
      <c r="AU433" s="229" t="s">
        <v>85</v>
      </c>
      <c r="AV433" s="15" t="s">
        <v>139</v>
      </c>
      <c r="AW433" s="15" t="s">
        <v>5</v>
      </c>
      <c r="AX433" s="15" t="s">
        <v>83</v>
      </c>
      <c r="AY433" s="229" t="s">
        <v>131</v>
      </c>
    </row>
    <row r="434" spans="1:65" s="2" customFormat="1" ht="24.2" customHeight="1">
      <c r="A434" s="35"/>
      <c r="B434" s="36"/>
      <c r="C434" s="177" t="s">
        <v>303</v>
      </c>
      <c r="D434" s="177" t="s">
        <v>134</v>
      </c>
      <c r="E434" s="178" t="s">
        <v>1232</v>
      </c>
      <c r="F434" s="179" t="s">
        <v>1233</v>
      </c>
      <c r="G434" s="180" t="s">
        <v>158</v>
      </c>
      <c r="H434" s="181">
        <v>17</v>
      </c>
      <c r="I434" s="182"/>
      <c r="J434" s="182"/>
      <c r="K434" s="183">
        <f>ROUND(P434*H434,2)</f>
        <v>0</v>
      </c>
      <c r="L434" s="179" t="s">
        <v>1008</v>
      </c>
      <c r="M434" s="40"/>
      <c r="N434" s="184" t="s">
        <v>29</v>
      </c>
      <c r="O434" s="185" t="s">
        <v>44</v>
      </c>
      <c r="P434" s="186">
        <f>I434+J434</f>
        <v>0</v>
      </c>
      <c r="Q434" s="186">
        <f>ROUND(I434*H434,2)</f>
        <v>0</v>
      </c>
      <c r="R434" s="186">
        <f>ROUND(J434*H434,2)</f>
        <v>0</v>
      </c>
      <c r="S434" s="65"/>
      <c r="T434" s="187">
        <f>S434*H434</f>
        <v>0</v>
      </c>
      <c r="U434" s="187">
        <v>0</v>
      </c>
      <c r="V434" s="187">
        <f>U434*H434</f>
        <v>0</v>
      </c>
      <c r="W434" s="187">
        <v>0</v>
      </c>
      <c r="X434" s="188">
        <f>W434*H434</f>
        <v>0</v>
      </c>
      <c r="Y434" s="35"/>
      <c r="Z434" s="35"/>
      <c r="AA434" s="35"/>
      <c r="AB434" s="35"/>
      <c r="AC434" s="35"/>
      <c r="AD434" s="35"/>
      <c r="AE434" s="35"/>
      <c r="AR434" s="189" t="s">
        <v>455</v>
      </c>
      <c r="AT434" s="189" t="s">
        <v>134</v>
      </c>
      <c r="AU434" s="189" t="s">
        <v>85</v>
      </c>
      <c r="AY434" s="18" t="s">
        <v>131</v>
      </c>
      <c r="BE434" s="190">
        <f>IF(O434="základní",K434,0)</f>
        <v>0</v>
      </c>
      <c r="BF434" s="190">
        <f>IF(O434="snížená",K434,0)</f>
        <v>0</v>
      </c>
      <c r="BG434" s="190">
        <f>IF(O434="zákl. přenesená",K434,0)</f>
        <v>0</v>
      </c>
      <c r="BH434" s="190">
        <f>IF(O434="sníž. přenesená",K434,0)</f>
        <v>0</v>
      </c>
      <c r="BI434" s="190">
        <f>IF(O434="nulová",K434,0)</f>
        <v>0</v>
      </c>
      <c r="BJ434" s="18" t="s">
        <v>83</v>
      </c>
      <c r="BK434" s="190">
        <f>ROUND(P434*H434,2)</f>
        <v>0</v>
      </c>
      <c r="BL434" s="18" t="s">
        <v>455</v>
      </c>
      <c r="BM434" s="189" t="s">
        <v>447</v>
      </c>
    </row>
    <row r="435" spans="1:47" s="2" customFormat="1" ht="12">
      <c r="A435" s="35"/>
      <c r="B435" s="36"/>
      <c r="C435" s="37"/>
      <c r="D435" s="191" t="s">
        <v>141</v>
      </c>
      <c r="E435" s="37"/>
      <c r="F435" s="192" t="s">
        <v>1233</v>
      </c>
      <c r="G435" s="37"/>
      <c r="H435" s="37"/>
      <c r="I435" s="193"/>
      <c r="J435" s="193"/>
      <c r="K435" s="37"/>
      <c r="L435" s="37"/>
      <c r="M435" s="40"/>
      <c r="N435" s="194"/>
      <c r="O435" s="195"/>
      <c r="P435" s="65"/>
      <c r="Q435" s="65"/>
      <c r="R435" s="65"/>
      <c r="S435" s="65"/>
      <c r="T435" s="65"/>
      <c r="U435" s="65"/>
      <c r="V435" s="65"/>
      <c r="W435" s="65"/>
      <c r="X435" s="66"/>
      <c r="Y435" s="35"/>
      <c r="Z435" s="35"/>
      <c r="AA435" s="35"/>
      <c r="AB435" s="35"/>
      <c r="AC435" s="35"/>
      <c r="AD435" s="35"/>
      <c r="AE435" s="35"/>
      <c r="AT435" s="18" t="s">
        <v>141</v>
      </c>
      <c r="AU435" s="18" t="s">
        <v>85</v>
      </c>
    </row>
    <row r="436" spans="1:47" s="2" customFormat="1" ht="12">
      <c r="A436" s="35"/>
      <c r="B436" s="36"/>
      <c r="C436" s="37"/>
      <c r="D436" s="196" t="s">
        <v>143</v>
      </c>
      <c r="E436" s="37"/>
      <c r="F436" s="197" t="s">
        <v>1234</v>
      </c>
      <c r="G436" s="37"/>
      <c r="H436" s="37"/>
      <c r="I436" s="193"/>
      <c r="J436" s="193"/>
      <c r="K436" s="37"/>
      <c r="L436" s="37"/>
      <c r="M436" s="40"/>
      <c r="N436" s="194"/>
      <c r="O436" s="195"/>
      <c r="P436" s="65"/>
      <c r="Q436" s="65"/>
      <c r="R436" s="65"/>
      <c r="S436" s="65"/>
      <c r="T436" s="65"/>
      <c r="U436" s="65"/>
      <c r="V436" s="65"/>
      <c r="W436" s="65"/>
      <c r="X436" s="66"/>
      <c r="Y436" s="35"/>
      <c r="Z436" s="35"/>
      <c r="AA436" s="35"/>
      <c r="AB436" s="35"/>
      <c r="AC436" s="35"/>
      <c r="AD436" s="35"/>
      <c r="AE436" s="35"/>
      <c r="AT436" s="18" t="s">
        <v>143</v>
      </c>
      <c r="AU436" s="18" t="s">
        <v>85</v>
      </c>
    </row>
    <row r="437" spans="2:51" s="13" customFormat="1" ht="12">
      <c r="B437" s="198"/>
      <c r="C437" s="199"/>
      <c r="D437" s="191" t="s">
        <v>145</v>
      </c>
      <c r="E437" s="200" t="s">
        <v>29</v>
      </c>
      <c r="F437" s="201" t="s">
        <v>1208</v>
      </c>
      <c r="G437" s="199"/>
      <c r="H437" s="200" t="s">
        <v>29</v>
      </c>
      <c r="I437" s="202"/>
      <c r="J437" s="202"/>
      <c r="K437" s="199"/>
      <c r="L437" s="199"/>
      <c r="M437" s="203"/>
      <c r="N437" s="204"/>
      <c r="O437" s="205"/>
      <c r="P437" s="205"/>
      <c r="Q437" s="205"/>
      <c r="R437" s="205"/>
      <c r="S437" s="205"/>
      <c r="T437" s="205"/>
      <c r="U437" s="205"/>
      <c r="V437" s="205"/>
      <c r="W437" s="205"/>
      <c r="X437" s="206"/>
      <c r="AT437" s="207" t="s">
        <v>145</v>
      </c>
      <c r="AU437" s="207" t="s">
        <v>85</v>
      </c>
      <c r="AV437" s="13" t="s">
        <v>83</v>
      </c>
      <c r="AW437" s="13" t="s">
        <v>5</v>
      </c>
      <c r="AX437" s="13" t="s">
        <v>75</v>
      </c>
      <c r="AY437" s="207" t="s">
        <v>131</v>
      </c>
    </row>
    <row r="438" spans="2:51" s="13" customFormat="1" ht="12">
      <c r="B438" s="198"/>
      <c r="C438" s="199"/>
      <c r="D438" s="191" t="s">
        <v>145</v>
      </c>
      <c r="E438" s="200" t="s">
        <v>29</v>
      </c>
      <c r="F438" s="201" t="s">
        <v>1235</v>
      </c>
      <c r="G438" s="199"/>
      <c r="H438" s="200" t="s">
        <v>29</v>
      </c>
      <c r="I438" s="202"/>
      <c r="J438" s="202"/>
      <c r="K438" s="199"/>
      <c r="L438" s="199"/>
      <c r="M438" s="203"/>
      <c r="N438" s="204"/>
      <c r="O438" s="205"/>
      <c r="P438" s="205"/>
      <c r="Q438" s="205"/>
      <c r="R438" s="205"/>
      <c r="S438" s="205"/>
      <c r="T438" s="205"/>
      <c r="U438" s="205"/>
      <c r="V438" s="205"/>
      <c r="W438" s="205"/>
      <c r="X438" s="206"/>
      <c r="AT438" s="207" t="s">
        <v>145</v>
      </c>
      <c r="AU438" s="207" t="s">
        <v>85</v>
      </c>
      <c r="AV438" s="13" t="s">
        <v>83</v>
      </c>
      <c r="AW438" s="13" t="s">
        <v>5</v>
      </c>
      <c r="AX438" s="13" t="s">
        <v>75</v>
      </c>
      <c r="AY438" s="207" t="s">
        <v>131</v>
      </c>
    </row>
    <row r="439" spans="2:51" s="13" customFormat="1" ht="12">
      <c r="B439" s="198"/>
      <c r="C439" s="199"/>
      <c r="D439" s="191" t="s">
        <v>145</v>
      </c>
      <c r="E439" s="200" t="s">
        <v>29</v>
      </c>
      <c r="F439" s="201" t="s">
        <v>1162</v>
      </c>
      <c r="G439" s="199"/>
      <c r="H439" s="200" t="s">
        <v>29</v>
      </c>
      <c r="I439" s="202"/>
      <c r="J439" s="202"/>
      <c r="K439" s="199"/>
      <c r="L439" s="199"/>
      <c r="M439" s="203"/>
      <c r="N439" s="204"/>
      <c r="O439" s="205"/>
      <c r="P439" s="205"/>
      <c r="Q439" s="205"/>
      <c r="R439" s="205"/>
      <c r="S439" s="205"/>
      <c r="T439" s="205"/>
      <c r="U439" s="205"/>
      <c r="V439" s="205"/>
      <c r="W439" s="205"/>
      <c r="X439" s="206"/>
      <c r="AT439" s="207" t="s">
        <v>145</v>
      </c>
      <c r="AU439" s="207" t="s">
        <v>85</v>
      </c>
      <c r="AV439" s="13" t="s">
        <v>83</v>
      </c>
      <c r="AW439" s="13" t="s">
        <v>5</v>
      </c>
      <c r="AX439" s="13" t="s">
        <v>75</v>
      </c>
      <c r="AY439" s="207" t="s">
        <v>131</v>
      </c>
    </row>
    <row r="440" spans="2:51" s="13" customFormat="1" ht="12">
      <c r="B440" s="198"/>
      <c r="C440" s="199"/>
      <c r="D440" s="191" t="s">
        <v>145</v>
      </c>
      <c r="E440" s="200" t="s">
        <v>29</v>
      </c>
      <c r="F440" s="201" t="s">
        <v>1210</v>
      </c>
      <c r="G440" s="199"/>
      <c r="H440" s="200" t="s">
        <v>29</v>
      </c>
      <c r="I440" s="202"/>
      <c r="J440" s="202"/>
      <c r="K440" s="199"/>
      <c r="L440" s="199"/>
      <c r="M440" s="203"/>
      <c r="N440" s="204"/>
      <c r="O440" s="205"/>
      <c r="P440" s="205"/>
      <c r="Q440" s="205"/>
      <c r="R440" s="205"/>
      <c r="S440" s="205"/>
      <c r="T440" s="205"/>
      <c r="U440" s="205"/>
      <c r="V440" s="205"/>
      <c r="W440" s="205"/>
      <c r="X440" s="206"/>
      <c r="AT440" s="207" t="s">
        <v>145</v>
      </c>
      <c r="AU440" s="207" t="s">
        <v>85</v>
      </c>
      <c r="AV440" s="13" t="s">
        <v>83</v>
      </c>
      <c r="AW440" s="13" t="s">
        <v>5</v>
      </c>
      <c r="AX440" s="13" t="s">
        <v>75</v>
      </c>
      <c r="AY440" s="207" t="s">
        <v>131</v>
      </c>
    </row>
    <row r="441" spans="2:51" s="13" customFormat="1" ht="12">
      <c r="B441" s="198"/>
      <c r="C441" s="199"/>
      <c r="D441" s="191" t="s">
        <v>145</v>
      </c>
      <c r="E441" s="200" t="s">
        <v>29</v>
      </c>
      <c r="F441" s="201" t="s">
        <v>1070</v>
      </c>
      <c r="G441" s="199"/>
      <c r="H441" s="200" t="s">
        <v>29</v>
      </c>
      <c r="I441" s="202"/>
      <c r="J441" s="202"/>
      <c r="K441" s="199"/>
      <c r="L441" s="199"/>
      <c r="M441" s="203"/>
      <c r="N441" s="204"/>
      <c r="O441" s="205"/>
      <c r="P441" s="205"/>
      <c r="Q441" s="205"/>
      <c r="R441" s="205"/>
      <c r="S441" s="205"/>
      <c r="T441" s="205"/>
      <c r="U441" s="205"/>
      <c r="V441" s="205"/>
      <c r="W441" s="205"/>
      <c r="X441" s="206"/>
      <c r="AT441" s="207" t="s">
        <v>145</v>
      </c>
      <c r="AU441" s="207" t="s">
        <v>85</v>
      </c>
      <c r="AV441" s="13" t="s">
        <v>83</v>
      </c>
      <c r="AW441" s="13" t="s">
        <v>5</v>
      </c>
      <c r="AX441" s="13" t="s">
        <v>75</v>
      </c>
      <c r="AY441" s="207" t="s">
        <v>131</v>
      </c>
    </row>
    <row r="442" spans="2:51" s="14" customFormat="1" ht="12">
      <c r="B442" s="208"/>
      <c r="C442" s="209"/>
      <c r="D442" s="191" t="s">
        <v>145</v>
      </c>
      <c r="E442" s="210" t="s">
        <v>29</v>
      </c>
      <c r="F442" s="211" t="s">
        <v>229</v>
      </c>
      <c r="G442" s="209"/>
      <c r="H442" s="212">
        <v>17</v>
      </c>
      <c r="I442" s="213"/>
      <c r="J442" s="213"/>
      <c r="K442" s="209"/>
      <c r="L442" s="209"/>
      <c r="M442" s="214"/>
      <c r="N442" s="215"/>
      <c r="O442" s="216"/>
      <c r="P442" s="216"/>
      <c r="Q442" s="216"/>
      <c r="R442" s="216"/>
      <c r="S442" s="216"/>
      <c r="T442" s="216"/>
      <c r="U442" s="216"/>
      <c r="V442" s="216"/>
      <c r="W442" s="216"/>
      <c r="X442" s="217"/>
      <c r="AT442" s="218" t="s">
        <v>145</v>
      </c>
      <c r="AU442" s="218" t="s">
        <v>85</v>
      </c>
      <c r="AV442" s="14" t="s">
        <v>85</v>
      </c>
      <c r="AW442" s="14" t="s">
        <v>5</v>
      </c>
      <c r="AX442" s="14" t="s">
        <v>75</v>
      </c>
      <c r="AY442" s="218" t="s">
        <v>131</v>
      </c>
    </row>
    <row r="443" spans="2:51" s="15" customFormat="1" ht="12">
      <c r="B443" s="219"/>
      <c r="C443" s="220"/>
      <c r="D443" s="191" t="s">
        <v>145</v>
      </c>
      <c r="E443" s="221" t="s">
        <v>29</v>
      </c>
      <c r="F443" s="222" t="s">
        <v>147</v>
      </c>
      <c r="G443" s="220"/>
      <c r="H443" s="223">
        <v>17</v>
      </c>
      <c r="I443" s="224"/>
      <c r="J443" s="224"/>
      <c r="K443" s="220"/>
      <c r="L443" s="220"/>
      <c r="M443" s="225"/>
      <c r="N443" s="226"/>
      <c r="O443" s="227"/>
      <c r="P443" s="227"/>
      <c r="Q443" s="227"/>
      <c r="R443" s="227"/>
      <c r="S443" s="227"/>
      <c r="T443" s="227"/>
      <c r="U443" s="227"/>
      <c r="V443" s="227"/>
      <c r="W443" s="227"/>
      <c r="X443" s="228"/>
      <c r="AT443" s="229" t="s">
        <v>145</v>
      </c>
      <c r="AU443" s="229" t="s">
        <v>85</v>
      </c>
      <c r="AV443" s="15" t="s">
        <v>139</v>
      </c>
      <c r="AW443" s="15" t="s">
        <v>5</v>
      </c>
      <c r="AX443" s="15" t="s">
        <v>83</v>
      </c>
      <c r="AY443" s="229" t="s">
        <v>131</v>
      </c>
    </row>
    <row r="444" spans="1:65" s="2" customFormat="1" ht="24.2" customHeight="1">
      <c r="A444" s="35"/>
      <c r="B444" s="36"/>
      <c r="C444" s="177" t="s">
        <v>307</v>
      </c>
      <c r="D444" s="177" t="s">
        <v>134</v>
      </c>
      <c r="E444" s="178" t="s">
        <v>1236</v>
      </c>
      <c r="F444" s="179" t="s">
        <v>1237</v>
      </c>
      <c r="G444" s="180" t="s">
        <v>158</v>
      </c>
      <c r="H444" s="181">
        <v>9</v>
      </c>
      <c r="I444" s="182"/>
      <c r="J444" s="182"/>
      <c r="K444" s="183">
        <f>ROUND(P444*H444,2)</f>
        <v>0</v>
      </c>
      <c r="L444" s="179" t="s">
        <v>1008</v>
      </c>
      <c r="M444" s="40"/>
      <c r="N444" s="184" t="s">
        <v>29</v>
      </c>
      <c r="O444" s="185" t="s">
        <v>44</v>
      </c>
      <c r="P444" s="186">
        <f>I444+J444</f>
        <v>0</v>
      </c>
      <c r="Q444" s="186">
        <f>ROUND(I444*H444,2)</f>
        <v>0</v>
      </c>
      <c r="R444" s="186">
        <f>ROUND(J444*H444,2)</f>
        <v>0</v>
      </c>
      <c r="S444" s="65"/>
      <c r="T444" s="187">
        <f>S444*H444</f>
        <v>0</v>
      </c>
      <c r="U444" s="187">
        <v>0</v>
      </c>
      <c r="V444" s="187">
        <f>U444*H444</f>
        <v>0</v>
      </c>
      <c r="W444" s="187">
        <v>0</v>
      </c>
      <c r="X444" s="188">
        <f>W444*H444</f>
        <v>0</v>
      </c>
      <c r="Y444" s="35"/>
      <c r="Z444" s="35"/>
      <c r="AA444" s="35"/>
      <c r="AB444" s="35"/>
      <c r="AC444" s="35"/>
      <c r="AD444" s="35"/>
      <c r="AE444" s="35"/>
      <c r="AR444" s="189" t="s">
        <v>455</v>
      </c>
      <c r="AT444" s="189" t="s">
        <v>134</v>
      </c>
      <c r="AU444" s="189" t="s">
        <v>85</v>
      </c>
      <c r="AY444" s="18" t="s">
        <v>131</v>
      </c>
      <c r="BE444" s="190">
        <f>IF(O444="základní",K444,0)</f>
        <v>0</v>
      </c>
      <c r="BF444" s="190">
        <f>IF(O444="snížená",K444,0)</f>
        <v>0</v>
      </c>
      <c r="BG444" s="190">
        <f>IF(O444="zákl. přenesená",K444,0)</f>
        <v>0</v>
      </c>
      <c r="BH444" s="190">
        <f>IF(O444="sníž. přenesená",K444,0)</f>
        <v>0</v>
      </c>
      <c r="BI444" s="190">
        <f>IF(O444="nulová",K444,0)</f>
        <v>0</v>
      </c>
      <c r="BJ444" s="18" t="s">
        <v>83</v>
      </c>
      <c r="BK444" s="190">
        <f>ROUND(P444*H444,2)</f>
        <v>0</v>
      </c>
      <c r="BL444" s="18" t="s">
        <v>455</v>
      </c>
      <c r="BM444" s="189" t="s">
        <v>455</v>
      </c>
    </row>
    <row r="445" spans="1:47" s="2" customFormat="1" ht="12">
      <c r="A445" s="35"/>
      <c r="B445" s="36"/>
      <c r="C445" s="37"/>
      <c r="D445" s="191" t="s">
        <v>141</v>
      </c>
      <c r="E445" s="37"/>
      <c r="F445" s="192" t="s">
        <v>1237</v>
      </c>
      <c r="G445" s="37"/>
      <c r="H445" s="37"/>
      <c r="I445" s="193"/>
      <c r="J445" s="193"/>
      <c r="K445" s="37"/>
      <c r="L445" s="37"/>
      <c r="M445" s="40"/>
      <c r="N445" s="194"/>
      <c r="O445" s="195"/>
      <c r="P445" s="65"/>
      <c r="Q445" s="65"/>
      <c r="R445" s="65"/>
      <c r="S445" s="65"/>
      <c r="T445" s="65"/>
      <c r="U445" s="65"/>
      <c r="V445" s="65"/>
      <c r="W445" s="65"/>
      <c r="X445" s="66"/>
      <c r="Y445" s="35"/>
      <c r="Z445" s="35"/>
      <c r="AA445" s="35"/>
      <c r="AB445" s="35"/>
      <c r="AC445" s="35"/>
      <c r="AD445" s="35"/>
      <c r="AE445" s="35"/>
      <c r="AT445" s="18" t="s">
        <v>141</v>
      </c>
      <c r="AU445" s="18" t="s">
        <v>85</v>
      </c>
    </row>
    <row r="446" spans="1:47" s="2" customFormat="1" ht="12">
      <c r="A446" s="35"/>
      <c r="B446" s="36"/>
      <c r="C446" s="37"/>
      <c r="D446" s="196" t="s">
        <v>143</v>
      </c>
      <c r="E446" s="37"/>
      <c r="F446" s="197" t="s">
        <v>1238</v>
      </c>
      <c r="G446" s="37"/>
      <c r="H446" s="37"/>
      <c r="I446" s="193"/>
      <c r="J446" s="193"/>
      <c r="K446" s="37"/>
      <c r="L446" s="37"/>
      <c r="M446" s="40"/>
      <c r="N446" s="194"/>
      <c r="O446" s="195"/>
      <c r="P446" s="65"/>
      <c r="Q446" s="65"/>
      <c r="R446" s="65"/>
      <c r="S446" s="65"/>
      <c r="T446" s="65"/>
      <c r="U446" s="65"/>
      <c r="V446" s="65"/>
      <c r="W446" s="65"/>
      <c r="X446" s="66"/>
      <c r="Y446" s="35"/>
      <c r="Z446" s="35"/>
      <c r="AA446" s="35"/>
      <c r="AB446" s="35"/>
      <c r="AC446" s="35"/>
      <c r="AD446" s="35"/>
      <c r="AE446" s="35"/>
      <c r="AT446" s="18" t="s">
        <v>143</v>
      </c>
      <c r="AU446" s="18" t="s">
        <v>85</v>
      </c>
    </row>
    <row r="447" spans="2:51" s="13" customFormat="1" ht="12">
      <c r="B447" s="198"/>
      <c r="C447" s="199"/>
      <c r="D447" s="191" t="s">
        <v>145</v>
      </c>
      <c r="E447" s="200" t="s">
        <v>29</v>
      </c>
      <c r="F447" s="201" t="s">
        <v>1208</v>
      </c>
      <c r="G447" s="199"/>
      <c r="H447" s="200" t="s">
        <v>29</v>
      </c>
      <c r="I447" s="202"/>
      <c r="J447" s="202"/>
      <c r="K447" s="199"/>
      <c r="L447" s="199"/>
      <c r="M447" s="203"/>
      <c r="N447" s="204"/>
      <c r="O447" s="205"/>
      <c r="P447" s="205"/>
      <c r="Q447" s="205"/>
      <c r="R447" s="205"/>
      <c r="S447" s="205"/>
      <c r="T447" s="205"/>
      <c r="U447" s="205"/>
      <c r="V447" s="205"/>
      <c r="W447" s="205"/>
      <c r="X447" s="206"/>
      <c r="AT447" s="207" t="s">
        <v>145</v>
      </c>
      <c r="AU447" s="207" t="s">
        <v>85</v>
      </c>
      <c r="AV447" s="13" t="s">
        <v>83</v>
      </c>
      <c r="AW447" s="13" t="s">
        <v>5</v>
      </c>
      <c r="AX447" s="13" t="s">
        <v>75</v>
      </c>
      <c r="AY447" s="207" t="s">
        <v>131</v>
      </c>
    </row>
    <row r="448" spans="2:51" s="13" customFormat="1" ht="12">
      <c r="B448" s="198"/>
      <c r="C448" s="199"/>
      <c r="D448" s="191" t="s">
        <v>145</v>
      </c>
      <c r="E448" s="200" t="s">
        <v>29</v>
      </c>
      <c r="F448" s="201" t="s">
        <v>1239</v>
      </c>
      <c r="G448" s="199"/>
      <c r="H448" s="200" t="s">
        <v>29</v>
      </c>
      <c r="I448" s="202"/>
      <c r="J448" s="202"/>
      <c r="K448" s="199"/>
      <c r="L448" s="199"/>
      <c r="M448" s="203"/>
      <c r="N448" s="204"/>
      <c r="O448" s="205"/>
      <c r="P448" s="205"/>
      <c r="Q448" s="205"/>
      <c r="R448" s="205"/>
      <c r="S448" s="205"/>
      <c r="T448" s="205"/>
      <c r="U448" s="205"/>
      <c r="V448" s="205"/>
      <c r="W448" s="205"/>
      <c r="X448" s="206"/>
      <c r="AT448" s="207" t="s">
        <v>145</v>
      </c>
      <c r="AU448" s="207" t="s">
        <v>85</v>
      </c>
      <c r="AV448" s="13" t="s">
        <v>83</v>
      </c>
      <c r="AW448" s="13" t="s">
        <v>5</v>
      </c>
      <c r="AX448" s="13" t="s">
        <v>75</v>
      </c>
      <c r="AY448" s="207" t="s">
        <v>131</v>
      </c>
    </row>
    <row r="449" spans="2:51" s="13" customFormat="1" ht="12">
      <c r="B449" s="198"/>
      <c r="C449" s="199"/>
      <c r="D449" s="191" t="s">
        <v>145</v>
      </c>
      <c r="E449" s="200" t="s">
        <v>29</v>
      </c>
      <c r="F449" s="201" t="s">
        <v>1162</v>
      </c>
      <c r="G449" s="199"/>
      <c r="H449" s="200" t="s">
        <v>29</v>
      </c>
      <c r="I449" s="202"/>
      <c r="J449" s="202"/>
      <c r="K449" s="199"/>
      <c r="L449" s="199"/>
      <c r="M449" s="203"/>
      <c r="N449" s="204"/>
      <c r="O449" s="205"/>
      <c r="P449" s="205"/>
      <c r="Q449" s="205"/>
      <c r="R449" s="205"/>
      <c r="S449" s="205"/>
      <c r="T449" s="205"/>
      <c r="U449" s="205"/>
      <c r="V449" s="205"/>
      <c r="W449" s="205"/>
      <c r="X449" s="206"/>
      <c r="AT449" s="207" t="s">
        <v>145</v>
      </c>
      <c r="AU449" s="207" t="s">
        <v>85</v>
      </c>
      <c r="AV449" s="13" t="s">
        <v>83</v>
      </c>
      <c r="AW449" s="13" t="s">
        <v>5</v>
      </c>
      <c r="AX449" s="13" t="s">
        <v>75</v>
      </c>
      <c r="AY449" s="207" t="s">
        <v>131</v>
      </c>
    </row>
    <row r="450" spans="2:51" s="13" customFormat="1" ht="12">
      <c r="B450" s="198"/>
      <c r="C450" s="199"/>
      <c r="D450" s="191" t="s">
        <v>145</v>
      </c>
      <c r="E450" s="200" t="s">
        <v>29</v>
      </c>
      <c r="F450" s="201" t="s">
        <v>1210</v>
      </c>
      <c r="G450" s="199"/>
      <c r="H450" s="200" t="s">
        <v>29</v>
      </c>
      <c r="I450" s="202"/>
      <c r="J450" s="202"/>
      <c r="K450" s="199"/>
      <c r="L450" s="199"/>
      <c r="M450" s="203"/>
      <c r="N450" s="204"/>
      <c r="O450" s="205"/>
      <c r="P450" s="205"/>
      <c r="Q450" s="205"/>
      <c r="R450" s="205"/>
      <c r="S450" s="205"/>
      <c r="T450" s="205"/>
      <c r="U450" s="205"/>
      <c r="V450" s="205"/>
      <c r="W450" s="205"/>
      <c r="X450" s="206"/>
      <c r="AT450" s="207" t="s">
        <v>145</v>
      </c>
      <c r="AU450" s="207" t="s">
        <v>85</v>
      </c>
      <c r="AV450" s="13" t="s">
        <v>83</v>
      </c>
      <c r="AW450" s="13" t="s">
        <v>5</v>
      </c>
      <c r="AX450" s="13" t="s">
        <v>75</v>
      </c>
      <c r="AY450" s="207" t="s">
        <v>131</v>
      </c>
    </row>
    <row r="451" spans="2:51" s="13" customFormat="1" ht="12">
      <c r="B451" s="198"/>
      <c r="C451" s="199"/>
      <c r="D451" s="191" t="s">
        <v>145</v>
      </c>
      <c r="E451" s="200" t="s">
        <v>29</v>
      </c>
      <c r="F451" s="201" t="s">
        <v>1070</v>
      </c>
      <c r="G451" s="199"/>
      <c r="H451" s="200" t="s">
        <v>29</v>
      </c>
      <c r="I451" s="202"/>
      <c r="J451" s="202"/>
      <c r="K451" s="199"/>
      <c r="L451" s="199"/>
      <c r="M451" s="203"/>
      <c r="N451" s="204"/>
      <c r="O451" s="205"/>
      <c r="P451" s="205"/>
      <c r="Q451" s="205"/>
      <c r="R451" s="205"/>
      <c r="S451" s="205"/>
      <c r="T451" s="205"/>
      <c r="U451" s="205"/>
      <c r="V451" s="205"/>
      <c r="W451" s="205"/>
      <c r="X451" s="206"/>
      <c r="AT451" s="207" t="s">
        <v>145</v>
      </c>
      <c r="AU451" s="207" t="s">
        <v>85</v>
      </c>
      <c r="AV451" s="13" t="s">
        <v>83</v>
      </c>
      <c r="AW451" s="13" t="s">
        <v>5</v>
      </c>
      <c r="AX451" s="13" t="s">
        <v>75</v>
      </c>
      <c r="AY451" s="207" t="s">
        <v>131</v>
      </c>
    </row>
    <row r="452" spans="2:51" s="14" customFormat="1" ht="12">
      <c r="B452" s="208"/>
      <c r="C452" s="209"/>
      <c r="D452" s="191" t="s">
        <v>145</v>
      </c>
      <c r="E452" s="210" t="s">
        <v>29</v>
      </c>
      <c r="F452" s="211" t="s">
        <v>189</v>
      </c>
      <c r="G452" s="209"/>
      <c r="H452" s="212">
        <v>9</v>
      </c>
      <c r="I452" s="213"/>
      <c r="J452" s="213"/>
      <c r="K452" s="209"/>
      <c r="L452" s="209"/>
      <c r="M452" s="214"/>
      <c r="N452" s="215"/>
      <c r="O452" s="216"/>
      <c r="P452" s="216"/>
      <c r="Q452" s="216"/>
      <c r="R452" s="216"/>
      <c r="S452" s="216"/>
      <c r="T452" s="216"/>
      <c r="U452" s="216"/>
      <c r="V452" s="216"/>
      <c r="W452" s="216"/>
      <c r="X452" s="217"/>
      <c r="AT452" s="218" t="s">
        <v>145</v>
      </c>
      <c r="AU452" s="218" t="s">
        <v>85</v>
      </c>
      <c r="AV452" s="14" t="s">
        <v>85</v>
      </c>
      <c r="AW452" s="14" t="s">
        <v>5</v>
      </c>
      <c r="AX452" s="14" t="s">
        <v>75</v>
      </c>
      <c r="AY452" s="218" t="s">
        <v>131</v>
      </c>
    </row>
    <row r="453" spans="2:51" s="15" customFormat="1" ht="12">
      <c r="B453" s="219"/>
      <c r="C453" s="220"/>
      <c r="D453" s="191" t="s">
        <v>145</v>
      </c>
      <c r="E453" s="221" t="s">
        <v>29</v>
      </c>
      <c r="F453" s="222" t="s">
        <v>147</v>
      </c>
      <c r="G453" s="220"/>
      <c r="H453" s="223">
        <v>9</v>
      </c>
      <c r="I453" s="224"/>
      <c r="J453" s="224"/>
      <c r="K453" s="220"/>
      <c r="L453" s="220"/>
      <c r="M453" s="225"/>
      <c r="N453" s="226"/>
      <c r="O453" s="227"/>
      <c r="P453" s="227"/>
      <c r="Q453" s="227"/>
      <c r="R453" s="227"/>
      <c r="S453" s="227"/>
      <c r="T453" s="227"/>
      <c r="U453" s="227"/>
      <c r="V453" s="227"/>
      <c r="W453" s="227"/>
      <c r="X453" s="228"/>
      <c r="AT453" s="229" t="s">
        <v>145</v>
      </c>
      <c r="AU453" s="229" t="s">
        <v>85</v>
      </c>
      <c r="AV453" s="15" t="s">
        <v>139</v>
      </c>
      <c r="AW453" s="15" t="s">
        <v>5</v>
      </c>
      <c r="AX453" s="15" t="s">
        <v>83</v>
      </c>
      <c r="AY453" s="229" t="s">
        <v>131</v>
      </c>
    </row>
    <row r="454" spans="1:65" s="2" customFormat="1" ht="24.2" customHeight="1">
      <c r="A454" s="35"/>
      <c r="B454" s="36"/>
      <c r="C454" s="177" t="s">
        <v>311</v>
      </c>
      <c r="D454" s="177" t="s">
        <v>134</v>
      </c>
      <c r="E454" s="178" t="s">
        <v>1240</v>
      </c>
      <c r="F454" s="179" t="s">
        <v>1241</v>
      </c>
      <c r="G454" s="180" t="s">
        <v>158</v>
      </c>
      <c r="H454" s="181">
        <v>97</v>
      </c>
      <c r="I454" s="182"/>
      <c r="J454" s="182"/>
      <c r="K454" s="183">
        <f>ROUND(P454*H454,2)</f>
        <v>0</v>
      </c>
      <c r="L454" s="179" t="s">
        <v>1008</v>
      </c>
      <c r="M454" s="40"/>
      <c r="N454" s="184" t="s">
        <v>29</v>
      </c>
      <c r="O454" s="185" t="s">
        <v>44</v>
      </c>
      <c r="P454" s="186">
        <f>I454+J454</f>
        <v>0</v>
      </c>
      <c r="Q454" s="186">
        <f>ROUND(I454*H454,2)</f>
        <v>0</v>
      </c>
      <c r="R454" s="186">
        <f>ROUND(J454*H454,2)</f>
        <v>0</v>
      </c>
      <c r="S454" s="65"/>
      <c r="T454" s="187">
        <f>S454*H454</f>
        <v>0</v>
      </c>
      <c r="U454" s="187">
        <v>0</v>
      </c>
      <c r="V454" s="187">
        <f>U454*H454</f>
        <v>0</v>
      </c>
      <c r="W454" s="187">
        <v>0</v>
      </c>
      <c r="X454" s="188">
        <f>W454*H454</f>
        <v>0</v>
      </c>
      <c r="Y454" s="35"/>
      <c r="Z454" s="35"/>
      <c r="AA454" s="35"/>
      <c r="AB454" s="35"/>
      <c r="AC454" s="35"/>
      <c r="AD454" s="35"/>
      <c r="AE454" s="35"/>
      <c r="AR454" s="189" t="s">
        <v>455</v>
      </c>
      <c r="AT454" s="189" t="s">
        <v>134</v>
      </c>
      <c r="AU454" s="189" t="s">
        <v>85</v>
      </c>
      <c r="AY454" s="18" t="s">
        <v>131</v>
      </c>
      <c r="BE454" s="190">
        <f>IF(O454="základní",K454,0)</f>
        <v>0</v>
      </c>
      <c r="BF454" s="190">
        <f>IF(O454="snížená",K454,0)</f>
        <v>0</v>
      </c>
      <c r="BG454" s="190">
        <f>IF(O454="zákl. přenesená",K454,0)</f>
        <v>0</v>
      </c>
      <c r="BH454" s="190">
        <f>IF(O454="sníž. přenesená",K454,0)</f>
        <v>0</v>
      </c>
      <c r="BI454" s="190">
        <f>IF(O454="nulová",K454,0)</f>
        <v>0</v>
      </c>
      <c r="BJ454" s="18" t="s">
        <v>83</v>
      </c>
      <c r="BK454" s="190">
        <f>ROUND(P454*H454,2)</f>
        <v>0</v>
      </c>
      <c r="BL454" s="18" t="s">
        <v>455</v>
      </c>
      <c r="BM454" s="189" t="s">
        <v>463</v>
      </c>
    </row>
    <row r="455" spans="1:47" s="2" customFormat="1" ht="12">
      <c r="A455" s="35"/>
      <c r="B455" s="36"/>
      <c r="C455" s="37"/>
      <c r="D455" s="191" t="s">
        <v>141</v>
      </c>
      <c r="E455" s="37"/>
      <c r="F455" s="192" t="s">
        <v>1241</v>
      </c>
      <c r="G455" s="37"/>
      <c r="H455" s="37"/>
      <c r="I455" s="193"/>
      <c r="J455" s="193"/>
      <c r="K455" s="37"/>
      <c r="L455" s="37"/>
      <c r="M455" s="40"/>
      <c r="N455" s="194"/>
      <c r="O455" s="195"/>
      <c r="P455" s="65"/>
      <c r="Q455" s="65"/>
      <c r="R455" s="65"/>
      <c r="S455" s="65"/>
      <c r="T455" s="65"/>
      <c r="U455" s="65"/>
      <c r="V455" s="65"/>
      <c r="W455" s="65"/>
      <c r="X455" s="66"/>
      <c r="Y455" s="35"/>
      <c r="Z455" s="35"/>
      <c r="AA455" s="35"/>
      <c r="AB455" s="35"/>
      <c r="AC455" s="35"/>
      <c r="AD455" s="35"/>
      <c r="AE455" s="35"/>
      <c r="AT455" s="18" t="s">
        <v>141</v>
      </c>
      <c r="AU455" s="18" t="s">
        <v>85</v>
      </c>
    </row>
    <row r="456" spans="1:47" s="2" customFormat="1" ht="12">
      <c r="A456" s="35"/>
      <c r="B456" s="36"/>
      <c r="C456" s="37"/>
      <c r="D456" s="196" t="s">
        <v>143</v>
      </c>
      <c r="E456" s="37"/>
      <c r="F456" s="197" t="s">
        <v>1242</v>
      </c>
      <c r="G456" s="37"/>
      <c r="H456" s="37"/>
      <c r="I456" s="193"/>
      <c r="J456" s="193"/>
      <c r="K456" s="37"/>
      <c r="L456" s="37"/>
      <c r="M456" s="40"/>
      <c r="N456" s="194"/>
      <c r="O456" s="195"/>
      <c r="P456" s="65"/>
      <c r="Q456" s="65"/>
      <c r="R456" s="65"/>
      <c r="S456" s="65"/>
      <c r="T456" s="65"/>
      <c r="U456" s="65"/>
      <c r="V456" s="65"/>
      <c r="W456" s="65"/>
      <c r="X456" s="66"/>
      <c r="Y456" s="35"/>
      <c r="Z456" s="35"/>
      <c r="AA456" s="35"/>
      <c r="AB456" s="35"/>
      <c r="AC456" s="35"/>
      <c r="AD456" s="35"/>
      <c r="AE456" s="35"/>
      <c r="AT456" s="18" t="s">
        <v>143</v>
      </c>
      <c r="AU456" s="18" t="s">
        <v>85</v>
      </c>
    </row>
    <row r="457" spans="2:51" s="13" customFormat="1" ht="12">
      <c r="B457" s="198"/>
      <c r="C457" s="199"/>
      <c r="D457" s="191" t="s">
        <v>145</v>
      </c>
      <c r="E457" s="200" t="s">
        <v>29</v>
      </c>
      <c r="F457" s="201" t="s">
        <v>1208</v>
      </c>
      <c r="G457" s="199"/>
      <c r="H457" s="200" t="s">
        <v>29</v>
      </c>
      <c r="I457" s="202"/>
      <c r="J457" s="202"/>
      <c r="K457" s="199"/>
      <c r="L457" s="199"/>
      <c r="M457" s="203"/>
      <c r="N457" s="204"/>
      <c r="O457" s="205"/>
      <c r="P457" s="205"/>
      <c r="Q457" s="205"/>
      <c r="R457" s="205"/>
      <c r="S457" s="205"/>
      <c r="T457" s="205"/>
      <c r="U457" s="205"/>
      <c r="V457" s="205"/>
      <c r="W457" s="205"/>
      <c r="X457" s="206"/>
      <c r="AT457" s="207" t="s">
        <v>145</v>
      </c>
      <c r="AU457" s="207" t="s">
        <v>85</v>
      </c>
      <c r="AV457" s="13" t="s">
        <v>83</v>
      </c>
      <c r="AW457" s="13" t="s">
        <v>5</v>
      </c>
      <c r="AX457" s="13" t="s">
        <v>75</v>
      </c>
      <c r="AY457" s="207" t="s">
        <v>131</v>
      </c>
    </row>
    <row r="458" spans="2:51" s="13" customFormat="1" ht="12">
      <c r="B458" s="198"/>
      <c r="C458" s="199"/>
      <c r="D458" s="191" t="s">
        <v>145</v>
      </c>
      <c r="E458" s="200" t="s">
        <v>29</v>
      </c>
      <c r="F458" s="201" t="s">
        <v>1243</v>
      </c>
      <c r="G458" s="199"/>
      <c r="H458" s="200" t="s">
        <v>29</v>
      </c>
      <c r="I458" s="202"/>
      <c r="J458" s="202"/>
      <c r="K458" s="199"/>
      <c r="L458" s="199"/>
      <c r="M458" s="203"/>
      <c r="N458" s="204"/>
      <c r="O458" s="205"/>
      <c r="P458" s="205"/>
      <c r="Q458" s="205"/>
      <c r="R458" s="205"/>
      <c r="S458" s="205"/>
      <c r="T458" s="205"/>
      <c r="U458" s="205"/>
      <c r="V458" s="205"/>
      <c r="W458" s="205"/>
      <c r="X458" s="206"/>
      <c r="AT458" s="207" t="s">
        <v>145</v>
      </c>
      <c r="AU458" s="207" t="s">
        <v>85</v>
      </c>
      <c r="AV458" s="13" t="s">
        <v>83</v>
      </c>
      <c r="AW458" s="13" t="s">
        <v>5</v>
      </c>
      <c r="AX458" s="13" t="s">
        <v>75</v>
      </c>
      <c r="AY458" s="207" t="s">
        <v>131</v>
      </c>
    </row>
    <row r="459" spans="2:51" s="13" customFormat="1" ht="12">
      <c r="B459" s="198"/>
      <c r="C459" s="199"/>
      <c r="D459" s="191" t="s">
        <v>145</v>
      </c>
      <c r="E459" s="200" t="s">
        <v>29</v>
      </c>
      <c r="F459" s="201" t="s">
        <v>1162</v>
      </c>
      <c r="G459" s="199"/>
      <c r="H459" s="200" t="s">
        <v>29</v>
      </c>
      <c r="I459" s="202"/>
      <c r="J459" s="202"/>
      <c r="K459" s="199"/>
      <c r="L459" s="199"/>
      <c r="M459" s="203"/>
      <c r="N459" s="204"/>
      <c r="O459" s="205"/>
      <c r="P459" s="205"/>
      <c r="Q459" s="205"/>
      <c r="R459" s="205"/>
      <c r="S459" s="205"/>
      <c r="T459" s="205"/>
      <c r="U459" s="205"/>
      <c r="V459" s="205"/>
      <c r="W459" s="205"/>
      <c r="X459" s="206"/>
      <c r="AT459" s="207" t="s">
        <v>145</v>
      </c>
      <c r="AU459" s="207" t="s">
        <v>85</v>
      </c>
      <c r="AV459" s="13" t="s">
        <v>83</v>
      </c>
      <c r="AW459" s="13" t="s">
        <v>5</v>
      </c>
      <c r="AX459" s="13" t="s">
        <v>75</v>
      </c>
      <c r="AY459" s="207" t="s">
        <v>131</v>
      </c>
    </row>
    <row r="460" spans="2:51" s="13" customFormat="1" ht="12">
      <c r="B460" s="198"/>
      <c r="C460" s="199"/>
      <c r="D460" s="191" t="s">
        <v>145</v>
      </c>
      <c r="E460" s="200" t="s">
        <v>29</v>
      </c>
      <c r="F460" s="201" t="s">
        <v>1210</v>
      </c>
      <c r="G460" s="199"/>
      <c r="H460" s="200" t="s">
        <v>29</v>
      </c>
      <c r="I460" s="202"/>
      <c r="J460" s="202"/>
      <c r="K460" s="199"/>
      <c r="L460" s="199"/>
      <c r="M460" s="203"/>
      <c r="N460" s="204"/>
      <c r="O460" s="205"/>
      <c r="P460" s="205"/>
      <c r="Q460" s="205"/>
      <c r="R460" s="205"/>
      <c r="S460" s="205"/>
      <c r="T460" s="205"/>
      <c r="U460" s="205"/>
      <c r="V460" s="205"/>
      <c r="W460" s="205"/>
      <c r="X460" s="206"/>
      <c r="AT460" s="207" t="s">
        <v>145</v>
      </c>
      <c r="AU460" s="207" t="s">
        <v>85</v>
      </c>
      <c r="AV460" s="13" t="s">
        <v>83</v>
      </c>
      <c r="AW460" s="13" t="s">
        <v>5</v>
      </c>
      <c r="AX460" s="13" t="s">
        <v>75</v>
      </c>
      <c r="AY460" s="207" t="s">
        <v>131</v>
      </c>
    </row>
    <row r="461" spans="2:51" s="13" customFormat="1" ht="12">
      <c r="B461" s="198"/>
      <c r="C461" s="199"/>
      <c r="D461" s="191" t="s">
        <v>145</v>
      </c>
      <c r="E461" s="200" t="s">
        <v>29</v>
      </c>
      <c r="F461" s="201" t="s">
        <v>1070</v>
      </c>
      <c r="G461" s="199"/>
      <c r="H461" s="200" t="s">
        <v>29</v>
      </c>
      <c r="I461" s="202"/>
      <c r="J461" s="202"/>
      <c r="K461" s="199"/>
      <c r="L461" s="199"/>
      <c r="M461" s="203"/>
      <c r="N461" s="204"/>
      <c r="O461" s="205"/>
      <c r="P461" s="205"/>
      <c r="Q461" s="205"/>
      <c r="R461" s="205"/>
      <c r="S461" s="205"/>
      <c r="T461" s="205"/>
      <c r="U461" s="205"/>
      <c r="V461" s="205"/>
      <c r="W461" s="205"/>
      <c r="X461" s="206"/>
      <c r="AT461" s="207" t="s">
        <v>145</v>
      </c>
      <c r="AU461" s="207" t="s">
        <v>85</v>
      </c>
      <c r="AV461" s="13" t="s">
        <v>83</v>
      </c>
      <c r="AW461" s="13" t="s">
        <v>5</v>
      </c>
      <c r="AX461" s="13" t="s">
        <v>75</v>
      </c>
      <c r="AY461" s="207" t="s">
        <v>131</v>
      </c>
    </row>
    <row r="462" spans="2:51" s="14" customFormat="1" ht="12">
      <c r="B462" s="208"/>
      <c r="C462" s="209"/>
      <c r="D462" s="191" t="s">
        <v>145</v>
      </c>
      <c r="E462" s="210" t="s">
        <v>29</v>
      </c>
      <c r="F462" s="211" t="s">
        <v>139</v>
      </c>
      <c r="G462" s="209"/>
      <c r="H462" s="212">
        <v>4</v>
      </c>
      <c r="I462" s="213"/>
      <c r="J462" s="213"/>
      <c r="K462" s="209"/>
      <c r="L462" s="209"/>
      <c r="M462" s="214"/>
      <c r="N462" s="215"/>
      <c r="O462" s="216"/>
      <c r="P462" s="216"/>
      <c r="Q462" s="216"/>
      <c r="R462" s="216"/>
      <c r="S462" s="216"/>
      <c r="T462" s="216"/>
      <c r="U462" s="216"/>
      <c r="V462" s="216"/>
      <c r="W462" s="216"/>
      <c r="X462" s="217"/>
      <c r="AT462" s="218" t="s">
        <v>145</v>
      </c>
      <c r="AU462" s="218" t="s">
        <v>85</v>
      </c>
      <c r="AV462" s="14" t="s">
        <v>85</v>
      </c>
      <c r="AW462" s="14" t="s">
        <v>5</v>
      </c>
      <c r="AX462" s="14" t="s">
        <v>75</v>
      </c>
      <c r="AY462" s="218" t="s">
        <v>131</v>
      </c>
    </row>
    <row r="463" spans="2:51" s="13" customFormat="1" ht="12">
      <c r="B463" s="198"/>
      <c r="C463" s="199"/>
      <c r="D463" s="191" t="s">
        <v>145</v>
      </c>
      <c r="E463" s="200" t="s">
        <v>29</v>
      </c>
      <c r="F463" s="201" t="s">
        <v>1244</v>
      </c>
      <c r="G463" s="199"/>
      <c r="H463" s="200" t="s">
        <v>29</v>
      </c>
      <c r="I463" s="202"/>
      <c r="J463" s="202"/>
      <c r="K463" s="199"/>
      <c r="L463" s="199"/>
      <c r="M463" s="203"/>
      <c r="N463" s="204"/>
      <c r="O463" s="205"/>
      <c r="P463" s="205"/>
      <c r="Q463" s="205"/>
      <c r="R463" s="205"/>
      <c r="S463" s="205"/>
      <c r="T463" s="205"/>
      <c r="U463" s="205"/>
      <c r="V463" s="205"/>
      <c r="W463" s="205"/>
      <c r="X463" s="206"/>
      <c r="AT463" s="207" t="s">
        <v>145</v>
      </c>
      <c r="AU463" s="207" t="s">
        <v>85</v>
      </c>
      <c r="AV463" s="13" t="s">
        <v>83</v>
      </c>
      <c r="AW463" s="13" t="s">
        <v>5</v>
      </c>
      <c r="AX463" s="13" t="s">
        <v>75</v>
      </c>
      <c r="AY463" s="207" t="s">
        <v>131</v>
      </c>
    </row>
    <row r="464" spans="2:51" s="13" customFormat="1" ht="12">
      <c r="B464" s="198"/>
      <c r="C464" s="199"/>
      <c r="D464" s="191" t="s">
        <v>145</v>
      </c>
      <c r="E464" s="200" t="s">
        <v>29</v>
      </c>
      <c r="F464" s="201" t="s">
        <v>1215</v>
      </c>
      <c r="G464" s="199"/>
      <c r="H464" s="200" t="s">
        <v>29</v>
      </c>
      <c r="I464" s="202"/>
      <c r="J464" s="202"/>
      <c r="K464" s="199"/>
      <c r="L464" s="199"/>
      <c r="M464" s="203"/>
      <c r="N464" s="204"/>
      <c r="O464" s="205"/>
      <c r="P464" s="205"/>
      <c r="Q464" s="205"/>
      <c r="R464" s="205"/>
      <c r="S464" s="205"/>
      <c r="T464" s="205"/>
      <c r="U464" s="205"/>
      <c r="V464" s="205"/>
      <c r="W464" s="205"/>
      <c r="X464" s="206"/>
      <c r="AT464" s="207" t="s">
        <v>145</v>
      </c>
      <c r="AU464" s="207" t="s">
        <v>85</v>
      </c>
      <c r="AV464" s="13" t="s">
        <v>83</v>
      </c>
      <c r="AW464" s="13" t="s">
        <v>5</v>
      </c>
      <c r="AX464" s="13" t="s">
        <v>75</v>
      </c>
      <c r="AY464" s="207" t="s">
        <v>131</v>
      </c>
    </row>
    <row r="465" spans="2:51" s="13" customFormat="1" ht="12">
      <c r="B465" s="198"/>
      <c r="C465" s="199"/>
      <c r="D465" s="191" t="s">
        <v>145</v>
      </c>
      <c r="E465" s="200" t="s">
        <v>29</v>
      </c>
      <c r="F465" s="201" t="s">
        <v>1070</v>
      </c>
      <c r="G465" s="199"/>
      <c r="H465" s="200" t="s">
        <v>29</v>
      </c>
      <c r="I465" s="202"/>
      <c r="J465" s="202"/>
      <c r="K465" s="199"/>
      <c r="L465" s="199"/>
      <c r="M465" s="203"/>
      <c r="N465" s="204"/>
      <c r="O465" s="205"/>
      <c r="P465" s="205"/>
      <c r="Q465" s="205"/>
      <c r="R465" s="205"/>
      <c r="S465" s="205"/>
      <c r="T465" s="205"/>
      <c r="U465" s="205"/>
      <c r="V465" s="205"/>
      <c r="W465" s="205"/>
      <c r="X465" s="206"/>
      <c r="AT465" s="207" t="s">
        <v>145</v>
      </c>
      <c r="AU465" s="207" t="s">
        <v>85</v>
      </c>
      <c r="AV465" s="13" t="s">
        <v>83</v>
      </c>
      <c r="AW465" s="13" t="s">
        <v>5</v>
      </c>
      <c r="AX465" s="13" t="s">
        <v>75</v>
      </c>
      <c r="AY465" s="207" t="s">
        <v>131</v>
      </c>
    </row>
    <row r="466" spans="2:51" s="14" customFormat="1" ht="12">
      <c r="B466" s="208"/>
      <c r="C466" s="209"/>
      <c r="D466" s="191" t="s">
        <v>145</v>
      </c>
      <c r="E466" s="210" t="s">
        <v>29</v>
      </c>
      <c r="F466" s="211" t="s">
        <v>575</v>
      </c>
      <c r="G466" s="209"/>
      <c r="H466" s="212">
        <v>89</v>
      </c>
      <c r="I466" s="213"/>
      <c r="J466" s="213"/>
      <c r="K466" s="209"/>
      <c r="L466" s="209"/>
      <c r="M466" s="214"/>
      <c r="N466" s="215"/>
      <c r="O466" s="216"/>
      <c r="P466" s="216"/>
      <c r="Q466" s="216"/>
      <c r="R466" s="216"/>
      <c r="S466" s="216"/>
      <c r="T466" s="216"/>
      <c r="U466" s="216"/>
      <c r="V466" s="216"/>
      <c r="W466" s="216"/>
      <c r="X466" s="217"/>
      <c r="AT466" s="218" t="s">
        <v>145</v>
      </c>
      <c r="AU466" s="218" t="s">
        <v>85</v>
      </c>
      <c r="AV466" s="14" t="s">
        <v>85</v>
      </c>
      <c r="AW466" s="14" t="s">
        <v>5</v>
      </c>
      <c r="AX466" s="14" t="s">
        <v>75</v>
      </c>
      <c r="AY466" s="218" t="s">
        <v>131</v>
      </c>
    </row>
    <row r="467" spans="2:51" s="13" customFormat="1" ht="12">
      <c r="B467" s="198"/>
      <c r="C467" s="199"/>
      <c r="D467" s="191" t="s">
        <v>145</v>
      </c>
      <c r="E467" s="200" t="s">
        <v>29</v>
      </c>
      <c r="F467" s="201" t="s">
        <v>1243</v>
      </c>
      <c r="G467" s="199"/>
      <c r="H467" s="200" t="s">
        <v>29</v>
      </c>
      <c r="I467" s="202"/>
      <c r="J467" s="202"/>
      <c r="K467" s="199"/>
      <c r="L467" s="199"/>
      <c r="M467" s="203"/>
      <c r="N467" s="204"/>
      <c r="O467" s="205"/>
      <c r="P467" s="205"/>
      <c r="Q467" s="205"/>
      <c r="R467" s="205"/>
      <c r="S467" s="205"/>
      <c r="T467" s="205"/>
      <c r="U467" s="205"/>
      <c r="V467" s="205"/>
      <c r="W467" s="205"/>
      <c r="X467" s="206"/>
      <c r="AT467" s="207" t="s">
        <v>145</v>
      </c>
      <c r="AU467" s="207" t="s">
        <v>85</v>
      </c>
      <c r="AV467" s="13" t="s">
        <v>83</v>
      </c>
      <c r="AW467" s="13" t="s">
        <v>5</v>
      </c>
      <c r="AX467" s="13" t="s">
        <v>75</v>
      </c>
      <c r="AY467" s="207" t="s">
        <v>131</v>
      </c>
    </row>
    <row r="468" spans="2:51" s="13" customFormat="1" ht="12">
      <c r="B468" s="198"/>
      <c r="C468" s="199"/>
      <c r="D468" s="191" t="s">
        <v>145</v>
      </c>
      <c r="E468" s="200" t="s">
        <v>29</v>
      </c>
      <c r="F468" s="201" t="s">
        <v>1070</v>
      </c>
      <c r="G468" s="199"/>
      <c r="H468" s="200" t="s">
        <v>29</v>
      </c>
      <c r="I468" s="202"/>
      <c r="J468" s="202"/>
      <c r="K468" s="199"/>
      <c r="L468" s="199"/>
      <c r="M468" s="203"/>
      <c r="N468" s="204"/>
      <c r="O468" s="205"/>
      <c r="P468" s="205"/>
      <c r="Q468" s="205"/>
      <c r="R468" s="205"/>
      <c r="S468" s="205"/>
      <c r="T468" s="205"/>
      <c r="U468" s="205"/>
      <c r="V468" s="205"/>
      <c r="W468" s="205"/>
      <c r="X468" s="206"/>
      <c r="AT468" s="207" t="s">
        <v>145</v>
      </c>
      <c r="AU468" s="207" t="s">
        <v>85</v>
      </c>
      <c r="AV468" s="13" t="s">
        <v>83</v>
      </c>
      <c r="AW468" s="13" t="s">
        <v>5</v>
      </c>
      <c r="AX468" s="13" t="s">
        <v>75</v>
      </c>
      <c r="AY468" s="207" t="s">
        <v>131</v>
      </c>
    </row>
    <row r="469" spans="2:51" s="14" customFormat="1" ht="12">
      <c r="B469" s="208"/>
      <c r="C469" s="209"/>
      <c r="D469" s="191" t="s">
        <v>145</v>
      </c>
      <c r="E469" s="210" t="s">
        <v>29</v>
      </c>
      <c r="F469" s="211" t="s">
        <v>139</v>
      </c>
      <c r="G469" s="209"/>
      <c r="H469" s="212">
        <v>4</v>
      </c>
      <c r="I469" s="213"/>
      <c r="J469" s="213"/>
      <c r="K469" s="209"/>
      <c r="L469" s="209"/>
      <c r="M469" s="214"/>
      <c r="N469" s="215"/>
      <c r="O469" s="216"/>
      <c r="P469" s="216"/>
      <c r="Q469" s="216"/>
      <c r="R469" s="216"/>
      <c r="S469" s="216"/>
      <c r="T469" s="216"/>
      <c r="U469" s="216"/>
      <c r="V469" s="216"/>
      <c r="W469" s="216"/>
      <c r="X469" s="217"/>
      <c r="AT469" s="218" t="s">
        <v>145</v>
      </c>
      <c r="AU469" s="218" t="s">
        <v>85</v>
      </c>
      <c r="AV469" s="14" t="s">
        <v>85</v>
      </c>
      <c r="AW469" s="14" t="s">
        <v>5</v>
      </c>
      <c r="AX469" s="14" t="s">
        <v>75</v>
      </c>
      <c r="AY469" s="218" t="s">
        <v>131</v>
      </c>
    </row>
    <row r="470" spans="2:51" s="15" customFormat="1" ht="12">
      <c r="B470" s="219"/>
      <c r="C470" s="220"/>
      <c r="D470" s="191" t="s">
        <v>145</v>
      </c>
      <c r="E470" s="221" t="s">
        <v>29</v>
      </c>
      <c r="F470" s="222" t="s">
        <v>147</v>
      </c>
      <c r="G470" s="220"/>
      <c r="H470" s="223">
        <v>97</v>
      </c>
      <c r="I470" s="224"/>
      <c r="J470" s="224"/>
      <c r="K470" s="220"/>
      <c r="L470" s="220"/>
      <c r="M470" s="225"/>
      <c r="N470" s="226"/>
      <c r="O470" s="227"/>
      <c r="P470" s="227"/>
      <c r="Q470" s="227"/>
      <c r="R470" s="227"/>
      <c r="S470" s="227"/>
      <c r="T470" s="227"/>
      <c r="U470" s="227"/>
      <c r="V470" s="227"/>
      <c r="W470" s="227"/>
      <c r="X470" s="228"/>
      <c r="AT470" s="229" t="s">
        <v>145</v>
      </c>
      <c r="AU470" s="229" t="s">
        <v>85</v>
      </c>
      <c r="AV470" s="15" t="s">
        <v>139</v>
      </c>
      <c r="AW470" s="15" t="s">
        <v>5</v>
      </c>
      <c r="AX470" s="15" t="s">
        <v>83</v>
      </c>
      <c r="AY470" s="229" t="s">
        <v>131</v>
      </c>
    </row>
    <row r="471" spans="1:65" s="2" customFormat="1" ht="24">
      <c r="A471" s="35"/>
      <c r="B471" s="36"/>
      <c r="C471" s="177" t="s">
        <v>317</v>
      </c>
      <c r="D471" s="177" t="s">
        <v>134</v>
      </c>
      <c r="E471" s="178" t="s">
        <v>1245</v>
      </c>
      <c r="F471" s="179" t="s">
        <v>1246</v>
      </c>
      <c r="G471" s="180" t="s">
        <v>158</v>
      </c>
      <c r="H471" s="181">
        <v>24</v>
      </c>
      <c r="I471" s="182"/>
      <c r="J471" s="182"/>
      <c r="K471" s="183">
        <f>ROUND(P471*H471,2)</f>
        <v>0</v>
      </c>
      <c r="L471" s="179" t="s">
        <v>1008</v>
      </c>
      <c r="M471" s="40"/>
      <c r="N471" s="184" t="s">
        <v>29</v>
      </c>
      <c r="O471" s="185" t="s">
        <v>44</v>
      </c>
      <c r="P471" s="186">
        <f>I471+J471</f>
        <v>0</v>
      </c>
      <c r="Q471" s="186">
        <f>ROUND(I471*H471,2)</f>
        <v>0</v>
      </c>
      <c r="R471" s="186">
        <f>ROUND(J471*H471,2)</f>
        <v>0</v>
      </c>
      <c r="S471" s="65"/>
      <c r="T471" s="187">
        <f>S471*H471</f>
        <v>0</v>
      </c>
      <c r="U471" s="187">
        <v>0</v>
      </c>
      <c r="V471" s="187">
        <f>U471*H471</f>
        <v>0</v>
      </c>
      <c r="W471" s="187">
        <v>0</v>
      </c>
      <c r="X471" s="188">
        <f>W471*H471</f>
        <v>0</v>
      </c>
      <c r="Y471" s="35"/>
      <c r="Z471" s="35"/>
      <c r="AA471" s="35"/>
      <c r="AB471" s="35"/>
      <c r="AC471" s="35"/>
      <c r="AD471" s="35"/>
      <c r="AE471" s="35"/>
      <c r="AR471" s="189" t="s">
        <v>455</v>
      </c>
      <c r="AT471" s="189" t="s">
        <v>134</v>
      </c>
      <c r="AU471" s="189" t="s">
        <v>85</v>
      </c>
      <c r="AY471" s="18" t="s">
        <v>131</v>
      </c>
      <c r="BE471" s="190">
        <f>IF(O471="základní",K471,0)</f>
        <v>0</v>
      </c>
      <c r="BF471" s="190">
        <f>IF(O471="snížená",K471,0)</f>
        <v>0</v>
      </c>
      <c r="BG471" s="190">
        <f>IF(O471="zákl. přenesená",K471,0)</f>
        <v>0</v>
      </c>
      <c r="BH471" s="190">
        <f>IF(O471="sníž. přenesená",K471,0)</f>
        <v>0</v>
      </c>
      <c r="BI471" s="190">
        <f>IF(O471="nulová",K471,0)</f>
        <v>0</v>
      </c>
      <c r="BJ471" s="18" t="s">
        <v>83</v>
      </c>
      <c r="BK471" s="190">
        <f>ROUND(P471*H471,2)</f>
        <v>0</v>
      </c>
      <c r="BL471" s="18" t="s">
        <v>455</v>
      </c>
      <c r="BM471" s="189" t="s">
        <v>471</v>
      </c>
    </row>
    <row r="472" spans="1:47" s="2" customFormat="1" ht="12">
      <c r="A472" s="35"/>
      <c r="B472" s="36"/>
      <c r="C472" s="37"/>
      <c r="D472" s="191" t="s">
        <v>141</v>
      </c>
      <c r="E472" s="37"/>
      <c r="F472" s="192" t="s">
        <v>1246</v>
      </c>
      <c r="G472" s="37"/>
      <c r="H472" s="37"/>
      <c r="I472" s="193"/>
      <c r="J472" s="193"/>
      <c r="K472" s="37"/>
      <c r="L472" s="37"/>
      <c r="M472" s="40"/>
      <c r="N472" s="194"/>
      <c r="O472" s="195"/>
      <c r="P472" s="65"/>
      <c r="Q472" s="65"/>
      <c r="R472" s="65"/>
      <c r="S472" s="65"/>
      <c r="T472" s="65"/>
      <c r="U472" s="65"/>
      <c r="V472" s="65"/>
      <c r="W472" s="65"/>
      <c r="X472" s="66"/>
      <c r="Y472" s="35"/>
      <c r="Z472" s="35"/>
      <c r="AA472" s="35"/>
      <c r="AB472" s="35"/>
      <c r="AC472" s="35"/>
      <c r="AD472" s="35"/>
      <c r="AE472" s="35"/>
      <c r="AT472" s="18" t="s">
        <v>141</v>
      </c>
      <c r="AU472" s="18" t="s">
        <v>85</v>
      </c>
    </row>
    <row r="473" spans="1:47" s="2" customFormat="1" ht="12">
      <c r="A473" s="35"/>
      <c r="B473" s="36"/>
      <c r="C473" s="37"/>
      <c r="D473" s="196" t="s">
        <v>143</v>
      </c>
      <c r="E473" s="37"/>
      <c r="F473" s="197" t="s">
        <v>1247</v>
      </c>
      <c r="G473" s="37"/>
      <c r="H473" s="37"/>
      <c r="I473" s="193"/>
      <c r="J473" s="193"/>
      <c r="K473" s="37"/>
      <c r="L473" s="37"/>
      <c r="M473" s="40"/>
      <c r="N473" s="194"/>
      <c r="O473" s="195"/>
      <c r="P473" s="65"/>
      <c r="Q473" s="65"/>
      <c r="R473" s="65"/>
      <c r="S473" s="65"/>
      <c r="T473" s="65"/>
      <c r="U473" s="65"/>
      <c r="V473" s="65"/>
      <c r="W473" s="65"/>
      <c r="X473" s="66"/>
      <c r="Y473" s="35"/>
      <c r="Z473" s="35"/>
      <c r="AA473" s="35"/>
      <c r="AB473" s="35"/>
      <c r="AC473" s="35"/>
      <c r="AD473" s="35"/>
      <c r="AE473" s="35"/>
      <c r="AT473" s="18" t="s">
        <v>143</v>
      </c>
      <c r="AU473" s="18" t="s">
        <v>85</v>
      </c>
    </row>
    <row r="474" spans="2:51" s="13" customFormat="1" ht="12">
      <c r="B474" s="198"/>
      <c r="C474" s="199"/>
      <c r="D474" s="191" t="s">
        <v>145</v>
      </c>
      <c r="E474" s="200" t="s">
        <v>29</v>
      </c>
      <c r="F474" s="201" t="s">
        <v>1208</v>
      </c>
      <c r="G474" s="199"/>
      <c r="H474" s="200" t="s">
        <v>29</v>
      </c>
      <c r="I474" s="202"/>
      <c r="J474" s="202"/>
      <c r="K474" s="199"/>
      <c r="L474" s="199"/>
      <c r="M474" s="203"/>
      <c r="N474" s="204"/>
      <c r="O474" s="205"/>
      <c r="P474" s="205"/>
      <c r="Q474" s="205"/>
      <c r="R474" s="205"/>
      <c r="S474" s="205"/>
      <c r="T474" s="205"/>
      <c r="U474" s="205"/>
      <c r="V474" s="205"/>
      <c r="W474" s="205"/>
      <c r="X474" s="206"/>
      <c r="AT474" s="207" t="s">
        <v>145</v>
      </c>
      <c r="AU474" s="207" t="s">
        <v>85</v>
      </c>
      <c r="AV474" s="13" t="s">
        <v>83</v>
      </c>
      <c r="AW474" s="13" t="s">
        <v>5</v>
      </c>
      <c r="AX474" s="13" t="s">
        <v>75</v>
      </c>
      <c r="AY474" s="207" t="s">
        <v>131</v>
      </c>
    </row>
    <row r="475" spans="2:51" s="13" customFormat="1" ht="12">
      <c r="B475" s="198"/>
      <c r="C475" s="199"/>
      <c r="D475" s="191" t="s">
        <v>145</v>
      </c>
      <c r="E475" s="200" t="s">
        <v>29</v>
      </c>
      <c r="F475" s="201" t="s">
        <v>1244</v>
      </c>
      <c r="G475" s="199"/>
      <c r="H475" s="200" t="s">
        <v>29</v>
      </c>
      <c r="I475" s="202"/>
      <c r="J475" s="202"/>
      <c r="K475" s="199"/>
      <c r="L475" s="199"/>
      <c r="M475" s="203"/>
      <c r="N475" s="204"/>
      <c r="O475" s="205"/>
      <c r="P475" s="205"/>
      <c r="Q475" s="205"/>
      <c r="R475" s="205"/>
      <c r="S475" s="205"/>
      <c r="T475" s="205"/>
      <c r="U475" s="205"/>
      <c r="V475" s="205"/>
      <c r="W475" s="205"/>
      <c r="X475" s="206"/>
      <c r="AT475" s="207" t="s">
        <v>145</v>
      </c>
      <c r="AU475" s="207" t="s">
        <v>85</v>
      </c>
      <c r="AV475" s="13" t="s">
        <v>83</v>
      </c>
      <c r="AW475" s="13" t="s">
        <v>5</v>
      </c>
      <c r="AX475" s="13" t="s">
        <v>75</v>
      </c>
      <c r="AY475" s="207" t="s">
        <v>131</v>
      </c>
    </row>
    <row r="476" spans="2:51" s="13" customFormat="1" ht="12">
      <c r="B476" s="198"/>
      <c r="C476" s="199"/>
      <c r="D476" s="191" t="s">
        <v>145</v>
      </c>
      <c r="E476" s="200" t="s">
        <v>29</v>
      </c>
      <c r="F476" s="201" t="s">
        <v>1219</v>
      </c>
      <c r="G476" s="199"/>
      <c r="H476" s="200" t="s">
        <v>29</v>
      </c>
      <c r="I476" s="202"/>
      <c r="J476" s="202"/>
      <c r="K476" s="199"/>
      <c r="L476" s="199"/>
      <c r="M476" s="203"/>
      <c r="N476" s="204"/>
      <c r="O476" s="205"/>
      <c r="P476" s="205"/>
      <c r="Q476" s="205"/>
      <c r="R476" s="205"/>
      <c r="S476" s="205"/>
      <c r="T476" s="205"/>
      <c r="U476" s="205"/>
      <c r="V476" s="205"/>
      <c r="W476" s="205"/>
      <c r="X476" s="206"/>
      <c r="AT476" s="207" t="s">
        <v>145</v>
      </c>
      <c r="AU476" s="207" t="s">
        <v>85</v>
      </c>
      <c r="AV476" s="13" t="s">
        <v>83</v>
      </c>
      <c r="AW476" s="13" t="s">
        <v>5</v>
      </c>
      <c r="AX476" s="13" t="s">
        <v>75</v>
      </c>
      <c r="AY476" s="207" t="s">
        <v>131</v>
      </c>
    </row>
    <row r="477" spans="2:51" s="13" customFormat="1" ht="12">
      <c r="B477" s="198"/>
      <c r="C477" s="199"/>
      <c r="D477" s="191" t="s">
        <v>145</v>
      </c>
      <c r="E477" s="200" t="s">
        <v>29</v>
      </c>
      <c r="F477" s="201" t="s">
        <v>1070</v>
      </c>
      <c r="G477" s="199"/>
      <c r="H477" s="200" t="s">
        <v>29</v>
      </c>
      <c r="I477" s="202"/>
      <c r="J477" s="202"/>
      <c r="K477" s="199"/>
      <c r="L477" s="199"/>
      <c r="M477" s="203"/>
      <c r="N477" s="204"/>
      <c r="O477" s="205"/>
      <c r="P477" s="205"/>
      <c r="Q477" s="205"/>
      <c r="R477" s="205"/>
      <c r="S477" s="205"/>
      <c r="T477" s="205"/>
      <c r="U477" s="205"/>
      <c r="V477" s="205"/>
      <c r="W477" s="205"/>
      <c r="X477" s="206"/>
      <c r="AT477" s="207" t="s">
        <v>145</v>
      </c>
      <c r="AU477" s="207" t="s">
        <v>85</v>
      </c>
      <c r="AV477" s="13" t="s">
        <v>83</v>
      </c>
      <c r="AW477" s="13" t="s">
        <v>5</v>
      </c>
      <c r="AX477" s="13" t="s">
        <v>75</v>
      </c>
      <c r="AY477" s="207" t="s">
        <v>131</v>
      </c>
    </row>
    <row r="478" spans="2:51" s="14" customFormat="1" ht="12">
      <c r="B478" s="208"/>
      <c r="C478" s="209"/>
      <c r="D478" s="191" t="s">
        <v>145</v>
      </c>
      <c r="E478" s="210" t="s">
        <v>29</v>
      </c>
      <c r="F478" s="211" t="s">
        <v>271</v>
      </c>
      <c r="G478" s="209"/>
      <c r="H478" s="212">
        <v>24</v>
      </c>
      <c r="I478" s="213"/>
      <c r="J478" s="213"/>
      <c r="K478" s="209"/>
      <c r="L478" s="209"/>
      <c r="M478" s="214"/>
      <c r="N478" s="215"/>
      <c r="O478" s="216"/>
      <c r="P478" s="216"/>
      <c r="Q478" s="216"/>
      <c r="R478" s="216"/>
      <c r="S478" s="216"/>
      <c r="T478" s="216"/>
      <c r="U478" s="216"/>
      <c r="V478" s="216"/>
      <c r="W478" s="216"/>
      <c r="X478" s="217"/>
      <c r="AT478" s="218" t="s">
        <v>145</v>
      </c>
      <c r="AU478" s="218" t="s">
        <v>85</v>
      </c>
      <c r="AV478" s="14" t="s">
        <v>85</v>
      </c>
      <c r="AW478" s="14" t="s">
        <v>5</v>
      </c>
      <c r="AX478" s="14" t="s">
        <v>75</v>
      </c>
      <c r="AY478" s="218" t="s">
        <v>131</v>
      </c>
    </row>
    <row r="479" spans="2:51" s="15" customFormat="1" ht="12">
      <c r="B479" s="219"/>
      <c r="C479" s="220"/>
      <c r="D479" s="191" t="s">
        <v>145</v>
      </c>
      <c r="E479" s="221" t="s">
        <v>29</v>
      </c>
      <c r="F479" s="222" t="s">
        <v>147</v>
      </c>
      <c r="G479" s="220"/>
      <c r="H479" s="223">
        <v>24</v>
      </c>
      <c r="I479" s="224"/>
      <c r="J479" s="224"/>
      <c r="K479" s="220"/>
      <c r="L479" s="220"/>
      <c r="M479" s="225"/>
      <c r="N479" s="226"/>
      <c r="O479" s="227"/>
      <c r="P479" s="227"/>
      <c r="Q479" s="227"/>
      <c r="R479" s="227"/>
      <c r="S479" s="227"/>
      <c r="T479" s="227"/>
      <c r="U479" s="227"/>
      <c r="V479" s="227"/>
      <c r="W479" s="227"/>
      <c r="X479" s="228"/>
      <c r="AT479" s="229" t="s">
        <v>145</v>
      </c>
      <c r="AU479" s="229" t="s">
        <v>85</v>
      </c>
      <c r="AV479" s="15" t="s">
        <v>139</v>
      </c>
      <c r="AW479" s="15" t="s">
        <v>5</v>
      </c>
      <c r="AX479" s="15" t="s">
        <v>83</v>
      </c>
      <c r="AY479" s="229" t="s">
        <v>131</v>
      </c>
    </row>
    <row r="480" spans="1:65" s="2" customFormat="1" ht="24">
      <c r="A480" s="35"/>
      <c r="B480" s="36"/>
      <c r="C480" s="177" t="s">
        <v>321</v>
      </c>
      <c r="D480" s="177" t="s">
        <v>134</v>
      </c>
      <c r="E480" s="178" t="s">
        <v>1248</v>
      </c>
      <c r="F480" s="179" t="s">
        <v>1249</v>
      </c>
      <c r="G480" s="180" t="s">
        <v>158</v>
      </c>
      <c r="H480" s="181">
        <v>27</v>
      </c>
      <c r="I480" s="182"/>
      <c r="J480" s="182"/>
      <c r="K480" s="183">
        <f>ROUND(P480*H480,2)</f>
        <v>0</v>
      </c>
      <c r="L480" s="179" t="s">
        <v>1008</v>
      </c>
      <c r="M480" s="40"/>
      <c r="N480" s="184" t="s">
        <v>29</v>
      </c>
      <c r="O480" s="185" t="s">
        <v>44</v>
      </c>
      <c r="P480" s="186">
        <f>I480+J480</f>
        <v>0</v>
      </c>
      <c r="Q480" s="186">
        <f>ROUND(I480*H480,2)</f>
        <v>0</v>
      </c>
      <c r="R480" s="186">
        <f>ROUND(J480*H480,2)</f>
        <v>0</v>
      </c>
      <c r="S480" s="65"/>
      <c r="T480" s="187">
        <f>S480*H480</f>
        <v>0</v>
      </c>
      <c r="U480" s="187">
        <v>0</v>
      </c>
      <c r="V480" s="187">
        <f>U480*H480</f>
        <v>0</v>
      </c>
      <c r="W480" s="187">
        <v>0</v>
      </c>
      <c r="X480" s="188">
        <f>W480*H480</f>
        <v>0</v>
      </c>
      <c r="Y480" s="35"/>
      <c r="Z480" s="35"/>
      <c r="AA480" s="35"/>
      <c r="AB480" s="35"/>
      <c r="AC480" s="35"/>
      <c r="AD480" s="35"/>
      <c r="AE480" s="35"/>
      <c r="AR480" s="189" t="s">
        <v>455</v>
      </c>
      <c r="AT480" s="189" t="s">
        <v>134</v>
      </c>
      <c r="AU480" s="189" t="s">
        <v>85</v>
      </c>
      <c r="AY480" s="18" t="s">
        <v>131</v>
      </c>
      <c r="BE480" s="190">
        <f>IF(O480="základní",K480,0)</f>
        <v>0</v>
      </c>
      <c r="BF480" s="190">
        <f>IF(O480="snížená",K480,0)</f>
        <v>0</v>
      </c>
      <c r="BG480" s="190">
        <f>IF(O480="zákl. přenesená",K480,0)</f>
        <v>0</v>
      </c>
      <c r="BH480" s="190">
        <f>IF(O480="sníž. přenesená",K480,0)</f>
        <v>0</v>
      </c>
      <c r="BI480" s="190">
        <f>IF(O480="nulová",K480,0)</f>
        <v>0</v>
      </c>
      <c r="BJ480" s="18" t="s">
        <v>83</v>
      </c>
      <c r="BK480" s="190">
        <f>ROUND(P480*H480,2)</f>
        <v>0</v>
      </c>
      <c r="BL480" s="18" t="s">
        <v>455</v>
      </c>
      <c r="BM480" s="189" t="s">
        <v>479</v>
      </c>
    </row>
    <row r="481" spans="1:47" s="2" customFormat="1" ht="12">
      <c r="A481" s="35"/>
      <c r="B481" s="36"/>
      <c r="C481" s="37"/>
      <c r="D481" s="191" t="s">
        <v>141</v>
      </c>
      <c r="E481" s="37"/>
      <c r="F481" s="192" t="s">
        <v>1249</v>
      </c>
      <c r="G481" s="37"/>
      <c r="H481" s="37"/>
      <c r="I481" s="193"/>
      <c r="J481" s="193"/>
      <c r="K481" s="37"/>
      <c r="L481" s="37"/>
      <c r="M481" s="40"/>
      <c r="N481" s="194"/>
      <c r="O481" s="195"/>
      <c r="P481" s="65"/>
      <c r="Q481" s="65"/>
      <c r="R481" s="65"/>
      <c r="S481" s="65"/>
      <c r="T481" s="65"/>
      <c r="U481" s="65"/>
      <c r="V481" s="65"/>
      <c r="W481" s="65"/>
      <c r="X481" s="66"/>
      <c r="Y481" s="35"/>
      <c r="Z481" s="35"/>
      <c r="AA481" s="35"/>
      <c r="AB481" s="35"/>
      <c r="AC481" s="35"/>
      <c r="AD481" s="35"/>
      <c r="AE481" s="35"/>
      <c r="AT481" s="18" t="s">
        <v>141</v>
      </c>
      <c r="AU481" s="18" t="s">
        <v>85</v>
      </c>
    </row>
    <row r="482" spans="1:47" s="2" customFormat="1" ht="12">
      <c r="A482" s="35"/>
      <c r="B482" s="36"/>
      <c r="C482" s="37"/>
      <c r="D482" s="196" t="s">
        <v>143</v>
      </c>
      <c r="E482" s="37"/>
      <c r="F482" s="197" t="s">
        <v>1250</v>
      </c>
      <c r="G482" s="37"/>
      <c r="H482" s="37"/>
      <c r="I482" s="193"/>
      <c r="J482" s="193"/>
      <c r="K482" s="37"/>
      <c r="L482" s="37"/>
      <c r="M482" s="40"/>
      <c r="N482" s="194"/>
      <c r="O482" s="195"/>
      <c r="P482" s="65"/>
      <c r="Q482" s="65"/>
      <c r="R482" s="65"/>
      <c r="S482" s="65"/>
      <c r="T482" s="65"/>
      <c r="U482" s="65"/>
      <c r="V482" s="65"/>
      <c r="W482" s="65"/>
      <c r="X482" s="66"/>
      <c r="Y482" s="35"/>
      <c r="Z482" s="35"/>
      <c r="AA482" s="35"/>
      <c r="AB482" s="35"/>
      <c r="AC482" s="35"/>
      <c r="AD482" s="35"/>
      <c r="AE482" s="35"/>
      <c r="AT482" s="18" t="s">
        <v>143</v>
      </c>
      <c r="AU482" s="18" t="s">
        <v>85</v>
      </c>
    </row>
    <row r="483" spans="2:51" s="13" customFormat="1" ht="12">
      <c r="B483" s="198"/>
      <c r="C483" s="199"/>
      <c r="D483" s="191" t="s">
        <v>145</v>
      </c>
      <c r="E483" s="200" t="s">
        <v>29</v>
      </c>
      <c r="F483" s="201" t="s">
        <v>1208</v>
      </c>
      <c r="G483" s="199"/>
      <c r="H483" s="200" t="s">
        <v>29</v>
      </c>
      <c r="I483" s="202"/>
      <c r="J483" s="202"/>
      <c r="K483" s="199"/>
      <c r="L483" s="199"/>
      <c r="M483" s="203"/>
      <c r="N483" s="204"/>
      <c r="O483" s="205"/>
      <c r="P483" s="205"/>
      <c r="Q483" s="205"/>
      <c r="R483" s="205"/>
      <c r="S483" s="205"/>
      <c r="T483" s="205"/>
      <c r="U483" s="205"/>
      <c r="V483" s="205"/>
      <c r="W483" s="205"/>
      <c r="X483" s="206"/>
      <c r="AT483" s="207" t="s">
        <v>145</v>
      </c>
      <c r="AU483" s="207" t="s">
        <v>85</v>
      </c>
      <c r="AV483" s="13" t="s">
        <v>83</v>
      </c>
      <c r="AW483" s="13" t="s">
        <v>5</v>
      </c>
      <c r="AX483" s="13" t="s">
        <v>75</v>
      </c>
      <c r="AY483" s="207" t="s">
        <v>131</v>
      </c>
    </row>
    <row r="484" spans="2:51" s="13" customFormat="1" ht="12">
      <c r="B484" s="198"/>
      <c r="C484" s="199"/>
      <c r="D484" s="191" t="s">
        <v>145</v>
      </c>
      <c r="E484" s="200" t="s">
        <v>29</v>
      </c>
      <c r="F484" s="201" t="s">
        <v>1251</v>
      </c>
      <c r="G484" s="199"/>
      <c r="H484" s="200" t="s">
        <v>29</v>
      </c>
      <c r="I484" s="202"/>
      <c r="J484" s="202"/>
      <c r="K484" s="199"/>
      <c r="L484" s="199"/>
      <c r="M484" s="203"/>
      <c r="N484" s="204"/>
      <c r="O484" s="205"/>
      <c r="P484" s="205"/>
      <c r="Q484" s="205"/>
      <c r="R484" s="205"/>
      <c r="S484" s="205"/>
      <c r="T484" s="205"/>
      <c r="U484" s="205"/>
      <c r="V484" s="205"/>
      <c r="W484" s="205"/>
      <c r="X484" s="206"/>
      <c r="AT484" s="207" t="s">
        <v>145</v>
      </c>
      <c r="AU484" s="207" t="s">
        <v>85</v>
      </c>
      <c r="AV484" s="13" t="s">
        <v>83</v>
      </c>
      <c r="AW484" s="13" t="s">
        <v>5</v>
      </c>
      <c r="AX484" s="13" t="s">
        <v>75</v>
      </c>
      <c r="AY484" s="207" t="s">
        <v>131</v>
      </c>
    </row>
    <row r="485" spans="2:51" s="13" customFormat="1" ht="12">
      <c r="B485" s="198"/>
      <c r="C485" s="199"/>
      <c r="D485" s="191" t="s">
        <v>145</v>
      </c>
      <c r="E485" s="200" t="s">
        <v>29</v>
      </c>
      <c r="F485" s="201" t="s">
        <v>1162</v>
      </c>
      <c r="G485" s="199"/>
      <c r="H485" s="200" t="s">
        <v>29</v>
      </c>
      <c r="I485" s="202"/>
      <c r="J485" s="202"/>
      <c r="K485" s="199"/>
      <c r="L485" s="199"/>
      <c r="M485" s="203"/>
      <c r="N485" s="204"/>
      <c r="O485" s="205"/>
      <c r="P485" s="205"/>
      <c r="Q485" s="205"/>
      <c r="R485" s="205"/>
      <c r="S485" s="205"/>
      <c r="T485" s="205"/>
      <c r="U485" s="205"/>
      <c r="V485" s="205"/>
      <c r="W485" s="205"/>
      <c r="X485" s="206"/>
      <c r="AT485" s="207" t="s">
        <v>145</v>
      </c>
      <c r="AU485" s="207" t="s">
        <v>85</v>
      </c>
      <c r="AV485" s="13" t="s">
        <v>83</v>
      </c>
      <c r="AW485" s="13" t="s">
        <v>5</v>
      </c>
      <c r="AX485" s="13" t="s">
        <v>75</v>
      </c>
      <c r="AY485" s="207" t="s">
        <v>131</v>
      </c>
    </row>
    <row r="486" spans="2:51" s="13" customFormat="1" ht="12">
      <c r="B486" s="198"/>
      <c r="C486" s="199"/>
      <c r="D486" s="191" t="s">
        <v>145</v>
      </c>
      <c r="E486" s="200" t="s">
        <v>29</v>
      </c>
      <c r="F486" s="201" t="s">
        <v>1210</v>
      </c>
      <c r="G486" s="199"/>
      <c r="H486" s="200" t="s">
        <v>29</v>
      </c>
      <c r="I486" s="202"/>
      <c r="J486" s="202"/>
      <c r="K486" s="199"/>
      <c r="L486" s="199"/>
      <c r="M486" s="203"/>
      <c r="N486" s="204"/>
      <c r="O486" s="205"/>
      <c r="P486" s="205"/>
      <c r="Q486" s="205"/>
      <c r="R486" s="205"/>
      <c r="S486" s="205"/>
      <c r="T486" s="205"/>
      <c r="U486" s="205"/>
      <c r="V486" s="205"/>
      <c r="W486" s="205"/>
      <c r="X486" s="206"/>
      <c r="AT486" s="207" t="s">
        <v>145</v>
      </c>
      <c r="AU486" s="207" t="s">
        <v>85</v>
      </c>
      <c r="AV486" s="13" t="s">
        <v>83</v>
      </c>
      <c r="AW486" s="13" t="s">
        <v>5</v>
      </c>
      <c r="AX486" s="13" t="s">
        <v>75</v>
      </c>
      <c r="AY486" s="207" t="s">
        <v>131</v>
      </c>
    </row>
    <row r="487" spans="2:51" s="13" customFormat="1" ht="12">
      <c r="B487" s="198"/>
      <c r="C487" s="199"/>
      <c r="D487" s="191" t="s">
        <v>145</v>
      </c>
      <c r="E487" s="200" t="s">
        <v>29</v>
      </c>
      <c r="F487" s="201" t="s">
        <v>1070</v>
      </c>
      <c r="G487" s="199"/>
      <c r="H487" s="200" t="s">
        <v>29</v>
      </c>
      <c r="I487" s="202"/>
      <c r="J487" s="202"/>
      <c r="K487" s="199"/>
      <c r="L487" s="199"/>
      <c r="M487" s="203"/>
      <c r="N487" s="204"/>
      <c r="O487" s="205"/>
      <c r="P487" s="205"/>
      <c r="Q487" s="205"/>
      <c r="R487" s="205"/>
      <c r="S487" s="205"/>
      <c r="T487" s="205"/>
      <c r="U487" s="205"/>
      <c r="V487" s="205"/>
      <c r="W487" s="205"/>
      <c r="X487" s="206"/>
      <c r="AT487" s="207" t="s">
        <v>145</v>
      </c>
      <c r="AU487" s="207" t="s">
        <v>85</v>
      </c>
      <c r="AV487" s="13" t="s">
        <v>83</v>
      </c>
      <c r="AW487" s="13" t="s">
        <v>5</v>
      </c>
      <c r="AX487" s="13" t="s">
        <v>75</v>
      </c>
      <c r="AY487" s="207" t="s">
        <v>131</v>
      </c>
    </row>
    <row r="488" spans="2:51" s="14" customFormat="1" ht="12">
      <c r="B488" s="208"/>
      <c r="C488" s="209"/>
      <c r="D488" s="191" t="s">
        <v>145</v>
      </c>
      <c r="E488" s="210" t="s">
        <v>29</v>
      </c>
      <c r="F488" s="211" t="s">
        <v>211</v>
      </c>
      <c r="G488" s="209"/>
      <c r="H488" s="212">
        <v>13</v>
      </c>
      <c r="I488" s="213"/>
      <c r="J488" s="213"/>
      <c r="K488" s="209"/>
      <c r="L488" s="209"/>
      <c r="M488" s="214"/>
      <c r="N488" s="215"/>
      <c r="O488" s="216"/>
      <c r="P488" s="216"/>
      <c r="Q488" s="216"/>
      <c r="R488" s="216"/>
      <c r="S488" s="216"/>
      <c r="T488" s="216"/>
      <c r="U488" s="216"/>
      <c r="V488" s="216"/>
      <c r="W488" s="216"/>
      <c r="X488" s="217"/>
      <c r="AT488" s="218" t="s">
        <v>145</v>
      </c>
      <c r="AU488" s="218" t="s">
        <v>85</v>
      </c>
      <c r="AV488" s="14" t="s">
        <v>85</v>
      </c>
      <c r="AW488" s="14" t="s">
        <v>5</v>
      </c>
      <c r="AX488" s="14" t="s">
        <v>75</v>
      </c>
      <c r="AY488" s="218" t="s">
        <v>131</v>
      </c>
    </row>
    <row r="489" spans="2:51" s="13" customFormat="1" ht="12">
      <c r="B489" s="198"/>
      <c r="C489" s="199"/>
      <c r="D489" s="191" t="s">
        <v>145</v>
      </c>
      <c r="E489" s="200" t="s">
        <v>29</v>
      </c>
      <c r="F489" s="201" t="s">
        <v>1244</v>
      </c>
      <c r="G489" s="199"/>
      <c r="H489" s="200" t="s">
        <v>29</v>
      </c>
      <c r="I489" s="202"/>
      <c r="J489" s="202"/>
      <c r="K489" s="199"/>
      <c r="L489" s="199"/>
      <c r="M489" s="203"/>
      <c r="N489" s="204"/>
      <c r="O489" s="205"/>
      <c r="P489" s="205"/>
      <c r="Q489" s="205"/>
      <c r="R489" s="205"/>
      <c r="S489" s="205"/>
      <c r="T489" s="205"/>
      <c r="U489" s="205"/>
      <c r="V489" s="205"/>
      <c r="W489" s="205"/>
      <c r="X489" s="206"/>
      <c r="AT489" s="207" t="s">
        <v>145</v>
      </c>
      <c r="AU489" s="207" t="s">
        <v>85</v>
      </c>
      <c r="AV489" s="13" t="s">
        <v>83</v>
      </c>
      <c r="AW489" s="13" t="s">
        <v>5</v>
      </c>
      <c r="AX489" s="13" t="s">
        <v>75</v>
      </c>
      <c r="AY489" s="207" t="s">
        <v>131</v>
      </c>
    </row>
    <row r="490" spans="2:51" s="13" customFormat="1" ht="12">
      <c r="B490" s="198"/>
      <c r="C490" s="199"/>
      <c r="D490" s="191" t="s">
        <v>145</v>
      </c>
      <c r="E490" s="200" t="s">
        <v>29</v>
      </c>
      <c r="F490" s="201" t="s">
        <v>1251</v>
      </c>
      <c r="G490" s="199"/>
      <c r="H490" s="200" t="s">
        <v>29</v>
      </c>
      <c r="I490" s="202"/>
      <c r="J490" s="202"/>
      <c r="K490" s="199"/>
      <c r="L490" s="199"/>
      <c r="M490" s="203"/>
      <c r="N490" s="204"/>
      <c r="O490" s="205"/>
      <c r="P490" s="205"/>
      <c r="Q490" s="205"/>
      <c r="R490" s="205"/>
      <c r="S490" s="205"/>
      <c r="T490" s="205"/>
      <c r="U490" s="205"/>
      <c r="V490" s="205"/>
      <c r="W490" s="205"/>
      <c r="X490" s="206"/>
      <c r="AT490" s="207" t="s">
        <v>145</v>
      </c>
      <c r="AU490" s="207" t="s">
        <v>85</v>
      </c>
      <c r="AV490" s="13" t="s">
        <v>83</v>
      </c>
      <c r="AW490" s="13" t="s">
        <v>5</v>
      </c>
      <c r="AX490" s="13" t="s">
        <v>75</v>
      </c>
      <c r="AY490" s="207" t="s">
        <v>131</v>
      </c>
    </row>
    <row r="491" spans="2:51" s="13" customFormat="1" ht="12">
      <c r="B491" s="198"/>
      <c r="C491" s="199"/>
      <c r="D491" s="191" t="s">
        <v>145</v>
      </c>
      <c r="E491" s="200" t="s">
        <v>29</v>
      </c>
      <c r="F491" s="201" t="s">
        <v>1070</v>
      </c>
      <c r="G491" s="199"/>
      <c r="H491" s="200" t="s">
        <v>29</v>
      </c>
      <c r="I491" s="202"/>
      <c r="J491" s="202"/>
      <c r="K491" s="199"/>
      <c r="L491" s="199"/>
      <c r="M491" s="203"/>
      <c r="N491" s="204"/>
      <c r="O491" s="205"/>
      <c r="P491" s="205"/>
      <c r="Q491" s="205"/>
      <c r="R491" s="205"/>
      <c r="S491" s="205"/>
      <c r="T491" s="205"/>
      <c r="U491" s="205"/>
      <c r="V491" s="205"/>
      <c r="W491" s="205"/>
      <c r="X491" s="206"/>
      <c r="AT491" s="207" t="s">
        <v>145</v>
      </c>
      <c r="AU491" s="207" t="s">
        <v>85</v>
      </c>
      <c r="AV491" s="13" t="s">
        <v>83</v>
      </c>
      <c r="AW491" s="13" t="s">
        <v>5</v>
      </c>
      <c r="AX491" s="13" t="s">
        <v>75</v>
      </c>
      <c r="AY491" s="207" t="s">
        <v>131</v>
      </c>
    </row>
    <row r="492" spans="2:51" s="14" customFormat="1" ht="12">
      <c r="B492" s="208"/>
      <c r="C492" s="209"/>
      <c r="D492" s="191" t="s">
        <v>145</v>
      </c>
      <c r="E492" s="210" t="s">
        <v>29</v>
      </c>
      <c r="F492" s="211" t="s">
        <v>218</v>
      </c>
      <c r="G492" s="209"/>
      <c r="H492" s="212">
        <v>14</v>
      </c>
      <c r="I492" s="213"/>
      <c r="J492" s="213"/>
      <c r="K492" s="209"/>
      <c r="L492" s="209"/>
      <c r="M492" s="214"/>
      <c r="N492" s="215"/>
      <c r="O492" s="216"/>
      <c r="P492" s="216"/>
      <c r="Q492" s="216"/>
      <c r="R492" s="216"/>
      <c r="S492" s="216"/>
      <c r="T492" s="216"/>
      <c r="U492" s="216"/>
      <c r="V492" s="216"/>
      <c r="W492" s="216"/>
      <c r="X492" s="217"/>
      <c r="AT492" s="218" t="s">
        <v>145</v>
      </c>
      <c r="AU492" s="218" t="s">
        <v>85</v>
      </c>
      <c r="AV492" s="14" t="s">
        <v>85</v>
      </c>
      <c r="AW492" s="14" t="s">
        <v>5</v>
      </c>
      <c r="AX492" s="14" t="s">
        <v>75</v>
      </c>
      <c r="AY492" s="218" t="s">
        <v>131</v>
      </c>
    </row>
    <row r="493" spans="2:51" s="15" customFormat="1" ht="12">
      <c r="B493" s="219"/>
      <c r="C493" s="220"/>
      <c r="D493" s="191" t="s">
        <v>145</v>
      </c>
      <c r="E493" s="221" t="s">
        <v>29</v>
      </c>
      <c r="F493" s="222" t="s">
        <v>147</v>
      </c>
      <c r="G493" s="220"/>
      <c r="H493" s="223">
        <v>27</v>
      </c>
      <c r="I493" s="224"/>
      <c r="J493" s="224"/>
      <c r="K493" s="220"/>
      <c r="L493" s="220"/>
      <c r="M493" s="225"/>
      <c r="N493" s="226"/>
      <c r="O493" s="227"/>
      <c r="P493" s="227"/>
      <c r="Q493" s="227"/>
      <c r="R493" s="227"/>
      <c r="S493" s="227"/>
      <c r="T493" s="227"/>
      <c r="U493" s="227"/>
      <c r="V493" s="227"/>
      <c r="W493" s="227"/>
      <c r="X493" s="228"/>
      <c r="AT493" s="229" t="s">
        <v>145</v>
      </c>
      <c r="AU493" s="229" t="s">
        <v>85</v>
      </c>
      <c r="AV493" s="15" t="s">
        <v>139</v>
      </c>
      <c r="AW493" s="15" t="s">
        <v>5</v>
      </c>
      <c r="AX493" s="15" t="s">
        <v>83</v>
      </c>
      <c r="AY493" s="229" t="s">
        <v>131</v>
      </c>
    </row>
    <row r="494" spans="1:65" s="2" customFormat="1" ht="24">
      <c r="A494" s="35"/>
      <c r="B494" s="36"/>
      <c r="C494" s="177" t="s">
        <v>327</v>
      </c>
      <c r="D494" s="177" t="s">
        <v>134</v>
      </c>
      <c r="E494" s="178" t="s">
        <v>1252</v>
      </c>
      <c r="F494" s="179" t="s">
        <v>1253</v>
      </c>
      <c r="G494" s="180" t="s">
        <v>158</v>
      </c>
      <c r="H494" s="181">
        <v>63</v>
      </c>
      <c r="I494" s="182"/>
      <c r="J494" s="182"/>
      <c r="K494" s="183">
        <f>ROUND(P494*H494,2)</f>
        <v>0</v>
      </c>
      <c r="L494" s="179" t="s">
        <v>1008</v>
      </c>
      <c r="M494" s="40"/>
      <c r="N494" s="184" t="s">
        <v>29</v>
      </c>
      <c r="O494" s="185" t="s">
        <v>44</v>
      </c>
      <c r="P494" s="186">
        <f>I494+J494</f>
        <v>0</v>
      </c>
      <c r="Q494" s="186">
        <f>ROUND(I494*H494,2)</f>
        <v>0</v>
      </c>
      <c r="R494" s="186">
        <f>ROUND(J494*H494,2)</f>
        <v>0</v>
      </c>
      <c r="S494" s="65"/>
      <c r="T494" s="187">
        <f>S494*H494</f>
        <v>0</v>
      </c>
      <c r="U494" s="187">
        <v>0</v>
      </c>
      <c r="V494" s="187">
        <f>U494*H494</f>
        <v>0</v>
      </c>
      <c r="W494" s="187">
        <v>0</v>
      </c>
      <c r="X494" s="188">
        <f>W494*H494</f>
        <v>0</v>
      </c>
      <c r="Y494" s="35"/>
      <c r="Z494" s="35"/>
      <c r="AA494" s="35"/>
      <c r="AB494" s="35"/>
      <c r="AC494" s="35"/>
      <c r="AD494" s="35"/>
      <c r="AE494" s="35"/>
      <c r="AR494" s="189" t="s">
        <v>455</v>
      </c>
      <c r="AT494" s="189" t="s">
        <v>134</v>
      </c>
      <c r="AU494" s="189" t="s">
        <v>85</v>
      </c>
      <c r="AY494" s="18" t="s">
        <v>131</v>
      </c>
      <c r="BE494" s="190">
        <f>IF(O494="základní",K494,0)</f>
        <v>0</v>
      </c>
      <c r="BF494" s="190">
        <f>IF(O494="snížená",K494,0)</f>
        <v>0</v>
      </c>
      <c r="BG494" s="190">
        <f>IF(O494="zákl. přenesená",K494,0)</f>
        <v>0</v>
      </c>
      <c r="BH494" s="190">
        <f>IF(O494="sníž. přenesená",K494,0)</f>
        <v>0</v>
      </c>
      <c r="BI494" s="190">
        <f>IF(O494="nulová",K494,0)</f>
        <v>0</v>
      </c>
      <c r="BJ494" s="18" t="s">
        <v>83</v>
      </c>
      <c r="BK494" s="190">
        <f>ROUND(P494*H494,2)</f>
        <v>0</v>
      </c>
      <c r="BL494" s="18" t="s">
        <v>455</v>
      </c>
      <c r="BM494" s="189" t="s">
        <v>487</v>
      </c>
    </row>
    <row r="495" spans="1:47" s="2" customFormat="1" ht="12">
      <c r="A495" s="35"/>
      <c r="B495" s="36"/>
      <c r="C495" s="37"/>
      <c r="D495" s="191" t="s">
        <v>141</v>
      </c>
      <c r="E495" s="37"/>
      <c r="F495" s="192" t="s">
        <v>1253</v>
      </c>
      <c r="G495" s="37"/>
      <c r="H495" s="37"/>
      <c r="I495" s="193"/>
      <c r="J495" s="193"/>
      <c r="K495" s="37"/>
      <c r="L495" s="37"/>
      <c r="M495" s="40"/>
      <c r="N495" s="194"/>
      <c r="O495" s="195"/>
      <c r="P495" s="65"/>
      <c r="Q495" s="65"/>
      <c r="R495" s="65"/>
      <c r="S495" s="65"/>
      <c r="T495" s="65"/>
      <c r="U495" s="65"/>
      <c r="V495" s="65"/>
      <c r="W495" s="65"/>
      <c r="X495" s="66"/>
      <c r="Y495" s="35"/>
      <c r="Z495" s="35"/>
      <c r="AA495" s="35"/>
      <c r="AB495" s="35"/>
      <c r="AC495" s="35"/>
      <c r="AD495" s="35"/>
      <c r="AE495" s="35"/>
      <c r="AT495" s="18" t="s">
        <v>141</v>
      </c>
      <c r="AU495" s="18" t="s">
        <v>85</v>
      </c>
    </row>
    <row r="496" spans="1:47" s="2" customFormat="1" ht="12">
      <c r="A496" s="35"/>
      <c r="B496" s="36"/>
      <c r="C496" s="37"/>
      <c r="D496" s="196" t="s">
        <v>143</v>
      </c>
      <c r="E496" s="37"/>
      <c r="F496" s="197" t="s">
        <v>1254</v>
      </c>
      <c r="G496" s="37"/>
      <c r="H496" s="37"/>
      <c r="I496" s="193"/>
      <c r="J496" s="193"/>
      <c r="K496" s="37"/>
      <c r="L496" s="37"/>
      <c r="M496" s="40"/>
      <c r="N496" s="194"/>
      <c r="O496" s="195"/>
      <c r="P496" s="65"/>
      <c r="Q496" s="65"/>
      <c r="R496" s="65"/>
      <c r="S496" s="65"/>
      <c r="T496" s="65"/>
      <c r="U496" s="65"/>
      <c r="V496" s="65"/>
      <c r="W496" s="65"/>
      <c r="X496" s="66"/>
      <c r="Y496" s="35"/>
      <c r="Z496" s="35"/>
      <c r="AA496" s="35"/>
      <c r="AB496" s="35"/>
      <c r="AC496" s="35"/>
      <c r="AD496" s="35"/>
      <c r="AE496" s="35"/>
      <c r="AT496" s="18" t="s">
        <v>143</v>
      </c>
      <c r="AU496" s="18" t="s">
        <v>85</v>
      </c>
    </row>
    <row r="497" spans="2:51" s="13" customFormat="1" ht="12">
      <c r="B497" s="198"/>
      <c r="C497" s="199"/>
      <c r="D497" s="191" t="s">
        <v>145</v>
      </c>
      <c r="E497" s="200" t="s">
        <v>29</v>
      </c>
      <c r="F497" s="201" t="s">
        <v>1208</v>
      </c>
      <c r="G497" s="199"/>
      <c r="H497" s="200" t="s">
        <v>29</v>
      </c>
      <c r="I497" s="202"/>
      <c r="J497" s="202"/>
      <c r="K497" s="199"/>
      <c r="L497" s="199"/>
      <c r="M497" s="203"/>
      <c r="N497" s="204"/>
      <c r="O497" s="205"/>
      <c r="P497" s="205"/>
      <c r="Q497" s="205"/>
      <c r="R497" s="205"/>
      <c r="S497" s="205"/>
      <c r="T497" s="205"/>
      <c r="U497" s="205"/>
      <c r="V497" s="205"/>
      <c r="W497" s="205"/>
      <c r="X497" s="206"/>
      <c r="AT497" s="207" t="s">
        <v>145</v>
      </c>
      <c r="AU497" s="207" t="s">
        <v>85</v>
      </c>
      <c r="AV497" s="13" t="s">
        <v>83</v>
      </c>
      <c r="AW497" s="13" t="s">
        <v>5</v>
      </c>
      <c r="AX497" s="13" t="s">
        <v>75</v>
      </c>
      <c r="AY497" s="207" t="s">
        <v>131</v>
      </c>
    </row>
    <row r="498" spans="2:51" s="13" customFormat="1" ht="12">
      <c r="B498" s="198"/>
      <c r="C498" s="199"/>
      <c r="D498" s="191" t="s">
        <v>145</v>
      </c>
      <c r="E498" s="200" t="s">
        <v>29</v>
      </c>
      <c r="F498" s="201" t="s">
        <v>1255</v>
      </c>
      <c r="G498" s="199"/>
      <c r="H498" s="200" t="s">
        <v>29</v>
      </c>
      <c r="I498" s="202"/>
      <c r="J498" s="202"/>
      <c r="K498" s="199"/>
      <c r="L498" s="199"/>
      <c r="M498" s="203"/>
      <c r="N498" s="204"/>
      <c r="O498" s="205"/>
      <c r="P498" s="205"/>
      <c r="Q498" s="205"/>
      <c r="R498" s="205"/>
      <c r="S498" s="205"/>
      <c r="T498" s="205"/>
      <c r="U498" s="205"/>
      <c r="V498" s="205"/>
      <c r="W498" s="205"/>
      <c r="X498" s="206"/>
      <c r="AT498" s="207" t="s">
        <v>145</v>
      </c>
      <c r="AU498" s="207" t="s">
        <v>85</v>
      </c>
      <c r="AV498" s="13" t="s">
        <v>83</v>
      </c>
      <c r="AW498" s="13" t="s">
        <v>5</v>
      </c>
      <c r="AX498" s="13" t="s">
        <v>75</v>
      </c>
      <c r="AY498" s="207" t="s">
        <v>131</v>
      </c>
    </row>
    <row r="499" spans="2:51" s="13" customFormat="1" ht="12">
      <c r="B499" s="198"/>
      <c r="C499" s="199"/>
      <c r="D499" s="191" t="s">
        <v>145</v>
      </c>
      <c r="E499" s="200" t="s">
        <v>29</v>
      </c>
      <c r="F499" s="201" t="s">
        <v>1162</v>
      </c>
      <c r="G499" s="199"/>
      <c r="H499" s="200" t="s">
        <v>29</v>
      </c>
      <c r="I499" s="202"/>
      <c r="J499" s="202"/>
      <c r="K499" s="199"/>
      <c r="L499" s="199"/>
      <c r="M499" s="203"/>
      <c r="N499" s="204"/>
      <c r="O499" s="205"/>
      <c r="P499" s="205"/>
      <c r="Q499" s="205"/>
      <c r="R499" s="205"/>
      <c r="S499" s="205"/>
      <c r="T499" s="205"/>
      <c r="U499" s="205"/>
      <c r="V499" s="205"/>
      <c r="W499" s="205"/>
      <c r="X499" s="206"/>
      <c r="AT499" s="207" t="s">
        <v>145</v>
      </c>
      <c r="AU499" s="207" t="s">
        <v>85</v>
      </c>
      <c r="AV499" s="13" t="s">
        <v>83</v>
      </c>
      <c r="AW499" s="13" t="s">
        <v>5</v>
      </c>
      <c r="AX499" s="13" t="s">
        <v>75</v>
      </c>
      <c r="AY499" s="207" t="s">
        <v>131</v>
      </c>
    </row>
    <row r="500" spans="2:51" s="13" customFormat="1" ht="12">
      <c r="B500" s="198"/>
      <c r="C500" s="199"/>
      <c r="D500" s="191" t="s">
        <v>145</v>
      </c>
      <c r="E500" s="200" t="s">
        <v>29</v>
      </c>
      <c r="F500" s="201" t="s">
        <v>1210</v>
      </c>
      <c r="G500" s="199"/>
      <c r="H500" s="200" t="s">
        <v>29</v>
      </c>
      <c r="I500" s="202"/>
      <c r="J500" s="202"/>
      <c r="K500" s="199"/>
      <c r="L500" s="199"/>
      <c r="M500" s="203"/>
      <c r="N500" s="204"/>
      <c r="O500" s="205"/>
      <c r="P500" s="205"/>
      <c r="Q500" s="205"/>
      <c r="R500" s="205"/>
      <c r="S500" s="205"/>
      <c r="T500" s="205"/>
      <c r="U500" s="205"/>
      <c r="V500" s="205"/>
      <c r="W500" s="205"/>
      <c r="X500" s="206"/>
      <c r="AT500" s="207" t="s">
        <v>145</v>
      </c>
      <c r="AU500" s="207" t="s">
        <v>85</v>
      </c>
      <c r="AV500" s="13" t="s">
        <v>83</v>
      </c>
      <c r="AW500" s="13" t="s">
        <v>5</v>
      </c>
      <c r="AX500" s="13" t="s">
        <v>75</v>
      </c>
      <c r="AY500" s="207" t="s">
        <v>131</v>
      </c>
    </row>
    <row r="501" spans="2:51" s="13" customFormat="1" ht="12">
      <c r="B501" s="198"/>
      <c r="C501" s="199"/>
      <c r="D501" s="191" t="s">
        <v>145</v>
      </c>
      <c r="E501" s="200" t="s">
        <v>29</v>
      </c>
      <c r="F501" s="201" t="s">
        <v>1070</v>
      </c>
      <c r="G501" s="199"/>
      <c r="H501" s="200" t="s">
        <v>29</v>
      </c>
      <c r="I501" s="202"/>
      <c r="J501" s="202"/>
      <c r="K501" s="199"/>
      <c r="L501" s="199"/>
      <c r="M501" s="203"/>
      <c r="N501" s="204"/>
      <c r="O501" s="205"/>
      <c r="P501" s="205"/>
      <c r="Q501" s="205"/>
      <c r="R501" s="205"/>
      <c r="S501" s="205"/>
      <c r="T501" s="205"/>
      <c r="U501" s="205"/>
      <c r="V501" s="205"/>
      <c r="W501" s="205"/>
      <c r="X501" s="206"/>
      <c r="AT501" s="207" t="s">
        <v>145</v>
      </c>
      <c r="AU501" s="207" t="s">
        <v>85</v>
      </c>
      <c r="AV501" s="13" t="s">
        <v>83</v>
      </c>
      <c r="AW501" s="13" t="s">
        <v>5</v>
      </c>
      <c r="AX501" s="13" t="s">
        <v>75</v>
      </c>
      <c r="AY501" s="207" t="s">
        <v>131</v>
      </c>
    </row>
    <row r="502" spans="2:51" s="14" customFormat="1" ht="12">
      <c r="B502" s="208"/>
      <c r="C502" s="209"/>
      <c r="D502" s="191" t="s">
        <v>145</v>
      </c>
      <c r="E502" s="210" t="s">
        <v>29</v>
      </c>
      <c r="F502" s="211" t="s">
        <v>353</v>
      </c>
      <c r="G502" s="209"/>
      <c r="H502" s="212">
        <v>41</v>
      </c>
      <c r="I502" s="213"/>
      <c r="J502" s="213"/>
      <c r="K502" s="209"/>
      <c r="L502" s="209"/>
      <c r="M502" s="214"/>
      <c r="N502" s="215"/>
      <c r="O502" s="216"/>
      <c r="P502" s="216"/>
      <c r="Q502" s="216"/>
      <c r="R502" s="216"/>
      <c r="S502" s="216"/>
      <c r="T502" s="216"/>
      <c r="U502" s="216"/>
      <c r="V502" s="216"/>
      <c r="W502" s="216"/>
      <c r="X502" s="217"/>
      <c r="AT502" s="218" t="s">
        <v>145</v>
      </c>
      <c r="AU502" s="218" t="s">
        <v>85</v>
      </c>
      <c r="AV502" s="14" t="s">
        <v>85</v>
      </c>
      <c r="AW502" s="14" t="s">
        <v>5</v>
      </c>
      <c r="AX502" s="14" t="s">
        <v>75</v>
      </c>
      <c r="AY502" s="218" t="s">
        <v>131</v>
      </c>
    </row>
    <row r="503" spans="2:51" s="13" customFormat="1" ht="12">
      <c r="B503" s="198"/>
      <c r="C503" s="199"/>
      <c r="D503" s="191" t="s">
        <v>145</v>
      </c>
      <c r="E503" s="200" t="s">
        <v>29</v>
      </c>
      <c r="F503" s="201" t="s">
        <v>1244</v>
      </c>
      <c r="G503" s="199"/>
      <c r="H503" s="200" t="s">
        <v>29</v>
      </c>
      <c r="I503" s="202"/>
      <c r="J503" s="202"/>
      <c r="K503" s="199"/>
      <c r="L503" s="199"/>
      <c r="M503" s="203"/>
      <c r="N503" s="204"/>
      <c r="O503" s="205"/>
      <c r="P503" s="205"/>
      <c r="Q503" s="205"/>
      <c r="R503" s="205"/>
      <c r="S503" s="205"/>
      <c r="T503" s="205"/>
      <c r="U503" s="205"/>
      <c r="V503" s="205"/>
      <c r="W503" s="205"/>
      <c r="X503" s="206"/>
      <c r="AT503" s="207" t="s">
        <v>145</v>
      </c>
      <c r="AU503" s="207" t="s">
        <v>85</v>
      </c>
      <c r="AV503" s="13" t="s">
        <v>83</v>
      </c>
      <c r="AW503" s="13" t="s">
        <v>5</v>
      </c>
      <c r="AX503" s="13" t="s">
        <v>75</v>
      </c>
      <c r="AY503" s="207" t="s">
        <v>131</v>
      </c>
    </row>
    <row r="504" spans="2:51" s="13" customFormat="1" ht="12">
      <c r="B504" s="198"/>
      <c r="C504" s="199"/>
      <c r="D504" s="191" t="s">
        <v>145</v>
      </c>
      <c r="E504" s="200" t="s">
        <v>29</v>
      </c>
      <c r="F504" s="201" t="s">
        <v>1255</v>
      </c>
      <c r="G504" s="199"/>
      <c r="H504" s="200" t="s">
        <v>29</v>
      </c>
      <c r="I504" s="202"/>
      <c r="J504" s="202"/>
      <c r="K504" s="199"/>
      <c r="L504" s="199"/>
      <c r="M504" s="203"/>
      <c r="N504" s="204"/>
      <c r="O504" s="205"/>
      <c r="P504" s="205"/>
      <c r="Q504" s="205"/>
      <c r="R504" s="205"/>
      <c r="S504" s="205"/>
      <c r="T504" s="205"/>
      <c r="U504" s="205"/>
      <c r="V504" s="205"/>
      <c r="W504" s="205"/>
      <c r="X504" s="206"/>
      <c r="AT504" s="207" t="s">
        <v>145</v>
      </c>
      <c r="AU504" s="207" t="s">
        <v>85</v>
      </c>
      <c r="AV504" s="13" t="s">
        <v>83</v>
      </c>
      <c r="AW504" s="13" t="s">
        <v>5</v>
      </c>
      <c r="AX504" s="13" t="s">
        <v>75</v>
      </c>
      <c r="AY504" s="207" t="s">
        <v>131</v>
      </c>
    </row>
    <row r="505" spans="2:51" s="13" customFormat="1" ht="12">
      <c r="B505" s="198"/>
      <c r="C505" s="199"/>
      <c r="D505" s="191" t="s">
        <v>145</v>
      </c>
      <c r="E505" s="200" t="s">
        <v>29</v>
      </c>
      <c r="F505" s="201" t="s">
        <v>1070</v>
      </c>
      <c r="G505" s="199"/>
      <c r="H505" s="200" t="s">
        <v>29</v>
      </c>
      <c r="I505" s="202"/>
      <c r="J505" s="202"/>
      <c r="K505" s="199"/>
      <c r="L505" s="199"/>
      <c r="M505" s="203"/>
      <c r="N505" s="204"/>
      <c r="O505" s="205"/>
      <c r="P505" s="205"/>
      <c r="Q505" s="205"/>
      <c r="R505" s="205"/>
      <c r="S505" s="205"/>
      <c r="T505" s="205"/>
      <c r="U505" s="205"/>
      <c r="V505" s="205"/>
      <c r="W505" s="205"/>
      <c r="X505" s="206"/>
      <c r="AT505" s="207" t="s">
        <v>145</v>
      </c>
      <c r="AU505" s="207" t="s">
        <v>85</v>
      </c>
      <c r="AV505" s="13" t="s">
        <v>83</v>
      </c>
      <c r="AW505" s="13" t="s">
        <v>5</v>
      </c>
      <c r="AX505" s="13" t="s">
        <v>75</v>
      </c>
      <c r="AY505" s="207" t="s">
        <v>131</v>
      </c>
    </row>
    <row r="506" spans="2:51" s="14" customFormat="1" ht="12">
      <c r="B506" s="208"/>
      <c r="C506" s="209"/>
      <c r="D506" s="191" t="s">
        <v>145</v>
      </c>
      <c r="E506" s="210" t="s">
        <v>29</v>
      </c>
      <c r="F506" s="211" t="s">
        <v>258</v>
      </c>
      <c r="G506" s="209"/>
      <c r="H506" s="212">
        <v>22</v>
      </c>
      <c r="I506" s="213"/>
      <c r="J506" s="213"/>
      <c r="K506" s="209"/>
      <c r="L506" s="209"/>
      <c r="M506" s="214"/>
      <c r="N506" s="215"/>
      <c r="O506" s="216"/>
      <c r="P506" s="216"/>
      <c r="Q506" s="216"/>
      <c r="R506" s="216"/>
      <c r="S506" s="216"/>
      <c r="T506" s="216"/>
      <c r="U506" s="216"/>
      <c r="V506" s="216"/>
      <c r="W506" s="216"/>
      <c r="X506" s="217"/>
      <c r="AT506" s="218" t="s">
        <v>145</v>
      </c>
      <c r="AU506" s="218" t="s">
        <v>85</v>
      </c>
      <c r="AV506" s="14" t="s">
        <v>85</v>
      </c>
      <c r="AW506" s="14" t="s">
        <v>5</v>
      </c>
      <c r="AX506" s="14" t="s">
        <v>75</v>
      </c>
      <c r="AY506" s="218" t="s">
        <v>131</v>
      </c>
    </row>
    <row r="507" spans="2:51" s="15" customFormat="1" ht="12">
      <c r="B507" s="219"/>
      <c r="C507" s="220"/>
      <c r="D507" s="191" t="s">
        <v>145</v>
      </c>
      <c r="E507" s="221" t="s">
        <v>29</v>
      </c>
      <c r="F507" s="222" t="s">
        <v>147</v>
      </c>
      <c r="G507" s="220"/>
      <c r="H507" s="223">
        <v>63</v>
      </c>
      <c r="I507" s="224"/>
      <c r="J507" s="224"/>
      <c r="K507" s="220"/>
      <c r="L507" s="220"/>
      <c r="M507" s="225"/>
      <c r="N507" s="226"/>
      <c r="O507" s="227"/>
      <c r="P507" s="227"/>
      <c r="Q507" s="227"/>
      <c r="R507" s="227"/>
      <c r="S507" s="227"/>
      <c r="T507" s="227"/>
      <c r="U507" s="227"/>
      <c r="V507" s="227"/>
      <c r="W507" s="227"/>
      <c r="X507" s="228"/>
      <c r="AT507" s="229" t="s">
        <v>145</v>
      </c>
      <c r="AU507" s="229" t="s">
        <v>85</v>
      </c>
      <c r="AV507" s="15" t="s">
        <v>139</v>
      </c>
      <c r="AW507" s="15" t="s">
        <v>5</v>
      </c>
      <c r="AX507" s="15" t="s">
        <v>83</v>
      </c>
      <c r="AY507" s="229" t="s">
        <v>131</v>
      </c>
    </row>
    <row r="508" spans="1:65" s="2" customFormat="1" ht="24.2" customHeight="1">
      <c r="A508" s="35"/>
      <c r="B508" s="36"/>
      <c r="C508" s="177" t="s">
        <v>334</v>
      </c>
      <c r="D508" s="177" t="s">
        <v>134</v>
      </c>
      <c r="E508" s="178" t="s">
        <v>1256</v>
      </c>
      <c r="F508" s="179" t="s">
        <v>1257</v>
      </c>
      <c r="G508" s="180" t="s">
        <v>158</v>
      </c>
      <c r="H508" s="181">
        <v>173</v>
      </c>
      <c r="I508" s="182"/>
      <c r="J508" s="182"/>
      <c r="K508" s="183">
        <f>ROUND(P508*H508,2)</f>
        <v>0</v>
      </c>
      <c r="L508" s="179" t="s">
        <v>1008</v>
      </c>
      <c r="M508" s="40"/>
      <c r="N508" s="184" t="s">
        <v>29</v>
      </c>
      <c r="O508" s="185" t="s">
        <v>44</v>
      </c>
      <c r="P508" s="186">
        <f>I508+J508</f>
        <v>0</v>
      </c>
      <c r="Q508" s="186">
        <f>ROUND(I508*H508,2)</f>
        <v>0</v>
      </c>
      <c r="R508" s="186">
        <f>ROUND(J508*H508,2)</f>
        <v>0</v>
      </c>
      <c r="S508" s="65"/>
      <c r="T508" s="187">
        <f>S508*H508</f>
        <v>0</v>
      </c>
      <c r="U508" s="187">
        <v>0</v>
      </c>
      <c r="V508" s="187">
        <f>U508*H508</f>
        <v>0</v>
      </c>
      <c r="W508" s="187">
        <v>0</v>
      </c>
      <c r="X508" s="188">
        <f>W508*H508</f>
        <v>0</v>
      </c>
      <c r="Y508" s="35"/>
      <c r="Z508" s="35"/>
      <c r="AA508" s="35"/>
      <c r="AB508" s="35"/>
      <c r="AC508" s="35"/>
      <c r="AD508" s="35"/>
      <c r="AE508" s="35"/>
      <c r="AR508" s="189" t="s">
        <v>455</v>
      </c>
      <c r="AT508" s="189" t="s">
        <v>134</v>
      </c>
      <c r="AU508" s="189" t="s">
        <v>85</v>
      </c>
      <c r="AY508" s="18" t="s">
        <v>131</v>
      </c>
      <c r="BE508" s="190">
        <f>IF(O508="základní",K508,0)</f>
        <v>0</v>
      </c>
      <c r="BF508" s="190">
        <f>IF(O508="snížená",K508,0)</f>
        <v>0</v>
      </c>
      <c r="BG508" s="190">
        <f>IF(O508="zákl. přenesená",K508,0)</f>
        <v>0</v>
      </c>
      <c r="BH508" s="190">
        <f>IF(O508="sníž. přenesená",K508,0)</f>
        <v>0</v>
      </c>
      <c r="BI508" s="190">
        <f>IF(O508="nulová",K508,0)</f>
        <v>0</v>
      </c>
      <c r="BJ508" s="18" t="s">
        <v>83</v>
      </c>
      <c r="BK508" s="190">
        <f>ROUND(P508*H508,2)</f>
        <v>0</v>
      </c>
      <c r="BL508" s="18" t="s">
        <v>455</v>
      </c>
      <c r="BM508" s="189" t="s">
        <v>228</v>
      </c>
    </row>
    <row r="509" spans="1:47" s="2" customFormat="1" ht="12">
      <c r="A509" s="35"/>
      <c r="B509" s="36"/>
      <c r="C509" s="37"/>
      <c r="D509" s="191" t="s">
        <v>141</v>
      </c>
      <c r="E509" s="37"/>
      <c r="F509" s="192" t="s">
        <v>1257</v>
      </c>
      <c r="G509" s="37"/>
      <c r="H509" s="37"/>
      <c r="I509" s="193"/>
      <c r="J509" s="193"/>
      <c r="K509" s="37"/>
      <c r="L509" s="37"/>
      <c r="M509" s="40"/>
      <c r="N509" s="194"/>
      <c r="O509" s="195"/>
      <c r="P509" s="65"/>
      <c r="Q509" s="65"/>
      <c r="R509" s="65"/>
      <c r="S509" s="65"/>
      <c r="T509" s="65"/>
      <c r="U509" s="65"/>
      <c r="V509" s="65"/>
      <c r="W509" s="65"/>
      <c r="X509" s="66"/>
      <c r="Y509" s="35"/>
      <c r="Z509" s="35"/>
      <c r="AA509" s="35"/>
      <c r="AB509" s="35"/>
      <c r="AC509" s="35"/>
      <c r="AD509" s="35"/>
      <c r="AE509" s="35"/>
      <c r="AT509" s="18" t="s">
        <v>141</v>
      </c>
      <c r="AU509" s="18" t="s">
        <v>85</v>
      </c>
    </row>
    <row r="510" spans="1:47" s="2" customFormat="1" ht="12">
      <c r="A510" s="35"/>
      <c r="B510" s="36"/>
      <c r="C510" s="37"/>
      <c r="D510" s="196" t="s">
        <v>143</v>
      </c>
      <c r="E510" s="37"/>
      <c r="F510" s="197" t="s">
        <v>1258</v>
      </c>
      <c r="G510" s="37"/>
      <c r="H510" s="37"/>
      <c r="I510" s="193"/>
      <c r="J510" s="193"/>
      <c r="K510" s="37"/>
      <c r="L510" s="37"/>
      <c r="M510" s="40"/>
      <c r="N510" s="194"/>
      <c r="O510" s="195"/>
      <c r="P510" s="65"/>
      <c r="Q510" s="65"/>
      <c r="R510" s="65"/>
      <c r="S510" s="65"/>
      <c r="T510" s="65"/>
      <c r="U510" s="65"/>
      <c r="V510" s="65"/>
      <c r="W510" s="65"/>
      <c r="X510" s="66"/>
      <c r="Y510" s="35"/>
      <c r="Z510" s="35"/>
      <c r="AA510" s="35"/>
      <c r="AB510" s="35"/>
      <c r="AC510" s="35"/>
      <c r="AD510" s="35"/>
      <c r="AE510" s="35"/>
      <c r="AT510" s="18" t="s">
        <v>143</v>
      </c>
      <c r="AU510" s="18" t="s">
        <v>85</v>
      </c>
    </row>
    <row r="511" spans="2:51" s="13" customFormat="1" ht="12">
      <c r="B511" s="198"/>
      <c r="C511" s="199"/>
      <c r="D511" s="191" t="s">
        <v>145</v>
      </c>
      <c r="E511" s="200" t="s">
        <v>29</v>
      </c>
      <c r="F511" s="201" t="s">
        <v>1210</v>
      </c>
      <c r="G511" s="199"/>
      <c r="H511" s="200" t="s">
        <v>29</v>
      </c>
      <c r="I511" s="202"/>
      <c r="J511" s="202"/>
      <c r="K511" s="199"/>
      <c r="L511" s="199"/>
      <c r="M511" s="203"/>
      <c r="N511" s="204"/>
      <c r="O511" s="205"/>
      <c r="P511" s="205"/>
      <c r="Q511" s="205"/>
      <c r="R511" s="205"/>
      <c r="S511" s="205"/>
      <c r="T511" s="205"/>
      <c r="U511" s="205"/>
      <c r="V511" s="205"/>
      <c r="W511" s="205"/>
      <c r="X511" s="206"/>
      <c r="AT511" s="207" t="s">
        <v>145</v>
      </c>
      <c r="AU511" s="207" t="s">
        <v>85</v>
      </c>
      <c r="AV511" s="13" t="s">
        <v>83</v>
      </c>
      <c r="AW511" s="13" t="s">
        <v>5</v>
      </c>
      <c r="AX511" s="13" t="s">
        <v>75</v>
      </c>
      <c r="AY511" s="207" t="s">
        <v>131</v>
      </c>
    </row>
    <row r="512" spans="2:51" s="13" customFormat="1" ht="12">
      <c r="B512" s="198"/>
      <c r="C512" s="199"/>
      <c r="D512" s="191" t="s">
        <v>145</v>
      </c>
      <c r="E512" s="200" t="s">
        <v>29</v>
      </c>
      <c r="F512" s="201" t="s">
        <v>1209</v>
      </c>
      <c r="G512" s="199"/>
      <c r="H512" s="200" t="s">
        <v>29</v>
      </c>
      <c r="I512" s="202"/>
      <c r="J512" s="202"/>
      <c r="K512" s="199"/>
      <c r="L512" s="199"/>
      <c r="M512" s="203"/>
      <c r="N512" s="204"/>
      <c r="O512" s="205"/>
      <c r="P512" s="205"/>
      <c r="Q512" s="205"/>
      <c r="R512" s="205"/>
      <c r="S512" s="205"/>
      <c r="T512" s="205"/>
      <c r="U512" s="205"/>
      <c r="V512" s="205"/>
      <c r="W512" s="205"/>
      <c r="X512" s="206"/>
      <c r="AT512" s="207" t="s">
        <v>145</v>
      </c>
      <c r="AU512" s="207" t="s">
        <v>85</v>
      </c>
      <c r="AV512" s="13" t="s">
        <v>83</v>
      </c>
      <c r="AW512" s="13" t="s">
        <v>5</v>
      </c>
      <c r="AX512" s="13" t="s">
        <v>75</v>
      </c>
      <c r="AY512" s="207" t="s">
        <v>131</v>
      </c>
    </row>
    <row r="513" spans="2:51" s="13" customFormat="1" ht="12">
      <c r="B513" s="198"/>
      <c r="C513" s="199"/>
      <c r="D513" s="191" t="s">
        <v>145</v>
      </c>
      <c r="E513" s="200" t="s">
        <v>29</v>
      </c>
      <c r="F513" s="201" t="s">
        <v>1183</v>
      </c>
      <c r="G513" s="199"/>
      <c r="H513" s="200" t="s">
        <v>29</v>
      </c>
      <c r="I513" s="202"/>
      <c r="J513" s="202"/>
      <c r="K513" s="199"/>
      <c r="L513" s="199"/>
      <c r="M513" s="203"/>
      <c r="N513" s="204"/>
      <c r="O513" s="205"/>
      <c r="P513" s="205"/>
      <c r="Q513" s="205"/>
      <c r="R513" s="205"/>
      <c r="S513" s="205"/>
      <c r="T513" s="205"/>
      <c r="U513" s="205"/>
      <c r="V513" s="205"/>
      <c r="W513" s="205"/>
      <c r="X513" s="206"/>
      <c r="AT513" s="207" t="s">
        <v>145</v>
      </c>
      <c r="AU513" s="207" t="s">
        <v>85</v>
      </c>
      <c r="AV513" s="13" t="s">
        <v>83</v>
      </c>
      <c r="AW513" s="13" t="s">
        <v>5</v>
      </c>
      <c r="AX513" s="13" t="s">
        <v>75</v>
      </c>
      <c r="AY513" s="207" t="s">
        <v>131</v>
      </c>
    </row>
    <row r="514" spans="2:51" s="13" customFormat="1" ht="12">
      <c r="B514" s="198"/>
      <c r="C514" s="199"/>
      <c r="D514" s="191" t="s">
        <v>145</v>
      </c>
      <c r="E514" s="200" t="s">
        <v>29</v>
      </c>
      <c r="F514" s="201" t="s">
        <v>1070</v>
      </c>
      <c r="G514" s="199"/>
      <c r="H514" s="200" t="s">
        <v>29</v>
      </c>
      <c r="I514" s="202"/>
      <c r="J514" s="202"/>
      <c r="K514" s="199"/>
      <c r="L514" s="199"/>
      <c r="M514" s="203"/>
      <c r="N514" s="204"/>
      <c r="O514" s="205"/>
      <c r="P514" s="205"/>
      <c r="Q514" s="205"/>
      <c r="R514" s="205"/>
      <c r="S514" s="205"/>
      <c r="T514" s="205"/>
      <c r="U514" s="205"/>
      <c r="V514" s="205"/>
      <c r="W514" s="205"/>
      <c r="X514" s="206"/>
      <c r="AT514" s="207" t="s">
        <v>145</v>
      </c>
      <c r="AU514" s="207" t="s">
        <v>85</v>
      </c>
      <c r="AV514" s="13" t="s">
        <v>83</v>
      </c>
      <c r="AW514" s="13" t="s">
        <v>5</v>
      </c>
      <c r="AX514" s="13" t="s">
        <v>75</v>
      </c>
      <c r="AY514" s="207" t="s">
        <v>131</v>
      </c>
    </row>
    <row r="515" spans="2:51" s="14" customFormat="1" ht="12">
      <c r="B515" s="208"/>
      <c r="C515" s="209"/>
      <c r="D515" s="191" t="s">
        <v>145</v>
      </c>
      <c r="E515" s="210" t="s">
        <v>29</v>
      </c>
      <c r="F515" s="211" t="s">
        <v>1211</v>
      </c>
      <c r="G515" s="209"/>
      <c r="H515" s="212">
        <v>173</v>
      </c>
      <c r="I515" s="213"/>
      <c r="J515" s="213"/>
      <c r="K515" s="209"/>
      <c r="L515" s="209"/>
      <c r="M515" s="214"/>
      <c r="N515" s="215"/>
      <c r="O515" s="216"/>
      <c r="P515" s="216"/>
      <c r="Q515" s="216"/>
      <c r="R515" s="216"/>
      <c r="S515" s="216"/>
      <c r="T515" s="216"/>
      <c r="U515" s="216"/>
      <c r="V515" s="216"/>
      <c r="W515" s="216"/>
      <c r="X515" s="217"/>
      <c r="AT515" s="218" t="s">
        <v>145</v>
      </c>
      <c r="AU515" s="218" t="s">
        <v>85</v>
      </c>
      <c r="AV515" s="14" t="s">
        <v>85</v>
      </c>
      <c r="AW515" s="14" t="s">
        <v>5</v>
      </c>
      <c r="AX515" s="14" t="s">
        <v>75</v>
      </c>
      <c r="AY515" s="218" t="s">
        <v>131</v>
      </c>
    </row>
    <row r="516" spans="2:51" s="15" customFormat="1" ht="12">
      <c r="B516" s="219"/>
      <c r="C516" s="220"/>
      <c r="D516" s="191" t="s">
        <v>145</v>
      </c>
      <c r="E516" s="221" t="s">
        <v>29</v>
      </c>
      <c r="F516" s="222" t="s">
        <v>147</v>
      </c>
      <c r="G516" s="220"/>
      <c r="H516" s="223">
        <v>173</v>
      </c>
      <c r="I516" s="224"/>
      <c r="J516" s="224"/>
      <c r="K516" s="220"/>
      <c r="L516" s="220"/>
      <c r="M516" s="225"/>
      <c r="N516" s="226"/>
      <c r="O516" s="227"/>
      <c r="P516" s="227"/>
      <c r="Q516" s="227"/>
      <c r="R516" s="227"/>
      <c r="S516" s="227"/>
      <c r="T516" s="227"/>
      <c r="U516" s="227"/>
      <c r="V516" s="227"/>
      <c r="W516" s="227"/>
      <c r="X516" s="228"/>
      <c r="AT516" s="229" t="s">
        <v>145</v>
      </c>
      <c r="AU516" s="229" t="s">
        <v>85</v>
      </c>
      <c r="AV516" s="15" t="s">
        <v>139</v>
      </c>
      <c r="AW516" s="15" t="s">
        <v>5</v>
      </c>
      <c r="AX516" s="15" t="s">
        <v>83</v>
      </c>
      <c r="AY516" s="229" t="s">
        <v>131</v>
      </c>
    </row>
    <row r="517" spans="1:65" s="2" customFormat="1" ht="24">
      <c r="A517" s="35"/>
      <c r="B517" s="36"/>
      <c r="C517" s="177" t="s">
        <v>339</v>
      </c>
      <c r="D517" s="177" t="s">
        <v>134</v>
      </c>
      <c r="E517" s="178" t="s">
        <v>1259</v>
      </c>
      <c r="F517" s="179" t="s">
        <v>1260</v>
      </c>
      <c r="G517" s="180" t="s">
        <v>158</v>
      </c>
      <c r="H517" s="181">
        <v>3</v>
      </c>
      <c r="I517" s="182"/>
      <c r="J517" s="182"/>
      <c r="K517" s="183">
        <f>ROUND(P517*H517,2)</f>
        <v>0</v>
      </c>
      <c r="L517" s="179" t="s">
        <v>1008</v>
      </c>
      <c r="M517" s="40"/>
      <c r="N517" s="184" t="s">
        <v>29</v>
      </c>
      <c r="O517" s="185" t="s">
        <v>44</v>
      </c>
      <c r="P517" s="186">
        <f>I517+J517</f>
        <v>0</v>
      </c>
      <c r="Q517" s="186">
        <f>ROUND(I517*H517,2)</f>
        <v>0</v>
      </c>
      <c r="R517" s="186">
        <f>ROUND(J517*H517,2)</f>
        <v>0</v>
      </c>
      <c r="S517" s="65"/>
      <c r="T517" s="187">
        <f>S517*H517</f>
        <v>0</v>
      </c>
      <c r="U517" s="187">
        <v>0</v>
      </c>
      <c r="V517" s="187">
        <f>U517*H517</f>
        <v>0</v>
      </c>
      <c r="W517" s="187">
        <v>0</v>
      </c>
      <c r="X517" s="188">
        <f>W517*H517</f>
        <v>0</v>
      </c>
      <c r="Y517" s="35"/>
      <c r="Z517" s="35"/>
      <c r="AA517" s="35"/>
      <c r="AB517" s="35"/>
      <c r="AC517" s="35"/>
      <c r="AD517" s="35"/>
      <c r="AE517" s="35"/>
      <c r="AR517" s="189" t="s">
        <v>455</v>
      </c>
      <c r="AT517" s="189" t="s">
        <v>134</v>
      </c>
      <c r="AU517" s="189" t="s">
        <v>85</v>
      </c>
      <c r="AY517" s="18" t="s">
        <v>131</v>
      </c>
      <c r="BE517" s="190">
        <f>IF(O517="základní",K517,0)</f>
        <v>0</v>
      </c>
      <c r="BF517" s="190">
        <f>IF(O517="snížená",K517,0)</f>
        <v>0</v>
      </c>
      <c r="BG517" s="190">
        <f>IF(O517="zákl. přenesená",K517,0)</f>
        <v>0</v>
      </c>
      <c r="BH517" s="190">
        <f>IF(O517="sníž. přenesená",K517,0)</f>
        <v>0</v>
      </c>
      <c r="BI517" s="190">
        <f>IF(O517="nulová",K517,0)</f>
        <v>0</v>
      </c>
      <c r="BJ517" s="18" t="s">
        <v>83</v>
      </c>
      <c r="BK517" s="190">
        <f>ROUND(P517*H517,2)</f>
        <v>0</v>
      </c>
      <c r="BL517" s="18" t="s">
        <v>455</v>
      </c>
      <c r="BM517" s="189" t="s">
        <v>206</v>
      </c>
    </row>
    <row r="518" spans="1:47" s="2" customFormat="1" ht="12">
      <c r="A518" s="35"/>
      <c r="B518" s="36"/>
      <c r="C518" s="37"/>
      <c r="D518" s="191" t="s">
        <v>141</v>
      </c>
      <c r="E518" s="37"/>
      <c r="F518" s="192" t="s">
        <v>1260</v>
      </c>
      <c r="G518" s="37"/>
      <c r="H518" s="37"/>
      <c r="I518" s="193"/>
      <c r="J518" s="193"/>
      <c r="K518" s="37"/>
      <c r="L518" s="37"/>
      <c r="M518" s="40"/>
      <c r="N518" s="194"/>
      <c r="O518" s="195"/>
      <c r="P518" s="65"/>
      <c r="Q518" s="65"/>
      <c r="R518" s="65"/>
      <c r="S518" s="65"/>
      <c r="T518" s="65"/>
      <c r="U518" s="65"/>
      <c r="V518" s="65"/>
      <c r="W518" s="65"/>
      <c r="X518" s="66"/>
      <c r="Y518" s="35"/>
      <c r="Z518" s="35"/>
      <c r="AA518" s="35"/>
      <c r="AB518" s="35"/>
      <c r="AC518" s="35"/>
      <c r="AD518" s="35"/>
      <c r="AE518" s="35"/>
      <c r="AT518" s="18" t="s">
        <v>141</v>
      </c>
      <c r="AU518" s="18" t="s">
        <v>85</v>
      </c>
    </row>
    <row r="519" spans="1:47" s="2" customFormat="1" ht="12">
      <c r="A519" s="35"/>
      <c r="B519" s="36"/>
      <c r="C519" s="37"/>
      <c r="D519" s="196" t="s">
        <v>143</v>
      </c>
      <c r="E519" s="37"/>
      <c r="F519" s="197" t="s">
        <v>1261</v>
      </c>
      <c r="G519" s="37"/>
      <c r="H519" s="37"/>
      <c r="I519" s="193"/>
      <c r="J519" s="193"/>
      <c r="K519" s="37"/>
      <c r="L519" s="37"/>
      <c r="M519" s="40"/>
      <c r="N519" s="194"/>
      <c r="O519" s="195"/>
      <c r="P519" s="65"/>
      <c r="Q519" s="65"/>
      <c r="R519" s="65"/>
      <c r="S519" s="65"/>
      <c r="T519" s="65"/>
      <c r="U519" s="65"/>
      <c r="V519" s="65"/>
      <c r="W519" s="65"/>
      <c r="X519" s="66"/>
      <c r="Y519" s="35"/>
      <c r="Z519" s="35"/>
      <c r="AA519" s="35"/>
      <c r="AB519" s="35"/>
      <c r="AC519" s="35"/>
      <c r="AD519" s="35"/>
      <c r="AE519" s="35"/>
      <c r="AT519" s="18" t="s">
        <v>143</v>
      </c>
      <c r="AU519" s="18" t="s">
        <v>85</v>
      </c>
    </row>
    <row r="520" spans="2:51" s="13" customFormat="1" ht="12">
      <c r="B520" s="198"/>
      <c r="C520" s="199"/>
      <c r="D520" s="191" t="s">
        <v>145</v>
      </c>
      <c r="E520" s="200" t="s">
        <v>29</v>
      </c>
      <c r="F520" s="201" t="s">
        <v>1244</v>
      </c>
      <c r="G520" s="199"/>
      <c r="H520" s="200" t="s">
        <v>29</v>
      </c>
      <c r="I520" s="202"/>
      <c r="J520" s="202"/>
      <c r="K520" s="199"/>
      <c r="L520" s="199"/>
      <c r="M520" s="203"/>
      <c r="N520" s="204"/>
      <c r="O520" s="205"/>
      <c r="P520" s="205"/>
      <c r="Q520" s="205"/>
      <c r="R520" s="205"/>
      <c r="S520" s="205"/>
      <c r="T520" s="205"/>
      <c r="U520" s="205"/>
      <c r="V520" s="205"/>
      <c r="W520" s="205"/>
      <c r="X520" s="206"/>
      <c r="AT520" s="207" t="s">
        <v>145</v>
      </c>
      <c r="AU520" s="207" t="s">
        <v>85</v>
      </c>
      <c r="AV520" s="13" t="s">
        <v>83</v>
      </c>
      <c r="AW520" s="13" t="s">
        <v>5</v>
      </c>
      <c r="AX520" s="13" t="s">
        <v>75</v>
      </c>
      <c r="AY520" s="207" t="s">
        <v>131</v>
      </c>
    </row>
    <row r="521" spans="2:51" s="13" customFormat="1" ht="12">
      <c r="B521" s="198"/>
      <c r="C521" s="199"/>
      <c r="D521" s="191" t="s">
        <v>145</v>
      </c>
      <c r="E521" s="200" t="s">
        <v>29</v>
      </c>
      <c r="F521" s="201" t="s">
        <v>1215</v>
      </c>
      <c r="G521" s="199"/>
      <c r="H521" s="200" t="s">
        <v>29</v>
      </c>
      <c r="I521" s="202"/>
      <c r="J521" s="202"/>
      <c r="K521" s="199"/>
      <c r="L521" s="199"/>
      <c r="M521" s="203"/>
      <c r="N521" s="204"/>
      <c r="O521" s="205"/>
      <c r="P521" s="205"/>
      <c r="Q521" s="205"/>
      <c r="R521" s="205"/>
      <c r="S521" s="205"/>
      <c r="T521" s="205"/>
      <c r="U521" s="205"/>
      <c r="V521" s="205"/>
      <c r="W521" s="205"/>
      <c r="X521" s="206"/>
      <c r="AT521" s="207" t="s">
        <v>145</v>
      </c>
      <c r="AU521" s="207" t="s">
        <v>85</v>
      </c>
      <c r="AV521" s="13" t="s">
        <v>83</v>
      </c>
      <c r="AW521" s="13" t="s">
        <v>5</v>
      </c>
      <c r="AX521" s="13" t="s">
        <v>75</v>
      </c>
      <c r="AY521" s="207" t="s">
        <v>131</v>
      </c>
    </row>
    <row r="522" spans="2:51" s="13" customFormat="1" ht="12">
      <c r="B522" s="198"/>
      <c r="C522" s="199"/>
      <c r="D522" s="191" t="s">
        <v>145</v>
      </c>
      <c r="E522" s="200" t="s">
        <v>29</v>
      </c>
      <c r="F522" s="201" t="s">
        <v>1183</v>
      </c>
      <c r="G522" s="199"/>
      <c r="H522" s="200" t="s">
        <v>29</v>
      </c>
      <c r="I522" s="202"/>
      <c r="J522" s="202"/>
      <c r="K522" s="199"/>
      <c r="L522" s="199"/>
      <c r="M522" s="203"/>
      <c r="N522" s="204"/>
      <c r="O522" s="205"/>
      <c r="P522" s="205"/>
      <c r="Q522" s="205"/>
      <c r="R522" s="205"/>
      <c r="S522" s="205"/>
      <c r="T522" s="205"/>
      <c r="U522" s="205"/>
      <c r="V522" s="205"/>
      <c r="W522" s="205"/>
      <c r="X522" s="206"/>
      <c r="AT522" s="207" t="s">
        <v>145</v>
      </c>
      <c r="AU522" s="207" t="s">
        <v>85</v>
      </c>
      <c r="AV522" s="13" t="s">
        <v>83</v>
      </c>
      <c r="AW522" s="13" t="s">
        <v>5</v>
      </c>
      <c r="AX522" s="13" t="s">
        <v>75</v>
      </c>
      <c r="AY522" s="207" t="s">
        <v>131</v>
      </c>
    </row>
    <row r="523" spans="2:51" s="13" customFormat="1" ht="12">
      <c r="B523" s="198"/>
      <c r="C523" s="199"/>
      <c r="D523" s="191" t="s">
        <v>145</v>
      </c>
      <c r="E523" s="200" t="s">
        <v>29</v>
      </c>
      <c r="F523" s="201" t="s">
        <v>1070</v>
      </c>
      <c r="G523" s="199"/>
      <c r="H523" s="200" t="s">
        <v>29</v>
      </c>
      <c r="I523" s="202"/>
      <c r="J523" s="202"/>
      <c r="K523" s="199"/>
      <c r="L523" s="199"/>
      <c r="M523" s="203"/>
      <c r="N523" s="204"/>
      <c r="O523" s="205"/>
      <c r="P523" s="205"/>
      <c r="Q523" s="205"/>
      <c r="R523" s="205"/>
      <c r="S523" s="205"/>
      <c r="T523" s="205"/>
      <c r="U523" s="205"/>
      <c r="V523" s="205"/>
      <c r="W523" s="205"/>
      <c r="X523" s="206"/>
      <c r="AT523" s="207" t="s">
        <v>145</v>
      </c>
      <c r="AU523" s="207" t="s">
        <v>85</v>
      </c>
      <c r="AV523" s="13" t="s">
        <v>83</v>
      </c>
      <c r="AW523" s="13" t="s">
        <v>5</v>
      </c>
      <c r="AX523" s="13" t="s">
        <v>75</v>
      </c>
      <c r="AY523" s="207" t="s">
        <v>131</v>
      </c>
    </row>
    <row r="524" spans="2:51" s="14" customFormat="1" ht="12">
      <c r="B524" s="208"/>
      <c r="C524" s="209"/>
      <c r="D524" s="191" t="s">
        <v>145</v>
      </c>
      <c r="E524" s="210" t="s">
        <v>29</v>
      </c>
      <c r="F524" s="211" t="s">
        <v>155</v>
      </c>
      <c r="G524" s="209"/>
      <c r="H524" s="212">
        <v>3</v>
      </c>
      <c r="I524" s="213"/>
      <c r="J524" s="213"/>
      <c r="K524" s="209"/>
      <c r="L524" s="209"/>
      <c r="M524" s="214"/>
      <c r="N524" s="215"/>
      <c r="O524" s="216"/>
      <c r="P524" s="216"/>
      <c r="Q524" s="216"/>
      <c r="R524" s="216"/>
      <c r="S524" s="216"/>
      <c r="T524" s="216"/>
      <c r="U524" s="216"/>
      <c r="V524" s="216"/>
      <c r="W524" s="216"/>
      <c r="X524" s="217"/>
      <c r="AT524" s="218" t="s">
        <v>145</v>
      </c>
      <c r="AU524" s="218" t="s">
        <v>85</v>
      </c>
      <c r="AV524" s="14" t="s">
        <v>85</v>
      </c>
      <c r="AW524" s="14" t="s">
        <v>5</v>
      </c>
      <c r="AX524" s="14" t="s">
        <v>75</v>
      </c>
      <c r="AY524" s="218" t="s">
        <v>131</v>
      </c>
    </row>
    <row r="525" spans="2:51" s="15" customFormat="1" ht="12">
      <c r="B525" s="219"/>
      <c r="C525" s="220"/>
      <c r="D525" s="191" t="s">
        <v>145</v>
      </c>
      <c r="E525" s="221" t="s">
        <v>29</v>
      </c>
      <c r="F525" s="222" t="s">
        <v>147</v>
      </c>
      <c r="G525" s="220"/>
      <c r="H525" s="223">
        <v>3</v>
      </c>
      <c r="I525" s="224"/>
      <c r="J525" s="224"/>
      <c r="K525" s="220"/>
      <c r="L525" s="220"/>
      <c r="M525" s="225"/>
      <c r="N525" s="226"/>
      <c r="O525" s="227"/>
      <c r="P525" s="227"/>
      <c r="Q525" s="227"/>
      <c r="R525" s="227"/>
      <c r="S525" s="227"/>
      <c r="T525" s="227"/>
      <c r="U525" s="227"/>
      <c r="V525" s="227"/>
      <c r="W525" s="227"/>
      <c r="X525" s="228"/>
      <c r="AT525" s="229" t="s">
        <v>145</v>
      </c>
      <c r="AU525" s="229" t="s">
        <v>85</v>
      </c>
      <c r="AV525" s="15" t="s">
        <v>139</v>
      </c>
      <c r="AW525" s="15" t="s">
        <v>5</v>
      </c>
      <c r="AX525" s="15" t="s">
        <v>83</v>
      </c>
      <c r="AY525" s="229" t="s">
        <v>131</v>
      </c>
    </row>
    <row r="526" spans="1:65" s="2" customFormat="1" ht="24">
      <c r="A526" s="35"/>
      <c r="B526" s="36"/>
      <c r="C526" s="177" t="s">
        <v>345</v>
      </c>
      <c r="D526" s="177" t="s">
        <v>134</v>
      </c>
      <c r="E526" s="178" t="s">
        <v>1262</v>
      </c>
      <c r="F526" s="179" t="s">
        <v>1263</v>
      </c>
      <c r="G526" s="180" t="s">
        <v>158</v>
      </c>
      <c r="H526" s="181">
        <v>3</v>
      </c>
      <c r="I526" s="182"/>
      <c r="J526" s="182"/>
      <c r="K526" s="183">
        <f>ROUND(P526*H526,2)</f>
        <v>0</v>
      </c>
      <c r="L526" s="179" t="s">
        <v>1008</v>
      </c>
      <c r="M526" s="40"/>
      <c r="N526" s="184" t="s">
        <v>29</v>
      </c>
      <c r="O526" s="185" t="s">
        <v>44</v>
      </c>
      <c r="P526" s="186">
        <f>I526+J526</f>
        <v>0</v>
      </c>
      <c r="Q526" s="186">
        <f>ROUND(I526*H526,2)</f>
        <v>0</v>
      </c>
      <c r="R526" s="186">
        <f>ROUND(J526*H526,2)</f>
        <v>0</v>
      </c>
      <c r="S526" s="65"/>
      <c r="T526" s="187">
        <f>S526*H526</f>
        <v>0</v>
      </c>
      <c r="U526" s="187">
        <v>0</v>
      </c>
      <c r="V526" s="187">
        <f>U526*H526</f>
        <v>0</v>
      </c>
      <c r="W526" s="187">
        <v>0</v>
      </c>
      <c r="X526" s="188">
        <f>W526*H526</f>
        <v>0</v>
      </c>
      <c r="Y526" s="35"/>
      <c r="Z526" s="35"/>
      <c r="AA526" s="35"/>
      <c r="AB526" s="35"/>
      <c r="AC526" s="35"/>
      <c r="AD526" s="35"/>
      <c r="AE526" s="35"/>
      <c r="AR526" s="189" t="s">
        <v>455</v>
      </c>
      <c r="AT526" s="189" t="s">
        <v>134</v>
      </c>
      <c r="AU526" s="189" t="s">
        <v>85</v>
      </c>
      <c r="AY526" s="18" t="s">
        <v>131</v>
      </c>
      <c r="BE526" s="190">
        <f>IF(O526="základní",K526,0)</f>
        <v>0</v>
      </c>
      <c r="BF526" s="190">
        <f>IF(O526="snížená",K526,0)</f>
        <v>0</v>
      </c>
      <c r="BG526" s="190">
        <f>IF(O526="zákl. přenesená",K526,0)</f>
        <v>0</v>
      </c>
      <c r="BH526" s="190">
        <f>IF(O526="sníž. přenesená",K526,0)</f>
        <v>0</v>
      </c>
      <c r="BI526" s="190">
        <f>IF(O526="nulová",K526,0)</f>
        <v>0</v>
      </c>
      <c r="BJ526" s="18" t="s">
        <v>83</v>
      </c>
      <c r="BK526" s="190">
        <f>ROUND(P526*H526,2)</f>
        <v>0</v>
      </c>
      <c r="BL526" s="18" t="s">
        <v>455</v>
      </c>
      <c r="BM526" s="189" t="s">
        <v>515</v>
      </c>
    </row>
    <row r="527" spans="1:47" s="2" customFormat="1" ht="12">
      <c r="A527" s="35"/>
      <c r="B527" s="36"/>
      <c r="C527" s="37"/>
      <c r="D527" s="191" t="s">
        <v>141</v>
      </c>
      <c r="E527" s="37"/>
      <c r="F527" s="192" t="s">
        <v>1263</v>
      </c>
      <c r="G527" s="37"/>
      <c r="H527" s="37"/>
      <c r="I527" s="193"/>
      <c r="J527" s="193"/>
      <c r="K527" s="37"/>
      <c r="L527" s="37"/>
      <c r="M527" s="40"/>
      <c r="N527" s="194"/>
      <c r="O527" s="195"/>
      <c r="P527" s="65"/>
      <c r="Q527" s="65"/>
      <c r="R527" s="65"/>
      <c r="S527" s="65"/>
      <c r="T527" s="65"/>
      <c r="U527" s="65"/>
      <c r="V527" s="65"/>
      <c r="W527" s="65"/>
      <c r="X527" s="66"/>
      <c r="Y527" s="35"/>
      <c r="Z527" s="35"/>
      <c r="AA527" s="35"/>
      <c r="AB527" s="35"/>
      <c r="AC527" s="35"/>
      <c r="AD527" s="35"/>
      <c r="AE527" s="35"/>
      <c r="AT527" s="18" t="s">
        <v>141</v>
      </c>
      <c r="AU527" s="18" t="s">
        <v>85</v>
      </c>
    </row>
    <row r="528" spans="1:47" s="2" customFormat="1" ht="12">
      <c r="A528" s="35"/>
      <c r="B528" s="36"/>
      <c r="C528" s="37"/>
      <c r="D528" s="196" t="s">
        <v>143</v>
      </c>
      <c r="E528" s="37"/>
      <c r="F528" s="197" t="s">
        <v>1264</v>
      </c>
      <c r="G528" s="37"/>
      <c r="H528" s="37"/>
      <c r="I528" s="193"/>
      <c r="J528" s="193"/>
      <c r="K528" s="37"/>
      <c r="L528" s="37"/>
      <c r="M528" s="40"/>
      <c r="N528" s="194"/>
      <c r="O528" s="195"/>
      <c r="P528" s="65"/>
      <c r="Q528" s="65"/>
      <c r="R528" s="65"/>
      <c r="S528" s="65"/>
      <c r="T528" s="65"/>
      <c r="U528" s="65"/>
      <c r="V528" s="65"/>
      <c r="W528" s="65"/>
      <c r="X528" s="66"/>
      <c r="Y528" s="35"/>
      <c r="Z528" s="35"/>
      <c r="AA528" s="35"/>
      <c r="AB528" s="35"/>
      <c r="AC528" s="35"/>
      <c r="AD528" s="35"/>
      <c r="AE528" s="35"/>
      <c r="AT528" s="18" t="s">
        <v>143</v>
      </c>
      <c r="AU528" s="18" t="s">
        <v>85</v>
      </c>
    </row>
    <row r="529" spans="2:51" s="13" customFormat="1" ht="12">
      <c r="B529" s="198"/>
      <c r="C529" s="199"/>
      <c r="D529" s="191" t="s">
        <v>145</v>
      </c>
      <c r="E529" s="200" t="s">
        <v>29</v>
      </c>
      <c r="F529" s="201" t="s">
        <v>1244</v>
      </c>
      <c r="G529" s="199"/>
      <c r="H529" s="200" t="s">
        <v>29</v>
      </c>
      <c r="I529" s="202"/>
      <c r="J529" s="202"/>
      <c r="K529" s="199"/>
      <c r="L529" s="199"/>
      <c r="M529" s="203"/>
      <c r="N529" s="204"/>
      <c r="O529" s="205"/>
      <c r="P529" s="205"/>
      <c r="Q529" s="205"/>
      <c r="R529" s="205"/>
      <c r="S529" s="205"/>
      <c r="T529" s="205"/>
      <c r="U529" s="205"/>
      <c r="V529" s="205"/>
      <c r="W529" s="205"/>
      <c r="X529" s="206"/>
      <c r="AT529" s="207" t="s">
        <v>145</v>
      </c>
      <c r="AU529" s="207" t="s">
        <v>85</v>
      </c>
      <c r="AV529" s="13" t="s">
        <v>83</v>
      </c>
      <c r="AW529" s="13" t="s">
        <v>5</v>
      </c>
      <c r="AX529" s="13" t="s">
        <v>75</v>
      </c>
      <c r="AY529" s="207" t="s">
        <v>131</v>
      </c>
    </row>
    <row r="530" spans="2:51" s="13" customFormat="1" ht="12">
      <c r="B530" s="198"/>
      <c r="C530" s="199"/>
      <c r="D530" s="191" t="s">
        <v>145</v>
      </c>
      <c r="E530" s="200" t="s">
        <v>29</v>
      </c>
      <c r="F530" s="201" t="s">
        <v>1219</v>
      </c>
      <c r="G530" s="199"/>
      <c r="H530" s="200" t="s">
        <v>29</v>
      </c>
      <c r="I530" s="202"/>
      <c r="J530" s="202"/>
      <c r="K530" s="199"/>
      <c r="L530" s="199"/>
      <c r="M530" s="203"/>
      <c r="N530" s="204"/>
      <c r="O530" s="205"/>
      <c r="P530" s="205"/>
      <c r="Q530" s="205"/>
      <c r="R530" s="205"/>
      <c r="S530" s="205"/>
      <c r="T530" s="205"/>
      <c r="U530" s="205"/>
      <c r="V530" s="205"/>
      <c r="W530" s="205"/>
      <c r="X530" s="206"/>
      <c r="AT530" s="207" t="s">
        <v>145</v>
      </c>
      <c r="AU530" s="207" t="s">
        <v>85</v>
      </c>
      <c r="AV530" s="13" t="s">
        <v>83</v>
      </c>
      <c r="AW530" s="13" t="s">
        <v>5</v>
      </c>
      <c r="AX530" s="13" t="s">
        <v>75</v>
      </c>
      <c r="AY530" s="207" t="s">
        <v>131</v>
      </c>
    </row>
    <row r="531" spans="2:51" s="13" customFormat="1" ht="12">
      <c r="B531" s="198"/>
      <c r="C531" s="199"/>
      <c r="D531" s="191" t="s">
        <v>145</v>
      </c>
      <c r="E531" s="200" t="s">
        <v>29</v>
      </c>
      <c r="F531" s="201" t="s">
        <v>1183</v>
      </c>
      <c r="G531" s="199"/>
      <c r="H531" s="200" t="s">
        <v>29</v>
      </c>
      <c r="I531" s="202"/>
      <c r="J531" s="202"/>
      <c r="K531" s="199"/>
      <c r="L531" s="199"/>
      <c r="M531" s="203"/>
      <c r="N531" s="204"/>
      <c r="O531" s="205"/>
      <c r="P531" s="205"/>
      <c r="Q531" s="205"/>
      <c r="R531" s="205"/>
      <c r="S531" s="205"/>
      <c r="T531" s="205"/>
      <c r="U531" s="205"/>
      <c r="V531" s="205"/>
      <c r="W531" s="205"/>
      <c r="X531" s="206"/>
      <c r="AT531" s="207" t="s">
        <v>145</v>
      </c>
      <c r="AU531" s="207" t="s">
        <v>85</v>
      </c>
      <c r="AV531" s="13" t="s">
        <v>83</v>
      </c>
      <c r="AW531" s="13" t="s">
        <v>5</v>
      </c>
      <c r="AX531" s="13" t="s">
        <v>75</v>
      </c>
      <c r="AY531" s="207" t="s">
        <v>131</v>
      </c>
    </row>
    <row r="532" spans="2:51" s="13" customFormat="1" ht="12">
      <c r="B532" s="198"/>
      <c r="C532" s="199"/>
      <c r="D532" s="191" t="s">
        <v>145</v>
      </c>
      <c r="E532" s="200" t="s">
        <v>29</v>
      </c>
      <c r="F532" s="201" t="s">
        <v>1070</v>
      </c>
      <c r="G532" s="199"/>
      <c r="H532" s="200" t="s">
        <v>29</v>
      </c>
      <c r="I532" s="202"/>
      <c r="J532" s="202"/>
      <c r="K532" s="199"/>
      <c r="L532" s="199"/>
      <c r="M532" s="203"/>
      <c r="N532" s="204"/>
      <c r="O532" s="205"/>
      <c r="P532" s="205"/>
      <c r="Q532" s="205"/>
      <c r="R532" s="205"/>
      <c r="S532" s="205"/>
      <c r="T532" s="205"/>
      <c r="U532" s="205"/>
      <c r="V532" s="205"/>
      <c r="W532" s="205"/>
      <c r="X532" s="206"/>
      <c r="AT532" s="207" t="s">
        <v>145</v>
      </c>
      <c r="AU532" s="207" t="s">
        <v>85</v>
      </c>
      <c r="AV532" s="13" t="s">
        <v>83</v>
      </c>
      <c r="AW532" s="13" t="s">
        <v>5</v>
      </c>
      <c r="AX532" s="13" t="s">
        <v>75</v>
      </c>
      <c r="AY532" s="207" t="s">
        <v>131</v>
      </c>
    </row>
    <row r="533" spans="2:51" s="14" customFormat="1" ht="12">
      <c r="B533" s="208"/>
      <c r="C533" s="209"/>
      <c r="D533" s="191" t="s">
        <v>145</v>
      </c>
      <c r="E533" s="210" t="s">
        <v>29</v>
      </c>
      <c r="F533" s="211" t="s">
        <v>155</v>
      </c>
      <c r="G533" s="209"/>
      <c r="H533" s="212">
        <v>3</v>
      </c>
      <c r="I533" s="213"/>
      <c r="J533" s="213"/>
      <c r="K533" s="209"/>
      <c r="L533" s="209"/>
      <c r="M533" s="214"/>
      <c r="N533" s="215"/>
      <c r="O533" s="216"/>
      <c r="P533" s="216"/>
      <c r="Q533" s="216"/>
      <c r="R533" s="216"/>
      <c r="S533" s="216"/>
      <c r="T533" s="216"/>
      <c r="U533" s="216"/>
      <c r="V533" s="216"/>
      <c r="W533" s="216"/>
      <c r="X533" s="217"/>
      <c r="AT533" s="218" t="s">
        <v>145</v>
      </c>
      <c r="AU533" s="218" t="s">
        <v>85</v>
      </c>
      <c r="AV533" s="14" t="s">
        <v>85</v>
      </c>
      <c r="AW533" s="14" t="s">
        <v>5</v>
      </c>
      <c r="AX533" s="14" t="s">
        <v>75</v>
      </c>
      <c r="AY533" s="218" t="s">
        <v>131</v>
      </c>
    </row>
    <row r="534" spans="2:51" s="15" customFormat="1" ht="12">
      <c r="B534" s="219"/>
      <c r="C534" s="220"/>
      <c r="D534" s="191" t="s">
        <v>145</v>
      </c>
      <c r="E534" s="221" t="s">
        <v>29</v>
      </c>
      <c r="F534" s="222" t="s">
        <v>147</v>
      </c>
      <c r="G534" s="220"/>
      <c r="H534" s="223">
        <v>3</v>
      </c>
      <c r="I534" s="224"/>
      <c r="J534" s="224"/>
      <c r="K534" s="220"/>
      <c r="L534" s="220"/>
      <c r="M534" s="225"/>
      <c r="N534" s="226"/>
      <c r="O534" s="227"/>
      <c r="P534" s="227"/>
      <c r="Q534" s="227"/>
      <c r="R534" s="227"/>
      <c r="S534" s="227"/>
      <c r="T534" s="227"/>
      <c r="U534" s="227"/>
      <c r="V534" s="227"/>
      <c r="W534" s="227"/>
      <c r="X534" s="228"/>
      <c r="AT534" s="229" t="s">
        <v>145</v>
      </c>
      <c r="AU534" s="229" t="s">
        <v>85</v>
      </c>
      <c r="AV534" s="15" t="s">
        <v>139</v>
      </c>
      <c r="AW534" s="15" t="s">
        <v>5</v>
      </c>
      <c r="AX534" s="15" t="s">
        <v>83</v>
      </c>
      <c r="AY534" s="229" t="s">
        <v>131</v>
      </c>
    </row>
    <row r="535" spans="1:65" s="2" customFormat="1" ht="24.2" customHeight="1">
      <c r="A535" s="35"/>
      <c r="B535" s="36"/>
      <c r="C535" s="177" t="s">
        <v>349</v>
      </c>
      <c r="D535" s="177" t="s">
        <v>134</v>
      </c>
      <c r="E535" s="178" t="s">
        <v>1265</v>
      </c>
      <c r="F535" s="179" t="s">
        <v>1266</v>
      </c>
      <c r="G535" s="180" t="s">
        <v>158</v>
      </c>
      <c r="H535" s="181">
        <v>465</v>
      </c>
      <c r="I535" s="182"/>
      <c r="J535" s="182"/>
      <c r="K535" s="183">
        <f>ROUND(P535*H535,2)</f>
        <v>0</v>
      </c>
      <c r="L535" s="179" t="s">
        <v>1008</v>
      </c>
      <c r="M535" s="40"/>
      <c r="N535" s="184" t="s">
        <v>29</v>
      </c>
      <c r="O535" s="185" t="s">
        <v>44</v>
      </c>
      <c r="P535" s="186">
        <f>I535+J535</f>
        <v>0</v>
      </c>
      <c r="Q535" s="186">
        <f>ROUND(I535*H535,2)</f>
        <v>0</v>
      </c>
      <c r="R535" s="186">
        <f>ROUND(J535*H535,2)</f>
        <v>0</v>
      </c>
      <c r="S535" s="65"/>
      <c r="T535" s="187">
        <f>S535*H535</f>
        <v>0</v>
      </c>
      <c r="U535" s="187">
        <v>0</v>
      </c>
      <c r="V535" s="187">
        <f>U535*H535</f>
        <v>0</v>
      </c>
      <c r="W535" s="187">
        <v>0</v>
      </c>
      <c r="X535" s="188">
        <f>W535*H535</f>
        <v>0</v>
      </c>
      <c r="Y535" s="35"/>
      <c r="Z535" s="35"/>
      <c r="AA535" s="35"/>
      <c r="AB535" s="35"/>
      <c r="AC535" s="35"/>
      <c r="AD535" s="35"/>
      <c r="AE535" s="35"/>
      <c r="AR535" s="189" t="s">
        <v>455</v>
      </c>
      <c r="AT535" s="189" t="s">
        <v>134</v>
      </c>
      <c r="AU535" s="189" t="s">
        <v>85</v>
      </c>
      <c r="AY535" s="18" t="s">
        <v>131</v>
      </c>
      <c r="BE535" s="190">
        <f>IF(O535="základní",K535,0)</f>
        <v>0</v>
      </c>
      <c r="BF535" s="190">
        <f>IF(O535="snížená",K535,0)</f>
        <v>0</v>
      </c>
      <c r="BG535" s="190">
        <f>IF(O535="zákl. přenesená",K535,0)</f>
        <v>0</v>
      </c>
      <c r="BH535" s="190">
        <f>IF(O535="sníž. přenesená",K535,0)</f>
        <v>0</v>
      </c>
      <c r="BI535" s="190">
        <f>IF(O535="nulová",K535,0)</f>
        <v>0</v>
      </c>
      <c r="BJ535" s="18" t="s">
        <v>83</v>
      </c>
      <c r="BK535" s="190">
        <f>ROUND(P535*H535,2)</f>
        <v>0</v>
      </c>
      <c r="BL535" s="18" t="s">
        <v>455</v>
      </c>
      <c r="BM535" s="189" t="s">
        <v>525</v>
      </c>
    </row>
    <row r="536" spans="1:47" s="2" customFormat="1" ht="12">
      <c r="A536" s="35"/>
      <c r="B536" s="36"/>
      <c r="C536" s="37"/>
      <c r="D536" s="191" t="s">
        <v>141</v>
      </c>
      <c r="E536" s="37"/>
      <c r="F536" s="192" t="s">
        <v>1266</v>
      </c>
      <c r="G536" s="37"/>
      <c r="H536" s="37"/>
      <c r="I536" s="193"/>
      <c r="J536" s="193"/>
      <c r="K536" s="37"/>
      <c r="L536" s="37"/>
      <c r="M536" s="40"/>
      <c r="N536" s="194"/>
      <c r="O536" s="195"/>
      <c r="P536" s="65"/>
      <c r="Q536" s="65"/>
      <c r="R536" s="65"/>
      <c r="S536" s="65"/>
      <c r="T536" s="65"/>
      <c r="U536" s="65"/>
      <c r="V536" s="65"/>
      <c r="W536" s="65"/>
      <c r="X536" s="66"/>
      <c r="Y536" s="35"/>
      <c r="Z536" s="35"/>
      <c r="AA536" s="35"/>
      <c r="AB536" s="35"/>
      <c r="AC536" s="35"/>
      <c r="AD536" s="35"/>
      <c r="AE536" s="35"/>
      <c r="AT536" s="18" t="s">
        <v>141</v>
      </c>
      <c r="AU536" s="18" t="s">
        <v>85</v>
      </c>
    </row>
    <row r="537" spans="1:47" s="2" customFormat="1" ht="12">
      <c r="A537" s="35"/>
      <c r="B537" s="36"/>
      <c r="C537" s="37"/>
      <c r="D537" s="196" t="s">
        <v>143</v>
      </c>
      <c r="E537" s="37"/>
      <c r="F537" s="197" t="s">
        <v>1267</v>
      </c>
      <c r="G537" s="37"/>
      <c r="H537" s="37"/>
      <c r="I537" s="193"/>
      <c r="J537" s="193"/>
      <c r="K537" s="37"/>
      <c r="L537" s="37"/>
      <c r="M537" s="40"/>
      <c r="N537" s="194"/>
      <c r="O537" s="195"/>
      <c r="P537" s="65"/>
      <c r="Q537" s="65"/>
      <c r="R537" s="65"/>
      <c r="S537" s="65"/>
      <c r="T537" s="65"/>
      <c r="U537" s="65"/>
      <c r="V537" s="65"/>
      <c r="W537" s="65"/>
      <c r="X537" s="66"/>
      <c r="Y537" s="35"/>
      <c r="Z537" s="35"/>
      <c r="AA537" s="35"/>
      <c r="AB537" s="35"/>
      <c r="AC537" s="35"/>
      <c r="AD537" s="35"/>
      <c r="AE537" s="35"/>
      <c r="AT537" s="18" t="s">
        <v>143</v>
      </c>
      <c r="AU537" s="18" t="s">
        <v>85</v>
      </c>
    </row>
    <row r="538" spans="2:51" s="13" customFormat="1" ht="12">
      <c r="B538" s="198"/>
      <c r="C538" s="199"/>
      <c r="D538" s="191" t="s">
        <v>145</v>
      </c>
      <c r="E538" s="200" t="s">
        <v>29</v>
      </c>
      <c r="F538" s="201" t="s">
        <v>1210</v>
      </c>
      <c r="G538" s="199"/>
      <c r="H538" s="200" t="s">
        <v>29</v>
      </c>
      <c r="I538" s="202"/>
      <c r="J538" s="202"/>
      <c r="K538" s="199"/>
      <c r="L538" s="199"/>
      <c r="M538" s="203"/>
      <c r="N538" s="204"/>
      <c r="O538" s="205"/>
      <c r="P538" s="205"/>
      <c r="Q538" s="205"/>
      <c r="R538" s="205"/>
      <c r="S538" s="205"/>
      <c r="T538" s="205"/>
      <c r="U538" s="205"/>
      <c r="V538" s="205"/>
      <c r="W538" s="205"/>
      <c r="X538" s="206"/>
      <c r="AT538" s="207" t="s">
        <v>145</v>
      </c>
      <c r="AU538" s="207" t="s">
        <v>85</v>
      </c>
      <c r="AV538" s="13" t="s">
        <v>83</v>
      </c>
      <c r="AW538" s="13" t="s">
        <v>5</v>
      </c>
      <c r="AX538" s="13" t="s">
        <v>75</v>
      </c>
      <c r="AY538" s="207" t="s">
        <v>131</v>
      </c>
    </row>
    <row r="539" spans="2:51" s="13" customFormat="1" ht="12">
      <c r="B539" s="198"/>
      <c r="C539" s="199"/>
      <c r="D539" s="191" t="s">
        <v>145</v>
      </c>
      <c r="E539" s="200" t="s">
        <v>29</v>
      </c>
      <c r="F539" s="201" t="s">
        <v>1209</v>
      </c>
      <c r="G539" s="199"/>
      <c r="H539" s="200" t="s">
        <v>29</v>
      </c>
      <c r="I539" s="202"/>
      <c r="J539" s="202"/>
      <c r="K539" s="199"/>
      <c r="L539" s="199"/>
      <c r="M539" s="203"/>
      <c r="N539" s="204"/>
      <c r="O539" s="205"/>
      <c r="P539" s="205"/>
      <c r="Q539" s="205"/>
      <c r="R539" s="205"/>
      <c r="S539" s="205"/>
      <c r="T539" s="205"/>
      <c r="U539" s="205"/>
      <c r="V539" s="205"/>
      <c r="W539" s="205"/>
      <c r="X539" s="206"/>
      <c r="AT539" s="207" t="s">
        <v>145</v>
      </c>
      <c r="AU539" s="207" t="s">
        <v>85</v>
      </c>
      <c r="AV539" s="13" t="s">
        <v>83</v>
      </c>
      <c r="AW539" s="13" t="s">
        <v>5</v>
      </c>
      <c r="AX539" s="13" t="s">
        <v>75</v>
      </c>
      <c r="AY539" s="207" t="s">
        <v>131</v>
      </c>
    </row>
    <row r="540" spans="2:51" s="13" customFormat="1" ht="12">
      <c r="B540" s="198"/>
      <c r="C540" s="199"/>
      <c r="D540" s="191" t="s">
        <v>145</v>
      </c>
      <c r="E540" s="200" t="s">
        <v>29</v>
      </c>
      <c r="F540" s="201" t="s">
        <v>1162</v>
      </c>
      <c r="G540" s="199"/>
      <c r="H540" s="200" t="s">
        <v>29</v>
      </c>
      <c r="I540" s="202"/>
      <c r="J540" s="202"/>
      <c r="K540" s="199"/>
      <c r="L540" s="199"/>
      <c r="M540" s="203"/>
      <c r="N540" s="204"/>
      <c r="O540" s="205"/>
      <c r="P540" s="205"/>
      <c r="Q540" s="205"/>
      <c r="R540" s="205"/>
      <c r="S540" s="205"/>
      <c r="T540" s="205"/>
      <c r="U540" s="205"/>
      <c r="V540" s="205"/>
      <c r="W540" s="205"/>
      <c r="X540" s="206"/>
      <c r="AT540" s="207" t="s">
        <v>145</v>
      </c>
      <c r="AU540" s="207" t="s">
        <v>85</v>
      </c>
      <c r="AV540" s="13" t="s">
        <v>83</v>
      </c>
      <c r="AW540" s="13" t="s">
        <v>5</v>
      </c>
      <c r="AX540" s="13" t="s">
        <v>75</v>
      </c>
      <c r="AY540" s="207" t="s">
        <v>131</v>
      </c>
    </row>
    <row r="541" spans="2:51" s="13" customFormat="1" ht="12">
      <c r="B541" s="198"/>
      <c r="C541" s="199"/>
      <c r="D541" s="191" t="s">
        <v>145</v>
      </c>
      <c r="E541" s="200" t="s">
        <v>29</v>
      </c>
      <c r="F541" s="201" t="s">
        <v>1070</v>
      </c>
      <c r="G541" s="199"/>
      <c r="H541" s="200" t="s">
        <v>29</v>
      </c>
      <c r="I541" s="202"/>
      <c r="J541" s="202"/>
      <c r="K541" s="199"/>
      <c r="L541" s="199"/>
      <c r="M541" s="203"/>
      <c r="N541" s="204"/>
      <c r="O541" s="205"/>
      <c r="P541" s="205"/>
      <c r="Q541" s="205"/>
      <c r="R541" s="205"/>
      <c r="S541" s="205"/>
      <c r="T541" s="205"/>
      <c r="U541" s="205"/>
      <c r="V541" s="205"/>
      <c r="W541" s="205"/>
      <c r="X541" s="206"/>
      <c r="AT541" s="207" t="s">
        <v>145</v>
      </c>
      <c r="AU541" s="207" t="s">
        <v>85</v>
      </c>
      <c r="AV541" s="13" t="s">
        <v>83</v>
      </c>
      <c r="AW541" s="13" t="s">
        <v>5</v>
      </c>
      <c r="AX541" s="13" t="s">
        <v>75</v>
      </c>
      <c r="AY541" s="207" t="s">
        <v>131</v>
      </c>
    </row>
    <row r="542" spans="2:51" s="14" customFormat="1" ht="12">
      <c r="B542" s="208"/>
      <c r="C542" s="209"/>
      <c r="D542" s="191" t="s">
        <v>145</v>
      </c>
      <c r="E542" s="210" t="s">
        <v>29</v>
      </c>
      <c r="F542" s="211" t="s">
        <v>1223</v>
      </c>
      <c r="G542" s="209"/>
      <c r="H542" s="212">
        <v>465</v>
      </c>
      <c r="I542" s="213"/>
      <c r="J542" s="213"/>
      <c r="K542" s="209"/>
      <c r="L542" s="209"/>
      <c r="M542" s="214"/>
      <c r="N542" s="215"/>
      <c r="O542" s="216"/>
      <c r="P542" s="216"/>
      <c r="Q542" s="216"/>
      <c r="R542" s="216"/>
      <c r="S542" s="216"/>
      <c r="T542" s="216"/>
      <c r="U542" s="216"/>
      <c r="V542" s="216"/>
      <c r="W542" s="216"/>
      <c r="X542" s="217"/>
      <c r="AT542" s="218" t="s">
        <v>145</v>
      </c>
      <c r="AU542" s="218" t="s">
        <v>85</v>
      </c>
      <c r="AV542" s="14" t="s">
        <v>85</v>
      </c>
      <c r="AW542" s="14" t="s">
        <v>5</v>
      </c>
      <c r="AX542" s="14" t="s">
        <v>75</v>
      </c>
      <c r="AY542" s="218" t="s">
        <v>131</v>
      </c>
    </row>
    <row r="543" spans="2:51" s="15" customFormat="1" ht="12">
      <c r="B543" s="219"/>
      <c r="C543" s="220"/>
      <c r="D543" s="191" t="s">
        <v>145</v>
      </c>
      <c r="E543" s="221" t="s">
        <v>29</v>
      </c>
      <c r="F543" s="222" t="s">
        <v>147</v>
      </c>
      <c r="G543" s="220"/>
      <c r="H543" s="223">
        <v>465</v>
      </c>
      <c r="I543" s="224"/>
      <c r="J543" s="224"/>
      <c r="K543" s="220"/>
      <c r="L543" s="220"/>
      <c r="M543" s="225"/>
      <c r="N543" s="226"/>
      <c r="O543" s="227"/>
      <c r="P543" s="227"/>
      <c r="Q543" s="227"/>
      <c r="R543" s="227"/>
      <c r="S543" s="227"/>
      <c r="T543" s="227"/>
      <c r="U543" s="227"/>
      <c r="V543" s="227"/>
      <c r="W543" s="227"/>
      <c r="X543" s="228"/>
      <c r="AT543" s="229" t="s">
        <v>145</v>
      </c>
      <c r="AU543" s="229" t="s">
        <v>85</v>
      </c>
      <c r="AV543" s="15" t="s">
        <v>139</v>
      </c>
      <c r="AW543" s="15" t="s">
        <v>5</v>
      </c>
      <c r="AX543" s="15" t="s">
        <v>83</v>
      </c>
      <c r="AY543" s="229" t="s">
        <v>131</v>
      </c>
    </row>
    <row r="544" spans="1:65" s="2" customFormat="1" ht="24.2" customHeight="1">
      <c r="A544" s="35"/>
      <c r="B544" s="36"/>
      <c r="C544" s="177" t="s">
        <v>353</v>
      </c>
      <c r="D544" s="177" t="s">
        <v>134</v>
      </c>
      <c r="E544" s="178" t="s">
        <v>1268</v>
      </c>
      <c r="F544" s="179" t="s">
        <v>1269</v>
      </c>
      <c r="G544" s="180" t="s">
        <v>158</v>
      </c>
      <c r="H544" s="181">
        <v>19</v>
      </c>
      <c r="I544" s="182"/>
      <c r="J544" s="182"/>
      <c r="K544" s="183">
        <f>ROUND(P544*H544,2)</f>
        <v>0</v>
      </c>
      <c r="L544" s="179" t="s">
        <v>1008</v>
      </c>
      <c r="M544" s="40"/>
      <c r="N544" s="184" t="s">
        <v>29</v>
      </c>
      <c r="O544" s="185" t="s">
        <v>44</v>
      </c>
      <c r="P544" s="186">
        <f>I544+J544</f>
        <v>0</v>
      </c>
      <c r="Q544" s="186">
        <f>ROUND(I544*H544,2)</f>
        <v>0</v>
      </c>
      <c r="R544" s="186">
        <f>ROUND(J544*H544,2)</f>
        <v>0</v>
      </c>
      <c r="S544" s="65"/>
      <c r="T544" s="187">
        <f>S544*H544</f>
        <v>0</v>
      </c>
      <c r="U544" s="187">
        <v>0</v>
      </c>
      <c r="V544" s="187">
        <f>U544*H544</f>
        <v>0</v>
      </c>
      <c r="W544" s="187">
        <v>0</v>
      </c>
      <c r="X544" s="188">
        <f>W544*H544</f>
        <v>0</v>
      </c>
      <c r="Y544" s="35"/>
      <c r="Z544" s="35"/>
      <c r="AA544" s="35"/>
      <c r="AB544" s="35"/>
      <c r="AC544" s="35"/>
      <c r="AD544" s="35"/>
      <c r="AE544" s="35"/>
      <c r="AR544" s="189" t="s">
        <v>455</v>
      </c>
      <c r="AT544" s="189" t="s">
        <v>134</v>
      </c>
      <c r="AU544" s="189" t="s">
        <v>85</v>
      </c>
      <c r="AY544" s="18" t="s">
        <v>131</v>
      </c>
      <c r="BE544" s="190">
        <f>IF(O544="základní",K544,0)</f>
        <v>0</v>
      </c>
      <c r="BF544" s="190">
        <f>IF(O544="snížená",K544,0)</f>
        <v>0</v>
      </c>
      <c r="BG544" s="190">
        <f>IF(O544="zákl. přenesená",K544,0)</f>
        <v>0</v>
      </c>
      <c r="BH544" s="190">
        <f>IF(O544="sníž. přenesená",K544,0)</f>
        <v>0</v>
      </c>
      <c r="BI544" s="190">
        <f>IF(O544="nulová",K544,0)</f>
        <v>0</v>
      </c>
      <c r="BJ544" s="18" t="s">
        <v>83</v>
      </c>
      <c r="BK544" s="190">
        <f>ROUND(P544*H544,2)</f>
        <v>0</v>
      </c>
      <c r="BL544" s="18" t="s">
        <v>455</v>
      </c>
      <c r="BM544" s="189" t="s">
        <v>534</v>
      </c>
    </row>
    <row r="545" spans="1:47" s="2" customFormat="1" ht="12">
      <c r="A545" s="35"/>
      <c r="B545" s="36"/>
      <c r="C545" s="37"/>
      <c r="D545" s="191" t="s">
        <v>141</v>
      </c>
      <c r="E545" s="37"/>
      <c r="F545" s="192" t="s">
        <v>1269</v>
      </c>
      <c r="G545" s="37"/>
      <c r="H545" s="37"/>
      <c r="I545" s="193"/>
      <c r="J545" s="193"/>
      <c r="K545" s="37"/>
      <c r="L545" s="37"/>
      <c r="M545" s="40"/>
      <c r="N545" s="194"/>
      <c r="O545" s="195"/>
      <c r="P545" s="65"/>
      <c r="Q545" s="65"/>
      <c r="R545" s="65"/>
      <c r="S545" s="65"/>
      <c r="T545" s="65"/>
      <c r="U545" s="65"/>
      <c r="V545" s="65"/>
      <c r="W545" s="65"/>
      <c r="X545" s="66"/>
      <c r="Y545" s="35"/>
      <c r="Z545" s="35"/>
      <c r="AA545" s="35"/>
      <c r="AB545" s="35"/>
      <c r="AC545" s="35"/>
      <c r="AD545" s="35"/>
      <c r="AE545" s="35"/>
      <c r="AT545" s="18" t="s">
        <v>141</v>
      </c>
      <c r="AU545" s="18" t="s">
        <v>85</v>
      </c>
    </row>
    <row r="546" spans="1:47" s="2" customFormat="1" ht="12">
      <c r="A546" s="35"/>
      <c r="B546" s="36"/>
      <c r="C546" s="37"/>
      <c r="D546" s="196" t="s">
        <v>143</v>
      </c>
      <c r="E546" s="37"/>
      <c r="F546" s="197" t="s">
        <v>1270</v>
      </c>
      <c r="G546" s="37"/>
      <c r="H546" s="37"/>
      <c r="I546" s="193"/>
      <c r="J546" s="193"/>
      <c r="K546" s="37"/>
      <c r="L546" s="37"/>
      <c r="M546" s="40"/>
      <c r="N546" s="194"/>
      <c r="O546" s="195"/>
      <c r="P546" s="65"/>
      <c r="Q546" s="65"/>
      <c r="R546" s="65"/>
      <c r="S546" s="65"/>
      <c r="T546" s="65"/>
      <c r="U546" s="65"/>
      <c r="V546" s="65"/>
      <c r="W546" s="65"/>
      <c r="X546" s="66"/>
      <c r="Y546" s="35"/>
      <c r="Z546" s="35"/>
      <c r="AA546" s="35"/>
      <c r="AB546" s="35"/>
      <c r="AC546" s="35"/>
      <c r="AD546" s="35"/>
      <c r="AE546" s="35"/>
      <c r="AT546" s="18" t="s">
        <v>143</v>
      </c>
      <c r="AU546" s="18" t="s">
        <v>85</v>
      </c>
    </row>
    <row r="547" spans="2:51" s="13" customFormat="1" ht="12">
      <c r="B547" s="198"/>
      <c r="C547" s="199"/>
      <c r="D547" s="191" t="s">
        <v>145</v>
      </c>
      <c r="E547" s="200" t="s">
        <v>29</v>
      </c>
      <c r="F547" s="201" t="s">
        <v>1210</v>
      </c>
      <c r="G547" s="199"/>
      <c r="H547" s="200" t="s">
        <v>29</v>
      </c>
      <c r="I547" s="202"/>
      <c r="J547" s="202"/>
      <c r="K547" s="199"/>
      <c r="L547" s="199"/>
      <c r="M547" s="203"/>
      <c r="N547" s="204"/>
      <c r="O547" s="205"/>
      <c r="P547" s="205"/>
      <c r="Q547" s="205"/>
      <c r="R547" s="205"/>
      <c r="S547" s="205"/>
      <c r="T547" s="205"/>
      <c r="U547" s="205"/>
      <c r="V547" s="205"/>
      <c r="W547" s="205"/>
      <c r="X547" s="206"/>
      <c r="AT547" s="207" t="s">
        <v>145</v>
      </c>
      <c r="AU547" s="207" t="s">
        <v>85</v>
      </c>
      <c r="AV547" s="13" t="s">
        <v>83</v>
      </c>
      <c r="AW547" s="13" t="s">
        <v>5</v>
      </c>
      <c r="AX547" s="13" t="s">
        <v>75</v>
      </c>
      <c r="AY547" s="207" t="s">
        <v>131</v>
      </c>
    </row>
    <row r="548" spans="2:51" s="13" customFormat="1" ht="12">
      <c r="B548" s="198"/>
      <c r="C548" s="199"/>
      <c r="D548" s="191" t="s">
        <v>145</v>
      </c>
      <c r="E548" s="200" t="s">
        <v>29</v>
      </c>
      <c r="F548" s="201" t="s">
        <v>1227</v>
      </c>
      <c r="G548" s="199"/>
      <c r="H548" s="200" t="s">
        <v>29</v>
      </c>
      <c r="I548" s="202"/>
      <c r="J548" s="202"/>
      <c r="K548" s="199"/>
      <c r="L548" s="199"/>
      <c r="M548" s="203"/>
      <c r="N548" s="204"/>
      <c r="O548" s="205"/>
      <c r="P548" s="205"/>
      <c r="Q548" s="205"/>
      <c r="R548" s="205"/>
      <c r="S548" s="205"/>
      <c r="T548" s="205"/>
      <c r="U548" s="205"/>
      <c r="V548" s="205"/>
      <c r="W548" s="205"/>
      <c r="X548" s="206"/>
      <c r="AT548" s="207" t="s">
        <v>145</v>
      </c>
      <c r="AU548" s="207" t="s">
        <v>85</v>
      </c>
      <c r="AV548" s="13" t="s">
        <v>83</v>
      </c>
      <c r="AW548" s="13" t="s">
        <v>5</v>
      </c>
      <c r="AX548" s="13" t="s">
        <v>75</v>
      </c>
      <c r="AY548" s="207" t="s">
        <v>131</v>
      </c>
    </row>
    <row r="549" spans="2:51" s="13" customFormat="1" ht="12">
      <c r="B549" s="198"/>
      <c r="C549" s="199"/>
      <c r="D549" s="191" t="s">
        <v>145</v>
      </c>
      <c r="E549" s="200" t="s">
        <v>29</v>
      </c>
      <c r="F549" s="201" t="s">
        <v>1162</v>
      </c>
      <c r="G549" s="199"/>
      <c r="H549" s="200" t="s">
        <v>29</v>
      </c>
      <c r="I549" s="202"/>
      <c r="J549" s="202"/>
      <c r="K549" s="199"/>
      <c r="L549" s="199"/>
      <c r="M549" s="203"/>
      <c r="N549" s="204"/>
      <c r="O549" s="205"/>
      <c r="P549" s="205"/>
      <c r="Q549" s="205"/>
      <c r="R549" s="205"/>
      <c r="S549" s="205"/>
      <c r="T549" s="205"/>
      <c r="U549" s="205"/>
      <c r="V549" s="205"/>
      <c r="W549" s="205"/>
      <c r="X549" s="206"/>
      <c r="AT549" s="207" t="s">
        <v>145</v>
      </c>
      <c r="AU549" s="207" t="s">
        <v>85</v>
      </c>
      <c r="AV549" s="13" t="s">
        <v>83</v>
      </c>
      <c r="AW549" s="13" t="s">
        <v>5</v>
      </c>
      <c r="AX549" s="13" t="s">
        <v>75</v>
      </c>
      <c r="AY549" s="207" t="s">
        <v>131</v>
      </c>
    </row>
    <row r="550" spans="2:51" s="13" customFormat="1" ht="12">
      <c r="B550" s="198"/>
      <c r="C550" s="199"/>
      <c r="D550" s="191" t="s">
        <v>145</v>
      </c>
      <c r="E550" s="200" t="s">
        <v>29</v>
      </c>
      <c r="F550" s="201" t="s">
        <v>1070</v>
      </c>
      <c r="G550" s="199"/>
      <c r="H550" s="200" t="s">
        <v>29</v>
      </c>
      <c r="I550" s="202"/>
      <c r="J550" s="202"/>
      <c r="K550" s="199"/>
      <c r="L550" s="199"/>
      <c r="M550" s="203"/>
      <c r="N550" s="204"/>
      <c r="O550" s="205"/>
      <c r="P550" s="205"/>
      <c r="Q550" s="205"/>
      <c r="R550" s="205"/>
      <c r="S550" s="205"/>
      <c r="T550" s="205"/>
      <c r="U550" s="205"/>
      <c r="V550" s="205"/>
      <c r="W550" s="205"/>
      <c r="X550" s="206"/>
      <c r="AT550" s="207" t="s">
        <v>145</v>
      </c>
      <c r="AU550" s="207" t="s">
        <v>85</v>
      </c>
      <c r="AV550" s="13" t="s">
        <v>83</v>
      </c>
      <c r="AW550" s="13" t="s">
        <v>5</v>
      </c>
      <c r="AX550" s="13" t="s">
        <v>75</v>
      </c>
      <c r="AY550" s="207" t="s">
        <v>131</v>
      </c>
    </row>
    <row r="551" spans="2:51" s="14" customFormat="1" ht="12">
      <c r="B551" s="208"/>
      <c r="C551" s="209"/>
      <c r="D551" s="191" t="s">
        <v>145</v>
      </c>
      <c r="E551" s="210" t="s">
        <v>29</v>
      </c>
      <c r="F551" s="211" t="s">
        <v>240</v>
      </c>
      <c r="G551" s="209"/>
      <c r="H551" s="212">
        <v>19</v>
      </c>
      <c r="I551" s="213"/>
      <c r="J551" s="213"/>
      <c r="K551" s="209"/>
      <c r="L551" s="209"/>
      <c r="M551" s="214"/>
      <c r="N551" s="215"/>
      <c r="O551" s="216"/>
      <c r="P551" s="216"/>
      <c r="Q551" s="216"/>
      <c r="R551" s="216"/>
      <c r="S551" s="216"/>
      <c r="T551" s="216"/>
      <c r="U551" s="216"/>
      <c r="V551" s="216"/>
      <c r="W551" s="216"/>
      <c r="X551" s="217"/>
      <c r="AT551" s="218" t="s">
        <v>145</v>
      </c>
      <c r="AU551" s="218" t="s">
        <v>85</v>
      </c>
      <c r="AV551" s="14" t="s">
        <v>85</v>
      </c>
      <c r="AW551" s="14" t="s">
        <v>5</v>
      </c>
      <c r="AX551" s="14" t="s">
        <v>75</v>
      </c>
      <c r="AY551" s="218" t="s">
        <v>131</v>
      </c>
    </row>
    <row r="552" spans="2:51" s="15" customFormat="1" ht="12">
      <c r="B552" s="219"/>
      <c r="C552" s="220"/>
      <c r="D552" s="191" t="s">
        <v>145</v>
      </c>
      <c r="E552" s="221" t="s">
        <v>29</v>
      </c>
      <c r="F552" s="222" t="s">
        <v>147</v>
      </c>
      <c r="G552" s="220"/>
      <c r="H552" s="223">
        <v>19</v>
      </c>
      <c r="I552" s="224"/>
      <c r="J552" s="224"/>
      <c r="K552" s="220"/>
      <c r="L552" s="220"/>
      <c r="M552" s="225"/>
      <c r="N552" s="226"/>
      <c r="O552" s="227"/>
      <c r="P552" s="227"/>
      <c r="Q552" s="227"/>
      <c r="R552" s="227"/>
      <c r="S552" s="227"/>
      <c r="T552" s="227"/>
      <c r="U552" s="227"/>
      <c r="V552" s="227"/>
      <c r="W552" s="227"/>
      <c r="X552" s="228"/>
      <c r="AT552" s="229" t="s">
        <v>145</v>
      </c>
      <c r="AU552" s="229" t="s">
        <v>85</v>
      </c>
      <c r="AV552" s="15" t="s">
        <v>139</v>
      </c>
      <c r="AW552" s="15" t="s">
        <v>5</v>
      </c>
      <c r="AX552" s="15" t="s">
        <v>83</v>
      </c>
      <c r="AY552" s="229" t="s">
        <v>131</v>
      </c>
    </row>
    <row r="553" spans="1:65" s="2" customFormat="1" ht="24.2" customHeight="1">
      <c r="A553" s="35"/>
      <c r="B553" s="36"/>
      <c r="C553" s="177" t="s">
        <v>359</v>
      </c>
      <c r="D553" s="177" t="s">
        <v>134</v>
      </c>
      <c r="E553" s="178" t="s">
        <v>1271</v>
      </c>
      <c r="F553" s="179" t="s">
        <v>1272</v>
      </c>
      <c r="G553" s="180" t="s">
        <v>158</v>
      </c>
      <c r="H553" s="181">
        <v>36</v>
      </c>
      <c r="I553" s="182"/>
      <c r="J553" s="182"/>
      <c r="K553" s="183">
        <f>ROUND(P553*H553,2)</f>
        <v>0</v>
      </c>
      <c r="L553" s="179" t="s">
        <v>1008</v>
      </c>
      <c r="M553" s="40"/>
      <c r="N553" s="184" t="s">
        <v>29</v>
      </c>
      <c r="O553" s="185" t="s">
        <v>44</v>
      </c>
      <c r="P553" s="186">
        <f>I553+J553</f>
        <v>0</v>
      </c>
      <c r="Q553" s="186">
        <f>ROUND(I553*H553,2)</f>
        <v>0</v>
      </c>
      <c r="R553" s="186">
        <f>ROUND(J553*H553,2)</f>
        <v>0</v>
      </c>
      <c r="S553" s="65"/>
      <c r="T553" s="187">
        <f>S553*H553</f>
        <v>0</v>
      </c>
      <c r="U553" s="187">
        <v>0</v>
      </c>
      <c r="V553" s="187">
        <f>U553*H553</f>
        <v>0</v>
      </c>
      <c r="W553" s="187">
        <v>0</v>
      </c>
      <c r="X553" s="188">
        <f>W553*H553</f>
        <v>0</v>
      </c>
      <c r="Y553" s="35"/>
      <c r="Z553" s="35"/>
      <c r="AA553" s="35"/>
      <c r="AB553" s="35"/>
      <c r="AC553" s="35"/>
      <c r="AD553" s="35"/>
      <c r="AE553" s="35"/>
      <c r="AR553" s="189" t="s">
        <v>455</v>
      </c>
      <c r="AT553" s="189" t="s">
        <v>134</v>
      </c>
      <c r="AU553" s="189" t="s">
        <v>85</v>
      </c>
      <c r="AY553" s="18" t="s">
        <v>131</v>
      </c>
      <c r="BE553" s="190">
        <f>IF(O553="základní",K553,0)</f>
        <v>0</v>
      </c>
      <c r="BF553" s="190">
        <f>IF(O553="snížená",K553,0)</f>
        <v>0</v>
      </c>
      <c r="BG553" s="190">
        <f>IF(O553="zákl. přenesená",K553,0)</f>
        <v>0</v>
      </c>
      <c r="BH553" s="190">
        <f>IF(O553="sníž. přenesená",K553,0)</f>
        <v>0</v>
      </c>
      <c r="BI553" s="190">
        <f>IF(O553="nulová",K553,0)</f>
        <v>0</v>
      </c>
      <c r="BJ553" s="18" t="s">
        <v>83</v>
      </c>
      <c r="BK553" s="190">
        <f>ROUND(P553*H553,2)</f>
        <v>0</v>
      </c>
      <c r="BL553" s="18" t="s">
        <v>455</v>
      </c>
      <c r="BM553" s="189" t="s">
        <v>545</v>
      </c>
    </row>
    <row r="554" spans="1:47" s="2" customFormat="1" ht="12">
      <c r="A554" s="35"/>
      <c r="B554" s="36"/>
      <c r="C554" s="37"/>
      <c r="D554" s="191" t="s">
        <v>141</v>
      </c>
      <c r="E554" s="37"/>
      <c r="F554" s="192" t="s">
        <v>1272</v>
      </c>
      <c r="G554" s="37"/>
      <c r="H554" s="37"/>
      <c r="I554" s="193"/>
      <c r="J554" s="193"/>
      <c r="K554" s="37"/>
      <c r="L554" s="37"/>
      <c r="M554" s="40"/>
      <c r="N554" s="194"/>
      <c r="O554" s="195"/>
      <c r="P554" s="65"/>
      <c r="Q554" s="65"/>
      <c r="R554" s="65"/>
      <c r="S554" s="65"/>
      <c r="T554" s="65"/>
      <c r="U554" s="65"/>
      <c r="V554" s="65"/>
      <c r="W554" s="65"/>
      <c r="X554" s="66"/>
      <c r="Y554" s="35"/>
      <c r="Z554" s="35"/>
      <c r="AA554" s="35"/>
      <c r="AB554" s="35"/>
      <c r="AC554" s="35"/>
      <c r="AD554" s="35"/>
      <c r="AE554" s="35"/>
      <c r="AT554" s="18" t="s">
        <v>141</v>
      </c>
      <c r="AU554" s="18" t="s">
        <v>85</v>
      </c>
    </row>
    <row r="555" spans="1:47" s="2" customFormat="1" ht="12">
      <c r="A555" s="35"/>
      <c r="B555" s="36"/>
      <c r="C555" s="37"/>
      <c r="D555" s="196" t="s">
        <v>143</v>
      </c>
      <c r="E555" s="37"/>
      <c r="F555" s="197" t="s">
        <v>1273</v>
      </c>
      <c r="G555" s="37"/>
      <c r="H555" s="37"/>
      <c r="I555" s="193"/>
      <c r="J555" s="193"/>
      <c r="K555" s="37"/>
      <c r="L555" s="37"/>
      <c r="M555" s="40"/>
      <c r="N555" s="194"/>
      <c r="O555" s="195"/>
      <c r="P555" s="65"/>
      <c r="Q555" s="65"/>
      <c r="R555" s="65"/>
      <c r="S555" s="65"/>
      <c r="T555" s="65"/>
      <c r="U555" s="65"/>
      <c r="V555" s="65"/>
      <c r="W555" s="65"/>
      <c r="X555" s="66"/>
      <c r="Y555" s="35"/>
      <c r="Z555" s="35"/>
      <c r="AA555" s="35"/>
      <c r="AB555" s="35"/>
      <c r="AC555" s="35"/>
      <c r="AD555" s="35"/>
      <c r="AE555" s="35"/>
      <c r="AT555" s="18" t="s">
        <v>143</v>
      </c>
      <c r="AU555" s="18" t="s">
        <v>85</v>
      </c>
    </row>
    <row r="556" spans="2:51" s="13" customFormat="1" ht="12">
      <c r="B556" s="198"/>
      <c r="C556" s="199"/>
      <c r="D556" s="191" t="s">
        <v>145</v>
      </c>
      <c r="E556" s="200" t="s">
        <v>29</v>
      </c>
      <c r="F556" s="201" t="s">
        <v>1210</v>
      </c>
      <c r="G556" s="199"/>
      <c r="H556" s="200" t="s">
        <v>29</v>
      </c>
      <c r="I556" s="202"/>
      <c r="J556" s="202"/>
      <c r="K556" s="199"/>
      <c r="L556" s="199"/>
      <c r="M556" s="203"/>
      <c r="N556" s="204"/>
      <c r="O556" s="205"/>
      <c r="P556" s="205"/>
      <c r="Q556" s="205"/>
      <c r="R556" s="205"/>
      <c r="S556" s="205"/>
      <c r="T556" s="205"/>
      <c r="U556" s="205"/>
      <c r="V556" s="205"/>
      <c r="W556" s="205"/>
      <c r="X556" s="206"/>
      <c r="AT556" s="207" t="s">
        <v>145</v>
      </c>
      <c r="AU556" s="207" t="s">
        <v>85</v>
      </c>
      <c r="AV556" s="13" t="s">
        <v>83</v>
      </c>
      <c r="AW556" s="13" t="s">
        <v>5</v>
      </c>
      <c r="AX556" s="13" t="s">
        <v>75</v>
      </c>
      <c r="AY556" s="207" t="s">
        <v>131</v>
      </c>
    </row>
    <row r="557" spans="2:51" s="13" customFormat="1" ht="12">
      <c r="B557" s="198"/>
      <c r="C557" s="199"/>
      <c r="D557" s="191" t="s">
        <v>145</v>
      </c>
      <c r="E557" s="200" t="s">
        <v>29</v>
      </c>
      <c r="F557" s="201" t="s">
        <v>1231</v>
      </c>
      <c r="G557" s="199"/>
      <c r="H557" s="200" t="s">
        <v>29</v>
      </c>
      <c r="I557" s="202"/>
      <c r="J557" s="202"/>
      <c r="K557" s="199"/>
      <c r="L557" s="199"/>
      <c r="M557" s="203"/>
      <c r="N557" s="204"/>
      <c r="O557" s="205"/>
      <c r="P557" s="205"/>
      <c r="Q557" s="205"/>
      <c r="R557" s="205"/>
      <c r="S557" s="205"/>
      <c r="T557" s="205"/>
      <c r="U557" s="205"/>
      <c r="V557" s="205"/>
      <c r="W557" s="205"/>
      <c r="X557" s="206"/>
      <c r="AT557" s="207" t="s">
        <v>145</v>
      </c>
      <c r="AU557" s="207" t="s">
        <v>85</v>
      </c>
      <c r="AV557" s="13" t="s">
        <v>83</v>
      </c>
      <c r="AW557" s="13" t="s">
        <v>5</v>
      </c>
      <c r="AX557" s="13" t="s">
        <v>75</v>
      </c>
      <c r="AY557" s="207" t="s">
        <v>131</v>
      </c>
    </row>
    <row r="558" spans="2:51" s="13" customFormat="1" ht="12">
      <c r="B558" s="198"/>
      <c r="C558" s="199"/>
      <c r="D558" s="191" t="s">
        <v>145</v>
      </c>
      <c r="E558" s="200" t="s">
        <v>29</v>
      </c>
      <c r="F558" s="201" t="s">
        <v>1162</v>
      </c>
      <c r="G558" s="199"/>
      <c r="H558" s="200" t="s">
        <v>29</v>
      </c>
      <c r="I558" s="202"/>
      <c r="J558" s="202"/>
      <c r="K558" s="199"/>
      <c r="L558" s="199"/>
      <c r="M558" s="203"/>
      <c r="N558" s="204"/>
      <c r="O558" s="205"/>
      <c r="P558" s="205"/>
      <c r="Q558" s="205"/>
      <c r="R558" s="205"/>
      <c r="S558" s="205"/>
      <c r="T558" s="205"/>
      <c r="U558" s="205"/>
      <c r="V558" s="205"/>
      <c r="W558" s="205"/>
      <c r="X558" s="206"/>
      <c r="AT558" s="207" t="s">
        <v>145</v>
      </c>
      <c r="AU558" s="207" t="s">
        <v>85</v>
      </c>
      <c r="AV558" s="13" t="s">
        <v>83</v>
      </c>
      <c r="AW558" s="13" t="s">
        <v>5</v>
      </c>
      <c r="AX558" s="13" t="s">
        <v>75</v>
      </c>
      <c r="AY558" s="207" t="s">
        <v>131</v>
      </c>
    </row>
    <row r="559" spans="2:51" s="13" customFormat="1" ht="12">
      <c r="B559" s="198"/>
      <c r="C559" s="199"/>
      <c r="D559" s="191" t="s">
        <v>145</v>
      </c>
      <c r="E559" s="200" t="s">
        <v>29</v>
      </c>
      <c r="F559" s="201" t="s">
        <v>1070</v>
      </c>
      <c r="G559" s="199"/>
      <c r="H559" s="200" t="s">
        <v>29</v>
      </c>
      <c r="I559" s="202"/>
      <c r="J559" s="202"/>
      <c r="K559" s="199"/>
      <c r="L559" s="199"/>
      <c r="M559" s="203"/>
      <c r="N559" s="204"/>
      <c r="O559" s="205"/>
      <c r="P559" s="205"/>
      <c r="Q559" s="205"/>
      <c r="R559" s="205"/>
      <c r="S559" s="205"/>
      <c r="T559" s="205"/>
      <c r="U559" s="205"/>
      <c r="V559" s="205"/>
      <c r="W559" s="205"/>
      <c r="X559" s="206"/>
      <c r="AT559" s="207" t="s">
        <v>145</v>
      </c>
      <c r="AU559" s="207" t="s">
        <v>85</v>
      </c>
      <c r="AV559" s="13" t="s">
        <v>83</v>
      </c>
      <c r="AW559" s="13" t="s">
        <v>5</v>
      </c>
      <c r="AX559" s="13" t="s">
        <v>75</v>
      </c>
      <c r="AY559" s="207" t="s">
        <v>131</v>
      </c>
    </row>
    <row r="560" spans="2:51" s="14" customFormat="1" ht="12">
      <c r="B560" s="208"/>
      <c r="C560" s="209"/>
      <c r="D560" s="191" t="s">
        <v>145</v>
      </c>
      <c r="E560" s="210" t="s">
        <v>29</v>
      </c>
      <c r="F560" s="211" t="s">
        <v>327</v>
      </c>
      <c r="G560" s="209"/>
      <c r="H560" s="212">
        <v>36</v>
      </c>
      <c r="I560" s="213"/>
      <c r="J560" s="213"/>
      <c r="K560" s="209"/>
      <c r="L560" s="209"/>
      <c r="M560" s="214"/>
      <c r="N560" s="215"/>
      <c r="O560" s="216"/>
      <c r="P560" s="216"/>
      <c r="Q560" s="216"/>
      <c r="R560" s="216"/>
      <c r="S560" s="216"/>
      <c r="T560" s="216"/>
      <c r="U560" s="216"/>
      <c r="V560" s="216"/>
      <c r="W560" s="216"/>
      <c r="X560" s="217"/>
      <c r="AT560" s="218" t="s">
        <v>145</v>
      </c>
      <c r="AU560" s="218" t="s">
        <v>85</v>
      </c>
      <c r="AV560" s="14" t="s">
        <v>85</v>
      </c>
      <c r="AW560" s="14" t="s">
        <v>5</v>
      </c>
      <c r="AX560" s="14" t="s">
        <v>75</v>
      </c>
      <c r="AY560" s="218" t="s">
        <v>131</v>
      </c>
    </row>
    <row r="561" spans="2:51" s="15" customFormat="1" ht="12">
      <c r="B561" s="219"/>
      <c r="C561" s="220"/>
      <c r="D561" s="191" t="s">
        <v>145</v>
      </c>
      <c r="E561" s="221" t="s">
        <v>29</v>
      </c>
      <c r="F561" s="222" t="s">
        <v>147</v>
      </c>
      <c r="G561" s="220"/>
      <c r="H561" s="223">
        <v>36</v>
      </c>
      <c r="I561" s="224"/>
      <c r="J561" s="224"/>
      <c r="K561" s="220"/>
      <c r="L561" s="220"/>
      <c r="M561" s="225"/>
      <c r="N561" s="226"/>
      <c r="O561" s="227"/>
      <c r="P561" s="227"/>
      <c r="Q561" s="227"/>
      <c r="R561" s="227"/>
      <c r="S561" s="227"/>
      <c r="T561" s="227"/>
      <c r="U561" s="227"/>
      <c r="V561" s="227"/>
      <c r="W561" s="227"/>
      <c r="X561" s="228"/>
      <c r="AT561" s="229" t="s">
        <v>145</v>
      </c>
      <c r="AU561" s="229" t="s">
        <v>85</v>
      </c>
      <c r="AV561" s="15" t="s">
        <v>139</v>
      </c>
      <c r="AW561" s="15" t="s">
        <v>5</v>
      </c>
      <c r="AX561" s="15" t="s">
        <v>83</v>
      </c>
      <c r="AY561" s="229" t="s">
        <v>131</v>
      </c>
    </row>
    <row r="562" spans="1:65" s="2" customFormat="1" ht="24">
      <c r="A562" s="35"/>
      <c r="B562" s="36"/>
      <c r="C562" s="177" t="s">
        <v>363</v>
      </c>
      <c r="D562" s="177" t="s">
        <v>134</v>
      </c>
      <c r="E562" s="178" t="s">
        <v>1274</v>
      </c>
      <c r="F562" s="179" t="s">
        <v>1275</v>
      </c>
      <c r="G562" s="180" t="s">
        <v>158</v>
      </c>
      <c r="H562" s="181">
        <v>17</v>
      </c>
      <c r="I562" s="182"/>
      <c r="J562" s="182"/>
      <c r="K562" s="183">
        <f>ROUND(P562*H562,2)</f>
        <v>0</v>
      </c>
      <c r="L562" s="179" t="s">
        <v>1008</v>
      </c>
      <c r="M562" s="40"/>
      <c r="N562" s="184" t="s">
        <v>29</v>
      </c>
      <c r="O562" s="185" t="s">
        <v>44</v>
      </c>
      <c r="P562" s="186">
        <f>I562+J562</f>
        <v>0</v>
      </c>
      <c r="Q562" s="186">
        <f>ROUND(I562*H562,2)</f>
        <v>0</v>
      </c>
      <c r="R562" s="186">
        <f>ROUND(J562*H562,2)</f>
        <v>0</v>
      </c>
      <c r="S562" s="65"/>
      <c r="T562" s="187">
        <f>S562*H562</f>
        <v>0</v>
      </c>
      <c r="U562" s="187">
        <v>0</v>
      </c>
      <c r="V562" s="187">
        <f>U562*H562</f>
        <v>0</v>
      </c>
      <c r="W562" s="187">
        <v>0</v>
      </c>
      <c r="X562" s="188">
        <f>W562*H562</f>
        <v>0</v>
      </c>
      <c r="Y562" s="35"/>
      <c r="Z562" s="35"/>
      <c r="AA562" s="35"/>
      <c r="AB562" s="35"/>
      <c r="AC562" s="35"/>
      <c r="AD562" s="35"/>
      <c r="AE562" s="35"/>
      <c r="AR562" s="189" t="s">
        <v>455</v>
      </c>
      <c r="AT562" s="189" t="s">
        <v>134</v>
      </c>
      <c r="AU562" s="189" t="s">
        <v>85</v>
      </c>
      <c r="AY562" s="18" t="s">
        <v>131</v>
      </c>
      <c r="BE562" s="190">
        <f>IF(O562="základní",K562,0)</f>
        <v>0</v>
      </c>
      <c r="BF562" s="190">
        <f>IF(O562="snížená",K562,0)</f>
        <v>0</v>
      </c>
      <c r="BG562" s="190">
        <f>IF(O562="zákl. přenesená",K562,0)</f>
        <v>0</v>
      </c>
      <c r="BH562" s="190">
        <f>IF(O562="sníž. přenesená",K562,0)</f>
        <v>0</v>
      </c>
      <c r="BI562" s="190">
        <f>IF(O562="nulová",K562,0)</f>
        <v>0</v>
      </c>
      <c r="BJ562" s="18" t="s">
        <v>83</v>
      </c>
      <c r="BK562" s="190">
        <f>ROUND(P562*H562,2)</f>
        <v>0</v>
      </c>
      <c r="BL562" s="18" t="s">
        <v>455</v>
      </c>
      <c r="BM562" s="189" t="s">
        <v>558</v>
      </c>
    </row>
    <row r="563" spans="1:47" s="2" customFormat="1" ht="12">
      <c r="A563" s="35"/>
      <c r="B563" s="36"/>
      <c r="C563" s="37"/>
      <c r="D563" s="191" t="s">
        <v>141</v>
      </c>
      <c r="E563" s="37"/>
      <c r="F563" s="192" t="s">
        <v>1275</v>
      </c>
      <c r="G563" s="37"/>
      <c r="H563" s="37"/>
      <c r="I563" s="193"/>
      <c r="J563" s="193"/>
      <c r="K563" s="37"/>
      <c r="L563" s="37"/>
      <c r="M563" s="40"/>
      <c r="N563" s="194"/>
      <c r="O563" s="195"/>
      <c r="P563" s="65"/>
      <c r="Q563" s="65"/>
      <c r="R563" s="65"/>
      <c r="S563" s="65"/>
      <c r="T563" s="65"/>
      <c r="U563" s="65"/>
      <c r="V563" s="65"/>
      <c r="W563" s="65"/>
      <c r="X563" s="66"/>
      <c r="Y563" s="35"/>
      <c r="Z563" s="35"/>
      <c r="AA563" s="35"/>
      <c r="AB563" s="35"/>
      <c r="AC563" s="35"/>
      <c r="AD563" s="35"/>
      <c r="AE563" s="35"/>
      <c r="AT563" s="18" t="s">
        <v>141</v>
      </c>
      <c r="AU563" s="18" t="s">
        <v>85</v>
      </c>
    </row>
    <row r="564" spans="1:47" s="2" customFormat="1" ht="12">
      <c r="A564" s="35"/>
      <c r="B564" s="36"/>
      <c r="C564" s="37"/>
      <c r="D564" s="196" t="s">
        <v>143</v>
      </c>
      <c r="E564" s="37"/>
      <c r="F564" s="197" t="s">
        <v>1276</v>
      </c>
      <c r="G564" s="37"/>
      <c r="H564" s="37"/>
      <c r="I564" s="193"/>
      <c r="J564" s="193"/>
      <c r="K564" s="37"/>
      <c r="L564" s="37"/>
      <c r="M564" s="40"/>
      <c r="N564" s="194"/>
      <c r="O564" s="195"/>
      <c r="P564" s="65"/>
      <c r="Q564" s="65"/>
      <c r="R564" s="65"/>
      <c r="S564" s="65"/>
      <c r="T564" s="65"/>
      <c r="U564" s="65"/>
      <c r="V564" s="65"/>
      <c r="W564" s="65"/>
      <c r="X564" s="66"/>
      <c r="Y564" s="35"/>
      <c r="Z564" s="35"/>
      <c r="AA564" s="35"/>
      <c r="AB564" s="35"/>
      <c r="AC564" s="35"/>
      <c r="AD564" s="35"/>
      <c r="AE564" s="35"/>
      <c r="AT564" s="18" t="s">
        <v>143</v>
      </c>
      <c r="AU564" s="18" t="s">
        <v>85</v>
      </c>
    </row>
    <row r="565" spans="2:51" s="13" customFormat="1" ht="12">
      <c r="B565" s="198"/>
      <c r="C565" s="199"/>
      <c r="D565" s="191" t="s">
        <v>145</v>
      </c>
      <c r="E565" s="200" t="s">
        <v>29</v>
      </c>
      <c r="F565" s="201" t="s">
        <v>1210</v>
      </c>
      <c r="G565" s="199"/>
      <c r="H565" s="200" t="s">
        <v>29</v>
      </c>
      <c r="I565" s="202"/>
      <c r="J565" s="202"/>
      <c r="K565" s="199"/>
      <c r="L565" s="199"/>
      <c r="M565" s="203"/>
      <c r="N565" s="204"/>
      <c r="O565" s="205"/>
      <c r="P565" s="205"/>
      <c r="Q565" s="205"/>
      <c r="R565" s="205"/>
      <c r="S565" s="205"/>
      <c r="T565" s="205"/>
      <c r="U565" s="205"/>
      <c r="V565" s="205"/>
      <c r="W565" s="205"/>
      <c r="X565" s="206"/>
      <c r="AT565" s="207" t="s">
        <v>145</v>
      </c>
      <c r="AU565" s="207" t="s">
        <v>85</v>
      </c>
      <c r="AV565" s="13" t="s">
        <v>83</v>
      </c>
      <c r="AW565" s="13" t="s">
        <v>5</v>
      </c>
      <c r="AX565" s="13" t="s">
        <v>75</v>
      </c>
      <c r="AY565" s="207" t="s">
        <v>131</v>
      </c>
    </row>
    <row r="566" spans="2:51" s="13" customFormat="1" ht="12">
      <c r="B566" s="198"/>
      <c r="C566" s="199"/>
      <c r="D566" s="191" t="s">
        <v>145</v>
      </c>
      <c r="E566" s="200" t="s">
        <v>29</v>
      </c>
      <c r="F566" s="201" t="s">
        <v>1235</v>
      </c>
      <c r="G566" s="199"/>
      <c r="H566" s="200" t="s">
        <v>29</v>
      </c>
      <c r="I566" s="202"/>
      <c r="J566" s="202"/>
      <c r="K566" s="199"/>
      <c r="L566" s="199"/>
      <c r="M566" s="203"/>
      <c r="N566" s="204"/>
      <c r="O566" s="205"/>
      <c r="P566" s="205"/>
      <c r="Q566" s="205"/>
      <c r="R566" s="205"/>
      <c r="S566" s="205"/>
      <c r="T566" s="205"/>
      <c r="U566" s="205"/>
      <c r="V566" s="205"/>
      <c r="W566" s="205"/>
      <c r="X566" s="206"/>
      <c r="AT566" s="207" t="s">
        <v>145</v>
      </c>
      <c r="AU566" s="207" t="s">
        <v>85</v>
      </c>
      <c r="AV566" s="13" t="s">
        <v>83</v>
      </c>
      <c r="AW566" s="13" t="s">
        <v>5</v>
      </c>
      <c r="AX566" s="13" t="s">
        <v>75</v>
      </c>
      <c r="AY566" s="207" t="s">
        <v>131</v>
      </c>
    </row>
    <row r="567" spans="2:51" s="13" customFormat="1" ht="12">
      <c r="B567" s="198"/>
      <c r="C567" s="199"/>
      <c r="D567" s="191" t="s">
        <v>145</v>
      </c>
      <c r="E567" s="200" t="s">
        <v>29</v>
      </c>
      <c r="F567" s="201" t="s">
        <v>1162</v>
      </c>
      <c r="G567" s="199"/>
      <c r="H567" s="200" t="s">
        <v>29</v>
      </c>
      <c r="I567" s="202"/>
      <c r="J567" s="202"/>
      <c r="K567" s="199"/>
      <c r="L567" s="199"/>
      <c r="M567" s="203"/>
      <c r="N567" s="204"/>
      <c r="O567" s="205"/>
      <c r="P567" s="205"/>
      <c r="Q567" s="205"/>
      <c r="R567" s="205"/>
      <c r="S567" s="205"/>
      <c r="T567" s="205"/>
      <c r="U567" s="205"/>
      <c r="V567" s="205"/>
      <c r="W567" s="205"/>
      <c r="X567" s="206"/>
      <c r="AT567" s="207" t="s">
        <v>145</v>
      </c>
      <c r="AU567" s="207" t="s">
        <v>85</v>
      </c>
      <c r="AV567" s="13" t="s">
        <v>83</v>
      </c>
      <c r="AW567" s="13" t="s">
        <v>5</v>
      </c>
      <c r="AX567" s="13" t="s">
        <v>75</v>
      </c>
      <c r="AY567" s="207" t="s">
        <v>131</v>
      </c>
    </row>
    <row r="568" spans="2:51" s="13" customFormat="1" ht="12">
      <c r="B568" s="198"/>
      <c r="C568" s="199"/>
      <c r="D568" s="191" t="s">
        <v>145</v>
      </c>
      <c r="E568" s="200" t="s">
        <v>29</v>
      </c>
      <c r="F568" s="201" t="s">
        <v>1070</v>
      </c>
      <c r="G568" s="199"/>
      <c r="H568" s="200" t="s">
        <v>29</v>
      </c>
      <c r="I568" s="202"/>
      <c r="J568" s="202"/>
      <c r="K568" s="199"/>
      <c r="L568" s="199"/>
      <c r="M568" s="203"/>
      <c r="N568" s="204"/>
      <c r="O568" s="205"/>
      <c r="P568" s="205"/>
      <c r="Q568" s="205"/>
      <c r="R568" s="205"/>
      <c r="S568" s="205"/>
      <c r="T568" s="205"/>
      <c r="U568" s="205"/>
      <c r="V568" s="205"/>
      <c r="W568" s="205"/>
      <c r="X568" s="206"/>
      <c r="AT568" s="207" t="s">
        <v>145</v>
      </c>
      <c r="AU568" s="207" t="s">
        <v>85</v>
      </c>
      <c r="AV568" s="13" t="s">
        <v>83</v>
      </c>
      <c r="AW568" s="13" t="s">
        <v>5</v>
      </c>
      <c r="AX568" s="13" t="s">
        <v>75</v>
      </c>
      <c r="AY568" s="207" t="s">
        <v>131</v>
      </c>
    </row>
    <row r="569" spans="2:51" s="14" customFormat="1" ht="12">
      <c r="B569" s="208"/>
      <c r="C569" s="209"/>
      <c r="D569" s="191" t="s">
        <v>145</v>
      </c>
      <c r="E569" s="210" t="s">
        <v>29</v>
      </c>
      <c r="F569" s="211" t="s">
        <v>229</v>
      </c>
      <c r="G569" s="209"/>
      <c r="H569" s="212">
        <v>17</v>
      </c>
      <c r="I569" s="213"/>
      <c r="J569" s="213"/>
      <c r="K569" s="209"/>
      <c r="L569" s="209"/>
      <c r="M569" s="214"/>
      <c r="N569" s="215"/>
      <c r="O569" s="216"/>
      <c r="P569" s="216"/>
      <c r="Q569" s="216"/>
      <c r="R569" s="216"/>
      <c r="S569" s="216"/>
      <c r="T569" s="216"/>
      <c r="U569" s="216"/>
      <c r="V569" s="216"/>
      <c r="W569" s="216"/>
      <c r="X569" s="217"/>
      <c r="AT569" s="218" t="s">
        <v>145</v>
      </c>
      <c r="AU569" s="218" t="s">
        <v>85</v>
      </c>
      <c r="AV569" s="14" t="s">
        <v>85</v>
      </c>
      <c r="AW569" s="14" t="s">
        <v>5</v>
      </c>
      <c r="AX569" s="14" t="s">
        <v>75</v>
      </c>
      <c r="AY569" s="218" t="s">
        <v>131</v>
      </c>
    </row>
    <row r="570" spans="2:51" s="15" customFormat="1" ht="12">
      <c r="B570" s="219"/>
      <c r="C570" s="220"/>
      <c r="D570" s="191" t="s">
        <v>145</v>
      </c>
      <c r="E570" s="221" t="s">
        <v>29</v>
      </c>
      <c r="F570" s="222" t="s">
        <v>147</v>
      </c>
      <c r="G570" s="220"/>
      <c r="H570" s="223">
        <v>17</v>
      </c>
      <c r="I570" s="224"/>
      <c r="J570" s="224"/>
      <c r="K570" s="220"/>
      <c r="L570" s="220"/>
      <c r="M570" s="225"/>
      <c r="N570" s="226"/>
      <c r="O570" s="227"/>
      <c r="P570" s="227"/>
      <c r="Q570" s="227"/>
      <c r="R570" s="227"/>
      <c r="S570" s="227"/>
      <c r="T570" s="227"/>
      <c r="U570" s="227"/>
      <c r="V570" s="227"/>
      <c r="W570" s="227"/>
      <c r="X570" s="228"/>
      <c r="AT570" s="229" t="s">
        <v>145</v>
      </c>
      <c r="AU570" s="229" t="s">
        <v>85</v>
      </c>
      <c r="AV570" s="15" t="s">
        <v>139</v>
      </c>
      <c r="AW570" s="15" t="s">
        <v>5</v>
      </c>
      <c r="AX570" s="15" t="s">
        <v>83</v>
      </c>
      <c r="AY570" s="229" t="s">
        <v>131</v>
      </c>
    </row>
    <row r="571" spans="1:65" s="2" customFormat="1" ht="24">
      <c r="A571" s="35"/>
      <c r="B571" s="36"/>
      <c r="C571" s="177" t="s">
        <v>367</v>
      </c>
      <c r="D571" s="177" t="s">
        <v>134</v>
      </c>
      <c r="E571" s="178" t="s">
        <v>1277</v>
      </c>
      <c r="F571" s="179" t="s">
        <v>1278</v>
      </c>
      <c r="G571" s="180" t="s">
        <v>158</v>
      </c>
      <c r="H571" s="181">
        <v>9</v>
      </c>
      <c r="I571" s="182"/>
      <c r="J571" s="182"/>
      <c r="K571" s="183">
        <f>ROUND(P571*H571,2)</f>
        <v>0</v>
      </c>
      <c r="L571" s="179" t="s">
        <v>1008</v>
      </c>
      <c r="M571" s="40"/>
      <c r="N571" s="184" t="s">
        <v>29</v>
      </c>
      <c r="O571" s="185" t="s">
        <v>44</v>
      </c>
      <c r="P571" s="186">
        <f>I571+J571</f>
        <v>0</v>
      </c>
      <c r="Q571" s="186">
        <f>ROUND(I571*H571,2)</f>
        <v>0</v>
      </c>
      <c r="R571" s="186">
        <f>ROUND(J571*H571,2)</f>
        <v>0</v>
      </c>
      <c r="S571" s="65"/>
      <c r="T571" s="187">
        <f>S571*H571</f>
        <v>0</v>
      </c>
      <c r="U571" s="187">
        <v>0</v>
      </c>
      <c r="V571" s="187">
        <f>U571*H571</f>
        <v>0</v>
      </c>
      <c r="W571" s="187">
        <v>0</v>
      </c>
      <c r="X571" s="188">
        <f>W571*H571</f>
        <v>0</v>
      </c>
      <c r="Y571" s="35"/>
      <c r="Z571" s="35"/>
      <c r="AA571" s="35"/>
      <c r="AB571" s="35"/>
      <c r="AC571" s="35"/>
      <c r="AD571" s="35"/>
      <c r="AE571" s="35"/>
      <c r="AR571" s="189" t="s">
        <v>455</v>
      </c>
      <c r="AT571" s="189" t="s">
        <v>134</v>
      </c>
      <c r="AU571" s="189" t="s">
        <v>85</v>
      </c>
      <c r="AY571" s="18" t="s">
        <v>131</v>
      </c>
      <c r="BE571" s="190">
        <f>IF(O571="základní",K571,0)</f>
        <v>0</v>
      </c>
      <c r="BF571" s="190">
        <f>IF(O571="snížená",K571,0)</f>
        <v>0</v>
      </c>
      <c r="BG571" s="190">
        <f>IF(O571="zákl. přenesená",K571,0)</f>
        <v>0</v>
      </c>
      <c r="BH571" s="190">
        <f>IF(O571="sníž. přenesená",K571,0)</f>
        <v>0</v>
      </c>
      <c r="BI571" s="190">
        <f>IF(O571="nulová",K571,0)</f>
        <v>0</v>
      </c>
      <c r="BJ571" s="18" t="s">
        <v>83</v>
      </c>
      <c r="BK571" s="190">
        <f>ROUND(P571*H571,2)</f>
        <v>0</v>
      </c>
      <c r="BL571" s="18" t="s">
        <v>455</v>
      </c>
      <c r="BM571" s="189" t="s">
        <v>568</v>
      </c>
    </row>
    <row r="572" spans="1:47" s="2" customFormat="1" ht="12">
      <c r="A572" s="35"/>
      <c r="B572" s="36"/>
      <c r="C572" s="37"/>
      <c r="D572" s="191" t="s">
        <v>141</v>
      </c>
      <c r="E572" s="37"/>
      <c r="F572" s="192" t="s">
        <v>1278</v>
      </c>
      <c r="G572" s="37"/>
      <c r="H572" s="37"/>
      <c r="I572" s="193"/>
      <c r="J572" s="193"/>
      <c r="K572" s="37"/>
      <c r="L572" s="37"/>
      <c r="M572" s="40"/>
      <c r="N572" s="194"/>
      <c r="O572" s="195"/>
      <c r="P572" s="65"/>
      <c r="Q572" s="65"/>
      <c r="R572" s="65"/>
      <c r="S572" s="65"/>
      <c r="T572" s="65"/>
      <c r="U572" s="65"/>
      <c r="V572" s="65"/>
      <c r="W572" s="65"/>
      <c r="X572" s="66"/>
      <c r="Y572" s="35"/>
      <c r="Z572" s="35"/>
      <c r="AA572" s="35"/>
      <c r="AB572" s="35"/>
      <c r="AC572" s="35"/>
      <c r="AD572" s="35"/>
      <c r="AE572" s="35"/>
      <c r="AT572" s="18" t="s">
        <v>141</v>
      </c>
      <c r="AU572" s="18" t="s">
        <v>85</v>
      </c>
    </row>
    <row r="573" spans="1:47" s="2" customFormat="1" ht="12">
      <c r="A573" s="35"/>
      <c r="B573" s="36"/>
      <c r="C573" s="37"/>
      <c r="D573" s="196" t="s">
        <v>143</v>
      </c>
      <c r="E573" s="37"/>
      <c r="F573" s="197" t="s">
        <v>1279</v>
      </c>
      <c r="G573" s="37"/>
      <c r="H573" s="37"/>
      <c r="I573" s="193"/>
      <c r="J573" s="193"/>
      <c r="K573" s="37"/>
      <c r="L573" s="37"/>
      <c r="M573" s="40"/>
      <c r="N573" s="194"/>
      <c r="O573" s="195"/>
      <c r="P573" s="65"/>
      <c r="Q573" s="65"/>
      <c r="R573" s="65"/>
      <c r="S573" s="65"/>
      <c r="T573" s="65"/>
      <c r="U573" s="65"/>
      <c r="V573" s="65"/>
      <c r="W573" s="65"/>
      <c r="X573" s="66"/>
      <c r="Y573" s="35"/>
      <c r="Z573" s="35"/>
      <c r="AA573" s="35"/>
      <c r="AB573" s="35"/>
      <c r="AC573" s="35"/>
      <c r="AD573" s="35"/>
      <c r="AE573" s="35"/>
      <c r="AT573" s="18" t="s">
        <v>143</v>
      </c>
      <c r="AU573" s="18" t="s">
        <v>85</v>
      </c>
    </row>
    <row r="574" spans="2:51" s="13" customFormat="1" ht="12">
      <c r="B574" s="198"/>
      <c r="C574" s="199"/>
      <c r="D574" s="191" t="s">
        <v>145</v>
      </c>
      <c r="E574" s="200" t="s">
        <v>29</v>
      </c>
      <c r="F574" s="201" t="s">
        <v>1210</v>
      </c>
      <c r="G574" s="199"/>
      <c r="H574" s="200" t="s">
        <v>29</v>
      </c>
      <c r="I574" s="202"/>
      <c r="J574" s="202"/>
      <c r="K574" s="199"/>
      <c r="L574" s="199"/>
      <c r="M574" s="203"/>
      <c r="N574" s="204"/>
      <c r="O574" s="205"/>
      <c r="P574" s="205"/>
      <c r="Q574" s="205"/>
      <c r="R574" s="205"/>
      <c r="S574" s="205"/>
      <c r="T574" s="205"/>
      <c r="U574" s="205"/>
      <c r="V574" s="205"/>
      <c r="W574" s="205"/>
      <c r="X574" s="206"/>
      <c r="AT574" s="207" t="s">
        <v>145</v>
      </c>
      <c r="AU574" s="207" t="s">
        <v>85</v>
      </c>
      <c r="AV574" s="13" t="s">
        <v>83</v>
      </c>
      <c r="AW574" s="13" t="s">
        <v>5</v>
      </c>
      <c r="AX574" s="13" t="s">
        <v>75</v>
      </c>
      <c r="AY574" s="207" t="s">
        <v>131</v>
      </c>
    </row>
    <row r="575" spans="2:51" s="13" customFormat="1" ht="12">
      <c r="B575" s="198"/>
      <c r="C575" s="199"/>
      <c r="D575" s="191" t="s">
        <v>145</v>
      </c>
      <c r="E575" s="200" t="s">
        <v>29</v>
      </c>
      <c r="F575" s="201" t="s">
        <v>1239</v>
      </c>
      <c r="G575" s="199"/>
      <c r="H575" s="200" t="s">
        <v>29</v>
      </c>
      <c r="I575" s="202"/>
      <c r="J575" s="202"/>
      <c r="K575" s="199"/>
      <c r="L575" s="199"/>
      <c r="M575" s="203"/>
      <c r="N575" s="204"/>
      <c r="O575" s="205"/>
      <c r="P575" s="205"/>
      <c r="Q575" s="205"/>
      <c r="R575" s="205"/>
      <c r="S575" s="205"/>
      <c r="T575" s="205"/>
      <c r="U575" s="205"/>
      <c r="V575" s="205"/>
      <c r="W575" s="205"/>
      <c r="X575" s="206"/>
      <c r="AT575" s="207" t="s">
        <v>145</v>
      </c>
      <c r="AU575" s="207" t="s">
        <v>85</v>
      </c>
      <c r="AV575" s="13" t="s">
        <v>83</v>
      </c>
      <c r="AW575" s="13" t="s">
        <v>5</v>
      </c>
      <c r="AX575" s="13" t="s">
        <v>75</v>
      </c>
      <c r="AY575" s="207" t="s">
        <v>131</v>
      </c>
    </row>
    <row r="576" spans="2:51" s="13" customFormat="1" ht="12">
      <c r="B576" s="198"/>
      <c r="C576" s="199"/>
      <c r="D576" s="191" t="s">
        <v>145</v>
      </c>
      <c r="E576" s="200" t="s">
        <v>29</v>
      </c>
      <c r="F576" s="201" t="s">
        <v>1162</v>
      </c>
      <c r="G576" s="199"/>
      <c r="H576" s="200" t="s">
        <v>29</v>
      </c>
      <c r="I576" s="202"/>
      <c r="J576" s="202"/>
      <c r="K576" s="199"/>
      <c r="L576" s="199"/>
      <c r="M576" s="203"/>
      <c r="N576" s="204"/>
      <c r="O576" s="205"/>
      <c r="P576" s="205"/>
      <c r="Q576" s="205"/>
      <c r="R576" s="205"/>
      <c r="S576" s="205"/>
      <c r="T576" s="205"/>
      <c r="U576" s="205"/>
      <c r="V576" s="205"/>
      <c r="W576" s="205"/>
      <c r="X576" s="206"/>
      <c r="AT576" s="207" t="s">
        <v>145</v>
      </c>
      <c r="AU576" s="207" t="s">
        <v>85</v>
      </c>
      <c r="AV576" s="13" t="s">
        <v>83</v>
      </c>
      <c r="AW576" s="13" t="s">
        <v>5</v>
      </c>
      <c r="AX576" s="13" t="s">
        <v>75</v>
      </c>
      <c r="AY576" s="207" t="s">
        <v>131</v>
      </c>
    </row>
    <row r="577" spans="2:51" s="13" customFormat="1" ht="12">
      <c r="B577" s="198"/>
      <c r="C577" s="199"/>
      <c r="D577" s="191" t="s">
        <v>145</v>
      </c>
      <c r="E577" s="200" t="s">
        <v>29</v>
      </c>
      <c r="F577" s="201" t="s">
        <v>1070</v>
      </c>
      <c r="G577" s="199"/>
      <c r="H577" s="200" t="s">
        <v>29</v>
      </c>
      <c r="I577" s="202"/>
      <c r="J577" s="202"/>
      <c r="K577" s="199"/>
      <c r="L577" s="199"/>
      <c r="M577" s="203"/>
      <c r="N577" s="204"/>
      <c r="O577" s="205"/>
      <c r="P577" s="205"/>
      <c r="Q577" s="205"/>
      <c r="R577" s="205"/>
      <c r="S577" s="205"/>
      <c r="T577" s="205"/>
      <c r="U577" s="205"/>
      <c r="V577" s="205"/>
      <c r="W577" s="205"/>
      <c r="X577" s="206"/>
      <c r="AT577" s="207" t="s">
        <v>145</v>
      </c>
      <c r="AU577" s="207" t="s">
        <v>85</v>
      </c>
      <c r="AV577" s="13" t="s">
        <v>83</v>
      </c>
      <c r="AW577" s="13" t="s">
        <v>5</v>
      </c>
      <c r="AX577" s="13" t="s">
        <v>75</v>
      </c>
      <c r="AY577" s="207" t="s">
        <v>131</v>
      </c>
    </row>
    <row r="578" spans="2:51" s="14" customFormat="1" ht="12">
      <c r="B578" s="208"/>
      <c r="C578" s="209"/>
      <c r="D578" s="191" t="s">
        <v>145</v>
      </c>
      <c r="E578" s="210" t="s">
        <v>29</v>
      </c>
      <c r="F578" s="211" t="s">
        <v>189</v>
      </c>
      <c r="G578" s="209"/>
      <c r="H578" s="212">
        <v>9</v>
      </c>
      <c r="I578" s="213"/>
      <c r="J578" s="213"/>
      <c r="K578" s="209"/>
      <c r="L578" s="209"/>
      <c r="M578" s="214"/>
      <c r="N578" s="215"/>
      <c r="O578" s="216"/>
      <c r="P578" s="216"/>
      <c r="Q578" s="216"/>
      <c r="R578" s="216"/>
      <c r="S578" s="216"/>
      <c r="T578" s="216"/>
      <c r="U578" s="216"/>
      <c r="V578" s="216"/>
      <c r="W578" s="216"/>
      <c r="X578" s="217"/>
      <c r="AT578" s="218" t="s">
        <v>145</v>
      </c>
      <c r="AU578" s="218" t="s">
        <v>85</v>
      </c>
      <c r="AV578" s="14" t="s">
        <v>85</v>
      </c>
      <c r="AW578" s="14" t="s">
        <v>5</v>
      </c>
      <c r="AX578" s="14" t="s">
        <v>75</v>
      </c>
      <c r="AY578" s="218" t="s">
        <v>131</v>
      </c>
    </row>
    <row r="579" spans="2:51" s="15" customFormat="1" ht="12">
      <c r="B579" s="219"/>
      <c r="C579" s="220"/>
      <c r="D579" s="191" t="s">
        <v>145</v>
      </c>
      <c r="E579" s="221" t="s">
        <v>29</v>
      </c>
      <c r="F579" s="222" t="s">
        <v>147</v>
      </c>
      <c r="G579" s="220"/>
      <c r="H579" s="223">
        <v>9</v>
      </c>
      <c r="I579" s="224"/>
      <c r="J579" s="224"/>
      <c r="K579" s="220"/>
      <c r="L579" s="220"/>
      <c r="M579" s="225"/>
      <c r="N579" s="226"/>
      <c r="O579" s="227"/>
      <c r="P579" s="227"/>
      <c r="Q579" s="227"/>
      <c r="R579" s="227"/>
      <c r="S579" s="227"/>
      <c r="T579" s="227"/>
      <c r="U579" s="227"/>
      <c r="V579" s="227"/>
      <c r="W579" s="227"/>
      <c r="X579" s="228"/>
      <c r="AT579" s="229" t="s">
        <v>145</v>
      </c>
      <c r="AU579" s="229" t="s">
        <v>85</v>
      </c>
      <c r="AV579" s="15" t="s">
        <v>139</v>
      </c>
      <c r="AW579" s="15" t="s">
        <v>5</v>
      </c>
      <c r="AX579" s="15" t="s">
        <v>83</v>
      </c>
      <c r="AY579" s="229" t="s">
        <v>131</v>
      </c>
    </row>
    <row r="580" spans="1:65" s="2" customFormat="1" ht="24.2" customHeight="1">
      <c r="A580" s="35"/>
      <c r="B580" s="36"/>
      <c r="C580" s="177" t="s">
        <v>373</v>
      </c>
      <c r="D580" s="177" t="s">
        <v>134</v>
      </c>
      <c r="E580" s="178" t="s">
        <v>1280</v>
      </c>
      <c r="F580" s="179" t="s">
        <v>1281</v>
      </c>
      <c r="G580" s="180" t="s">
        <v>158</v>
      </c>
      <c r="H580" s="181">
        <v>97</v>
      </c>
      <c r="I580" s="182"/>
      <c r="J580" s="182"/>
      <c r="K580" s="183">
        <f>ROUND(P580*H580,2)</f>
        <v>0</v>
      </c>
      <c r="L580" s="179" t="s">
        <v>1008</v>
      </c>
      <c r="M580" s="40"/>
      <c r="N580" s="184" t="s">
        <v>29</v>
      </c>
      <c r="O580" s="185" t="s">
        <v>44</v>
      </c>
      <c r="P580" s="186">
        <f>I580+J580</f>
        <v>0</v>
      </c>
      <c r="Q580" s="186">
        <f>ROUND(I580*H580,2)</f>
        <v>0</v>
      </c>
      <c r="R580" s="186">
        <f>ROUND(J580*H580,2)</f>
        <v>0</v>
      </c>
      <c r="S580" s="65"/>
      <c r="T580" s="187">
        <f>S580*H580</f>
        <v>0</v>
      </c>
      <c r="U580" s="187">
        <v>0</v>
      </c>
      <c r="V580" s="187">
        <f>U580*H580</f>
        <v>0</v>
      </c>
      <c r="W580" s="187">
        <v>0</v>
      </c>
      <c r="X580" s="188">
        <f>W580*H580</f>
        <v>0</v>
      </c>
      <c r="Y580" s="35"/>
      <c r="Z580" s="35"/>
      <c r="AA580" s="35"/>
      <c r="AB580" s="35"/>
      <c r="AC580" s="35"/>
      <c r="AD580" s="35"/>
      <c r="AE580" s="35"/>
      <c r="AR580" s="189" t="s">
        <v>455</v>
      </c>
      <c r="AT580" s="189" t="s">
        <v>134</v>
      </c>
      <c r="AU580" s="189" t="s">
        <v>85</v>
      </c>
      <c r="AY580" s="18" t="s">
        <v>131</v>
      </c>
      <c r="BE580" s="190">
        <f>IF(O580="základní",K580,0)</f>
        <v>0</v>
      </c>
      <c r="BF580" s="190">
        <f>IF(O580="snížená",K580,0)</f>
        <v>0</v>
      </c>
      <c r="BG580" s="190">
        <f>IF(O580="zákl. přenesená",K580,0)</f>
        <v>0</v>
      </c>
      <c r="BH580" s="190">
        <f>IF(O580="sníž. přenesená",K580,0)</f>
        <v>0</v>
      </c>
      <c r="BI580" s="190">
        <f>IF(O580="nulová",K580,0)</f>
        <v>0</v>
      </c>
      <c r="BJ580" s="18" t="s">
        <v>83</v>
      </c>
      <c r="BK580" s="190">
        <f>ROUND(P580*H580,2)</f>
        <v>0</v>
      </c>
      <c r="BL580" s="18" t="s">
        <v>455</v>
      </c>
      <c r="BM580" s="189" t="s">
        <v>580</v>
      </c>
    </row>
    <row r="581" spans="1:47" s="2" customFormat="1" ht="12">
      <c r="A581" s="35"/>
      <c r="B581" s="36"/>
      <c r="C581" s="37"/>
      <c r="D581" s="191" t="s">
        <v>141</v>
      </c>
      <c r="E581" s="37"/>
      <c r="F581" s="192" t="s">
        <v>1281</v>
      </c>
      <c r="G581" s="37"/>
      <c r="H581" s="37"/>
      <c r="I581" s="193"/>
      <c r="J581" s="193"/>
      <c r="K581" s="37"/>
      <c r="L581" s="37"/>
      <c r="M581" s="40"/>
      <c r="N581" s="194"/>
      <c r="O581" s="195"/>
      <c r="P581" s="65"/>
      <c r="Q581" s="65"/>
      <c r="R581" s="65"/>
      <c r="S581" s="65"/>
      <c r="T581" s="65"/>
      <c r="U581" s="65"/>
      <c r="V581" s="65"/>
      <c r="W581" s="65"/>
      <c r="X581" s="66"/>
      <c r="Y581" s="35"/>
      <c r="Z581" s="35"/>
      <c r="AA581" s="35"/>
      <c r="AB581" s="35"/>
      <c r="AC581" s="35"/>
      <c r="AD581" s="35"/>
      <c r="AE581" s="35"/>
      <c r="AT581" s="18" t="s">
        <v>141</v>
      </c>
      <c r="AU581" s="18" t="s">
        <v>85</v>
      </c>
    </row>
    <row r="582" spans="1:47" s="2" customFormat="1" ht="12">
      <c r="A582" s="35"/>
      <c r="B582" s="36"/>
      <c r="C582" s="37"/>
      <c r="D582" s="196" t="s">
        <v>143</v>
      </c>
      <c r="E582" s="37"/>
      <c r="F582" s="197" t="s">
        <v>1282</v>
      </c>
      <c r="G582" s="37"/>
      <c r="H582" s="37"/>
      <c r="I582" s="193"/>
      <c r="J582" s="193"/>
      <c r="K582" s="37"/>
      <c r="L582" s="37"/>
      <c r="M582" s="40"/>
      <c r="N582" s="194"/>
      <c r="O582" s="195"/>
      <c r="P582" s="65"/>
      <c r="Q582" s="65"/>
      <c r="R582" s="65"/>
      <c r="S582" s="65"/>
      <c r="T582" s="65"/>
      <c r="U582" s="65"/>
      <c r="V582" s="65"/>
      <c r="W582" s="65"/>
      <c r="X582" s="66"/>
      <c r="Y582" s="35"/>
      <c r="Z582" s="35"/>
      <c r="AA582" s="35"/>
      <c r="AB582" s="35"/>
      <c r="AC582" s="35"/>
      <c r="AD582" s="35"/>
      <c r="AE582" s="35"/>
      <c r="AT582" s="18" t="s">
        <v>143</v>
      </c>
      <c r="AU582" s="18" t="s">
        <v>85</v>
      </c>
    </row>
    <row r="583" spans="2:51" s="13" customFormat="1" ht="12">
      <c r="B583" s="198"/>
      <c r="C583" s="199"/>
      <c r="D583" s="191" t="s">
        <v>145</v>
      </c>
      <c r="E583" s="200" t="s">
        <v>29</v>
      </c>
      <c r="F583" s="201" t="s">
        <v>1210</v>
      </c>
      <c r="G583" s="199"/>
      <c r="H583" s="200" t="s">
        <v>29</v>
      </c>
      <c r="I583" s="202"/>
      <c r="J583" s="202"/>
      <c r="K583" s="199"/>
      <c r="L583" s="199"/>
      <c r="M583" s="203"/>
      <c r="N583" s="204"/>
      <c r="O583" s="205"/>
      <c r="P583" s="205"/>
      <c r="Q583" s="205"/>
      <c r="R583" s="205"/>
      <c r="S583" s="205"/>
      <c r="T583" s="205"/>
      <c r="U583" s="205"/>
      <c r="V583" s="205"/>
      <c r="W583" s="205"/>
      <c r="X583" s="206"/>
      <c r="AT583" s="207" t="s">
        <v>145</v>
      </c>
      <c r="AU583" s="207" t="s">
        <v>85</v>
      </c>
      <c r="AV583" s="13" t="s">
        <v>83</v>
      </c>
      <c r="AW583" s="13" t="s">
        <v>5</v>
      </c>
      <c r="AX583" s="13" t="s">
        <v>75</v>
      </c>
      <c r="AY583" s="207" t="s">
        <v>131</v>
      </c>
    </row>
    <row r="584" spans="2:51" s="13" customFormat="1" ht="12">
      <c r="B584" s="198"/>
      <c r="C584" s="199"/>
      <c r="D584" s="191" t="s">
        <v>145</v>
      </c>
      <c r="E584" s="200" t="s">
        <v>29</v>
      </c>
      <c r="F584" s="201" t="s">
        <v>1243</v>
      </c>
      <c r="G584" s="199"/>
      <c r="H584" s="200" t="s">
        <v>29</v>
      </c>
      <c r="I584" s="202"/>
      <c r="J584" s="202"/>
      <c r="K584" s="199"/>
      <c r="L584" s="199"/>
      <c r="M584" s="203"/>
      <c r="N584" s="204"/>
      <c r="O584" s="205"/>
      <c r="P584" s="205"/>
      <c r="Q584" s="205"/>
      <c r="R584" s="205"/>
      <c r="S584" s="205"/>
      <c r="T584" s="205"/>
      <c r="U584" s="205"/>
      <c r="V584" s="205"/>
      <c r="W584" s="205"/>
      <c r="X584" s="206"/>
      <c r="AT584" s="207" t="s">
        <v>145</v>
      </c>
      <c r="AU584" s="207" t="s">
        <v>85</v>
      </c>
      <c r="AV584" s="13" t="s">
        <v>83</v>
      </c>
      <c r="AW584" s="13" t="s">
        <v>5</v>
      </c>
      <c r="AX584" s="13" t="s">
        <v>75</v>
      </c>
      <c r="AY584" s="207" t="s">
        <v>131</v>
      </c>
    </row>
    <row r="585" spans="2:51" s="13" customFormat="1" ht="12">
      <c r="B585" s="198"/>
      <c r="C585" s="199"/>
      <c r="D585" s="191" t="s">
        <v>145</v>
      </c>
      <c r="E585" s="200" t="s">
        <v>29</v>
      </c>
      <c r="F585" s="201" t="s">
        <v>1162</v>
      </c>
      <c r="G585" s="199"/>
      <c r="H585" s="200" t="s">
        <v>29</v>
      </c>
      <c r="I585" s="202"/>
      <c r="J585" s="202"/>
      <c r="K585" s="199"/>
      <c r="L585" s="199"/>
      <c r="M585" s="203"/>
      <c r="N585" s="204"/>
      <c r="O585" s="205"/>
      <c r="P585" s="205"/>
      <c r="Q585" s="205"/>
      <c r="R585" s="205"/>
      <c r="S585" s="205"/>
      <c r="T585" s="205"/>
      <c r="U585" s="205"/>
      <c r="V585" s="205"/>
      <c r="W585" s="205"/>
      <c r="X585" s="206"/>
      <c r="AT585" s="207" t="s">
        <v>145</v>
      </c>
      <c r="AU585" s="207" t="s">
        <v>85</v>
      </c>
      <c r="AV585" s="13" t="s">
        <v>83</v>
      </c>
      <c r="AW585" s="13" t="s">
        <v>5</v>
      </c>
      <c r="AX585" s="13" t="s">
        <v>75</v>
      </c>
      <c r="AY585" s="207" t="s">
        <v>131</v>
      </c>
    </row>
    <row r="586" spans="2:51" s="13" customFormat="1" ht="12">
      <c r="B586" s="198"/>
      <c r="C586" s="199"/>
      <c r="D586" s="191" t="s">
        <v>145</v>
      </c>
      <c r="E586" s="200" t="s">
        <v>29</v>
      </c>
      <c r="F586" s="201" t="s">
        <v>1070</v>
      </c>
      <c r="G586" s="199"/>
      <c r="H586" s="200" t="s">
        <v>29</v>
      </c>
      <c r="I586" s="202"/>
      <c r="J586" s="202"/>
      <c r="K586" s="199"/>
      <c r="L586" s="199"/>
      <c r="M586" s="203"/>
      <c r="N586" s="204"/>
      <c r="O586" s="205"/>
      <c r="P586" s="205"/>
      <c r="Q586" s="205"/>
      <c r="R586" s="205"/>
      <c r="S586" s="205"/>
      <c r="T586" s="205"/>
      <c r="U586" s="205"/>
      <c r="V586" s="205"/>
      <c r="W586" s="205"/>
      <c r="X586" s="206"/>
      <c r="AT586" s="207" t="s">
        <v>145</v>
      </c>
      <c r="AU586" s="207" t="s">
        <v>85</v>
      </c>
      <c r="AV586" s="13" t="s">
        <v>83</v>
      </c>
      <c r="AW586" s="13" t="s">
        <v>5</v>
      </c>
      <c r="AX586" s="13" t="s">
        <v>75</v>
      </c>
      <c r="AY586" s="207" t="s">
        <v>131</v>
      </c>
    </row>
    <row r="587" spans="2:51" s="14" customFormat="1" ht="12">
      <c r="B587" s="208"/>
      <c r="C587" s="209"/>
      <c r="D587" s="191" t="s">
        <v>145</v>
      </c>
      <c r="E587" s="210" t="s">
        <v>29</v>
      </c>
      <c r="F587" s="211" t="s">
        <v>139</v>
      </c>
      <c r="G587" s="209"/>
      <c r="H587" s="212">
        <v>4</v>
      </c>
      <c r="I587" s="213"/>
      <c r="J587" s="213"/>
      <c r="K587" s="209"/>
      <c r="L587" s="209"/>
      <c r="M587" s="214"/>
      <c r="N587" s="215"/>
      <c r="O587" s="216"/>
      <c r="P587" s="216"/>
      <c r="Q587" s="216"/>
      <c r="R587" s="216"/>
      <c r="S587" s="216"/>
      <c r="T587" s="216"/>
      <c r="U587" s="216"/>
      <c r="V587" s="216"/>
      <c r="W587" s="216"/>
      <c r="X587" s="217"/>
      <c r="AT587" s="218" t="s">
        <v>145</v>
      </c>
      <c r="AU587" s="218" t="s">
        <v>85</v>
      </c>
      <c r="AV587" s="14" t="s">
        <v>85</v>
      </c>
      <c r="AW587" s="14" t="s">
        <v>5</v>
      </c>
      <c r="AX587" s="14" t="s">
        <v>75</v>
      </c>
      <c r="AY587" s="218" t="s">
        <v>131</v>
      </c>
    </row>
    <row r="588" spans="2:51" s="13" customFormat="1" ht="12">
      <c r="B588" s="198"/>
      <c r="C588" s="199"/>
      <c r="D588" s="191" t="s">
        <v>145</v>
      </c>
      <c r="E588" s="200" t="s">
        <v>29</v>
      </c>
      <c r="F588" s="201" t="s">
        <v>1244</v>
      </c>
      <c r="G588" s="199"/>
      <c r="H588" s="200" t="s">
        <v>29</v>
      </c>
      <c r="I588" s="202"/>
      <c r="J588" s="202"/>
      <c r="K588" s="199"/>
      <c r="L588" s="199"/>
      <c r="M588" s="203"/>
      <c r="N588" s="204"/>
      <c r="O588" s="205"/>
      <c r="P588" s="205"/>
      <c r="Q588" s="205"/>
      <c r="R588" s="205"/>
      <c r="S588" s="205"/>
      <c r="T588" s="205"/>
      <c r="U588" s="205"/>
      <c r="V588" s="205"/>
      <c r="W588" s="205"/>
      <c r="X588" s="206"/>
      <c r="AT588" s="207" t="s">
        <v>145</v>
      </c>
      <c r="AU588" s="207" t="s">
        <v>85</v>
      </c>
      <c r="AV588" s="13" t="s">
        <v>83</v>
      </c>
      <c r="AW588" s="13" t="s">
        <v>5</v>
      </c>
      <c r="AX588" s="13" t="s">
        <v>75</v>
      </c>
      <c r="AY588" s="207" t="s">
        <v>131</v>
      </c>
    </row>
    <row r="589" spans="2:51" s="13" customFormat="1" ht="12">
      <c r="B589" s="198"/>
      <c r="C589" s="199"/>
      <c r="D589" s="191" t="s">
        <v>145</v>
      </c>
      <c r="E589" s="200" t="s">
        <v>29</v>
      </c>
      <c r="F589" s="201" t="s">
        <v>1215</v>
      </c>
      <c r="G589" s="199"/>
      <c r="H589" s="200" t="s">
        <v>29</v>
      </c>
      <c r="I589" s="202"/>
      <c r="J589" s="202"/>
      <c r="K589" s="199"/>
      <c r="L589" s="199"/>
      <c r="M589" s="203"/>
      <c r="N589" s="204"/>
      <c r="O589" s="205"/>
      <c r="P589" s="205"/>
      <c r="Q589" s="205"/>
      <c r="R589" s="205"/>
      <c r="S589" s="205"/>
      <c r="T589" s="205"/>
      <c r="U589" s="205"/>
      <c r="V589" s="205"/>
      <c r="W589" s="205"/>
      <c r="X589" s="206"/>
      <c r="AT589" s="207" t="s">
        <v>145</v>
      </c>
      <c r="AU589" s="207" t="s">
        <v>85</v>
      </c>
      <c r="AV589" s="13" t="s">
        <v>83</v>
      </c>
      <c r="AW589" s="13" t="s">
        <v>5</v>
      </c>
      <c r="AX589" s="13" t="s">
        <v>75</v>
      </c>
      <c r="AY589" s="207" t="s">
        <v>131</v>
      </c>
    </row>
    <row r="590" spans="2:51" s="13" customFormat="1" ht="12">
      <c r="B590" s="198"/>
      <c r="C590" s="199"/>
      <c r="D590" s="191" t="s">
        <v>145</v>
      </c>
      <c r="E590" s="200" t="s">
        <v>29</v>
      </c>
      <c r="F590" s="201" t="s">
        <v>1070</v>
      </c>
      <c r="G590" s="199"/>
      <c r="H590" s="200" t="s">
        <v>29</v>
      </c>
      <c r="I590" s="202"/>
      <c r="J590" s="202"/>
      <c r="K590" s="199"/>
      <c r="L590" s="199"/>
      <c r="M590" s="203"/>
      <c r="N590" s="204"/>
      <c r="O590" s="205"/>
      <c r="P590" s="205"/>
      <c r="Q590" s="205"/>
      <c r="R590" s="205"/>
      <c r="S590" s="205"/>
      <c r="T590" s="205"/>
      <c r="U590" s="205"/>
      <c r="V590" s="205"/>
      <c r="W590" s="205"/>
      <c r="X590" s="206"/>
      <c r="AT590" s="207" t="s">
        <v>145</v>
      </c>
      <c r="AU590" s="207" t="s">
        <v>85</v>
      </c>
      <c r="AV590" s="13" t="s">
        <v>83</v>
      </c>
      <c r="AW590" s="13" t="s">
        <v>5</v>
      </c>
      <c r="AX590" s="13" t="s">
        <v>75</v>
      </c>
      <c r="AY590" s="207" t="s">
        <v>131</v>
      </c>
    </row>
    <row r="591" spans="2:51" s="14" customFormat="1" ht="12">
      <c r="B591" s="208"/>
      <c r="C591" s="209"/>
      <c r="D591" s="191" t="s">
        <v>145</v>
      </c>
      <c r="E591" s="210" t="s">
        <v>29</v>
      </c>
      <c r="F591" s="211" t="s">
        <v>575</v>
      </c>
      <c r="G591" s="209"/>
      <c r="H591" s="212">
        <v>89</v>
      </c>
      <c r="I591" s="213"/>
      <c r="J591" s="213"/>
      <c r="K591" s="209"/>
      <c r="L591" s="209"/>
      <c r="M591" s="214"/>
      <c r="N591" s="215"/>
      <c r="O591" s="216"/>
      <c r="P591" s="216"/>
      <c r="Q591" s="216"/>
      <c r="R591" s="216"/>
      <c r="S591" s="216"/>
      <c r="T591" s="216"/>
      <c r="U591" s="216"/>
      <c r="V591" s="216"/>
      <c r="W591" s="216"/>
      <c r="X591" s="217"/>
      <c r="AT591" s="218" t="s">
        <v>145</v>
      </c>
      <c r="AU591" s="218" t="s">
        <v>85</v>
      </c>
      <c r="AV591" s="14" t="s">
        <v>85</v>
      </c>
      <c r="AW591" s="14" t="s">
        <v>5</v>
      </c>
      <c r="AX591" s="14" t="s">
        <v>75</v>
      </c>
      <c r="AY591" s="218" t="s">
        <v>131</v>
      </c>
    </row>
    <row r="592" spans="2:51" s="13" customFormat="1" ht="12">
      <c r="B592" s="198"/>
      <c r="C592" s="199"/>
      <c r="D592" s="191" t="s">
        <v>145</v>
      </c>
      <c r="E592" s="200" t="s">
        <v>29</v>
      </c>
      <c r="F592" s="201" t="s">
        <v>1243</v>
      </c>
      <c r="G592" s="199"/>
      <c r="H592" s="200" t="s">
        <v>29</v>
      </c>
      <c r="I592" s="202"/>
      <c r="J592" s="202"/>
      <c r="K592" s="199"/>
      <c r="L592" s="199"/>
      <c r="M592" s="203"/>
      <c r="N592" s="204"/>
      <c r="O592" s="205"/>
      <c r="P592" s="205"/>
      <c r="Q592" s="205"/>
      <c r="R592" s="205"/>
      <c r="S592" s="205"/>
      <c r="T592" s="205"/>
      <c r="U592" s="205"/>
      <c r="V592" s="205"/>
      <c r="W592" s="205"/>
      <c r="X592" s="206"/>
      <c r="AT592" s="207" t="s">
        <v>145</v>
      </c>
      <c r="AU592" s="207" t="s">
        <v>85</v>
      </c>
      <c r="AV592" s="13" t="s">
        <v>83</v>
      </c>
      <c r="AW592" s="13" t="s">
        <v>5</v>
      </c>
      <c r="AX592" s="13" t="s">
        <v>75</v>
      </c>
      <c r="AY592" s="207" t="s">
        <v>131</v>
      </c>
    </row>
    <row r="593" spans="2:51" s="13" customFormat="1" ht="12">
      <c r="B593" s="198"/>
      <c r="C593" s="199"/>
      <c r="D593" s="191" t="s">
        <v>145</v>
      </c>
      <c r="E593" s="200" t="s">
        <v>29</v>
      </c>
      <c r="F593" s="201" t="s">
        <v>1070</v>
      </c>
      <c r="G593" s="199"/>
      <c r="H593" s="200" t="s">
        <v>29</v>
      </c>
      <c r="I593" s="202"/>
      <c r="J593" s="202"/>
      <c r="K593" s="199"/>
      <c r="L593" s="199"/>
      <c r="M593" s="203"/>
      <c r="N593" s="204"/>
      <c r="O593" s="205"/>
      <c r="P593" s="205"/>
      <c r="Q593" s="205"/>
      <c r="R593" s="205"/>
      <c r="S593" s="205"/>
      <c r="T593" s="205"/>
      <c r="U593" s="205"/>
      <c r="V593" s="205"/>
      <c r="W593" s="205"/>
      <c r="X593" s="206"/>
      <c r="AT593" s="207" t="s">
        <v>145</v>
      </c>
      <c r="AU593" s="207" t="s">
        <v>85</v>
      </c>
      <c r="AV593" s="13" t="s">
        <v>83</v>
      </c>
      <c r="AW593" s="13" t="s">
        <v>5</v>
      </c>
      <c r="AX593" s="13" t="s">
        <v>75</v>
      </c>
      <c r="AY593" s="207" t="s">
        <v>131</v>
      </c>
    </row>
    <row r="594" spans="2:51" s="14" customFormat="1" ht="12">
      <c r="B594" s="208"/>
      <c r="C594" s="209"/>
      <c r="D594" s="191" t="s">
        <v>145</v>
      </c>
      <c r="E594" s="210" t="s">
        <v>29</v>
      </c>
      <c r="F594" s="211" t="s">
        <v>139</v>
      </c>
      <c r="G594" s="209"/>
      <c r="H594" s="212">
        <v>4</v>
      </c>
      <c r="I594" s="213"/>
      <c r="J594" s="213"/>
      <c r="K594" s="209"/>
      <c r="L594" s="209"/>
      <c r="M594" s="214"/>
      <c r="N594" s="215"/>
      <c r="O594" s="216"/>
      <c r="P594" s="216"/>
      <c r="Q594" s="216"/>
      <c r="R594" s="216"/>
      <c r="S594" s="216"/>
      <c r="T594" s="216"/>
      <c r="U594" s="216"/>
      <c r="V594" s="216"/>
      <c r="W594" s="216"/>
      <c r="X594" s="217"/>
      <c r="AT594" s="218" t="s">
        <v>145</v>
      </c>
      <c r="AU594" s="218" t="s">
        <v>85</v>
      </c>
      <c r="AV594" s="14" t="s">
        <v>85</v>
      </c>
      <c r="AW594" s="14" t="s">
        <v>5</v>
      </c>
      <c r="AX594" s="14" t="s">
        <v>75</v>
      </c>
      <c r="AY594" s="218" t="s">
        <v>131</v>
      </c>
    </row>
    <row r="595" spans="2:51" s="15" customFormat="1" ht="12">
      <c r="B595" s="219"/>
      <c r="C595" s="220"/>
      <c r="D595" s="191" t="s">
        <v>145</v>
      </c>
      <c r="E595" s="221" t="s">
        <v>29</v>
      </c>
      <c r="F595" s="222" t="s">
        <v>147</v>
      </c>
      <c r="G595" s="220"/>
      <c r="H595" s="223">
        <v>97</v>
      </c>
      <c r="I595" s="224"/>
      <c r="J595" s="224"/>
      <c r="K595" s="220"/>
      <c r="L595" s="220"/>
      <c r="M595" s="225"/>
      <c r="N595" s="226"/>
      <c r="O595" s="227"/>
      <c r="P595" s="227"/>
      <c r="Q595" s="227"/>
      <c r="R595" s="227"/>
      <c r="S595" s="227"/>
      <c r="T595" s="227"/>
      <c r="U595" s="227"/>
      <c r="V595" s="227"/>
      <c r="W595" s="227"/>
      <c r="X595" s="228"/>
      <c r="AT595" s="229" t="s">
        <v>145</v>
      </c>
      <c r="AU595" s="229" t="s">
        <v>85</v>
      </c>
      <c r="AV595" s="15" t="s">
        <v>139</v>
      </c>
      <c r="AW595" s="15" t="s">
        <v>5</v>
      </c>
      <c r="AX595" s="15" t="s">
        <v>83</v>
      </c>
      <c r="AY595" s="229" t="s">
        <v>131</v>
      </c>
    </row>
    <row r="596" spans="1:65" s="2" customFormat="1" ht="24">
      <c r="A596" s="35"/>
      <c r="B596" s="36"/>
      <c r="C596" s="177" t="s">
        <v>377</v>
      </c>
      <c r="D596" s="177" t="s">
        <v>134</v>
      </c>
      <c r="E596" s="178" t="s">
        <v>1283</v>
      </c>
      <c r="F596" s="179" t="s">
        <v>1284</v>
      </c>
      <c r="G596" s="180" t="s">
        <v>158</v>
      </c>
      <c r="H596" s="181">
        <v>24</v>
      </c>
      <c r="I596" s="182"/>
      <c r="J596" s="182"/>
      <c r="K596" s="183">
        <f>ROUND(P596*H596,2)</f>
        <v>0</v>
      </c>
      <c r="L596" s="179" t="s">
        <v>1008</v>
      </c>
      <c r="M596" s="40"/>
      <c r="N596" s="184" t="s">
        <v>29</v>
      </c>
      <c r="O596" s="185" t="s">
        <v>44</v>
      </c>
      <c r="P596" s="186">
        <f>I596+J596</f>
        <v>0</v>
      </c>
      <c r="Q596" s="186">
        <f>ROUND(I596*H596,2)</f>
        <v>0</v>
      </c>
      <c r="R596" s="186">
        <f>ROUND(J596*H596,2)</f>
        <v>0</v>
      </c>
      <c r="S596" s="65"/>
      <c r="T596" s="187">
        <f>S596*H596</f>
        <v>0</v>
      </c>
      <c r="U596" s="187">
        <v>0</v>
      </c>
      <c r="V596" s="187">
        <f>U596*H596</f>
        <v>0</v>
      </c>
      <c r="W596" s="187">
        <v>0</v>
      </c>
      <c r="X596" s="188">
        <f>W596*H596</f>
        <v>0</v>
      </c>
      <c r="Y596" s="35"/>
      <c r="Z596" s="35"/>
      <c r="AA596" s="35"/>
      <c r="AB596" s="35"/>
      <c r="AC596" s="35"/>
      <c r="AD596" s="35"/>
      <c r="AE596" s="35"/>
      <c r="AR596" s="189" t="s">
        <v>455</v>
      </c>
      <c r="AT596" s="189" t="s">
        <v>134</v>
      </c>
      <c r="AU596" s="189" t="s">
        <v>85</v>
      </c>
      <c r="AY596" s="18" t="s">
        <v>131</v>
      </c>
      <c r="BE596" s="190">
        <f>IF(O596="základní",K596,0)</f>
        <v>0</v>
      </c>
      <c r="BF596" s="190">
        <f>IF(O596="snížená",K596,0)</f>
        <v>0</v>
      </c>
      <c r="BG596" s="190">
        <f>IF(O596="zákl. přenesená",K596,0)</f>
        <v>0</v>
      </c>
      <c r="BH596" s="190">
        <f>IF(O596="sníž. přenesená",K596,0)</f>
        <v>0</v>
      </c>
      <c r="BI596" s="190">
        <f>IF(O596="nulová",K596,0)</f>
        <v>0</v>
      </c>
      <c r="BJ596" s="18" t="s">
        <v>83</v>
      </c>
      <c r="BK596" s="190">
        <f>ROUND(P596*H596,2)</f>
        <v>0</v>
      </c>
      <c r="BL596" s="18" t="s">
        <v>455</v>
      </c>
      <c r="BM596" s="189" t="s">
        <v>591</v>
      </c>
    </row>
    <row r="597" spans="1:47" s="2" customFormat="1" ht="12">
      <c r="A597" s="35"/>
      <c r="B597" s="36"/>
      <c r="C597" s="37"/>
      <c r="D597" s="191" t="s">
        <v>141</v>
      </c>
      <c r="E597" s="37"/>
      <c r="F597" s="192" t="s">
        <v>1284</v>
      </c>
      <c r="G597" s="37"/>
      <c r="H597" s="37"/>
      <c r="I597" s="193"/>
      <c r="J597" s="193"/>
      <c r="K597" s="37"/>
      <c r="L597" s="37"/>
      <c r="M597" s="40"/>
      <c r="N597" s="194"/>
      <c r="O597" s="195"/>
      <c r="P597" s="65"/>
      <c r="Q597" s="65"/>
      <c r="R597" s="65"/>
      <c r="S597" s="65"/>
      <c r="T597" s="65"/>
      <c r="U597" s="65"/>
      <c r="V597" s="65"/>
      <c r="W597" s="65"/>
      <c r="X597" s="66"/>
      <c r="Y597" s="35"/>
      <c r="Z597" s="35"/>
      <c r="AA597" s="35"/>
      <c r="AB597" s="35"/>
      <c r="AC597" s="35"/>
      <c r="AD597" s="35"/>
      <c r="AE597" s="35"/>
      <c r="AT597" s="18" t="s">
        <v>141</v>
      </c>
      <c r="AU597" s="18" t="s">
        <v>85</v>
      </c>
    </row>
    <row r="598" spans="1:47" s="2" customFormat="1" ht="12">
      <c r="A598" s="35"/>
      <c r="B598" s="36"/>
      <c r="C598" s="37"/>
      <c r="D598" s="196" t="s">
        <v>143</v>
      </c>
      <c r="E598" s="37"/>
      <c r="F598" s="197" t="s">
        <v>1285</v>
      </c>
      <c r="G598" s="37"/>
      <c r="H598" s="37"/>
      <c r="I598" s="193"/>
      <c r="J598" s="193"/>
      <c r="K598" s="37"/>
      <c r="L598" s="37"/>
      <c r="M598" s="40"/>
      <c r="N598" s="194"/>
      <c r="O598" s="195"/>
      <c r="P598" s="65"/>
      <c r="Q598" s="65"/>
      <c r="R598" s="65"/>
      <c r="S598" s="65"/>
      <c r="T598" s="65"/>
      <c r="U598" s="65"/>
      <c r="V598" s="65"/>
      <c r="W598" s="65"/>
      <c r="X598" s="66"/>
      <c r="Y598" s="35"/>
      <c r="Z598" s="35"/>
      <c r="AA598" s="35"/>
      <c r="AB598" s="35"/>
      <c r="AC598" s="35"/>
      <c r="AD598" s="35"/>
      <c r="AE598" s="35"/>
      <c r="AT598" s="18" t="s">
        <v>143</v>
      </c>
      <c r="AU598" s="18" t="s">
        <v>85</v>
      </c>
    </row>
    <row r="599" spans="2:51" s="13" customFormat="1" ht="12">
      <c r="B599" s="198"/>
      <c r="C599" s="199"/>
      <c r="D599" s="191" t="s">
        <v>145</v>
      </c>
      <c r="E599" s="200" t="s">
        <v>29</v>
      </c>
      <c r="F599" s="201" t="s">
        <v>1244</v>
      </c>
      <c r="G599" s="199"/>
      <c r="H599" s="200" t="s">
        <v>29</v>
      </c>
      <c r="I599" s="202"/>
      <c r="J599" s="202"/>
      <c r="K599" s="199"/>
      <c r="L599" s="199"/>
      <c r="M599" s="203"/>
      <c r="N599" s="204"/>
      <c r="O599" s="205"/>
      <c r="P599" s="205"/>
      <c r="Q599" s="205"/>
      <c r="R599" s="205"/>
      <c r="S599" s="205"/>
      <c r="T599" s="205"/>
      <c r="U599" s="205"/>
      <c r="V599" s="205"/>
      <c r="W599" s="205"/>
      <c r="X599" s="206"/>
      <c r="AT599" s="207" t="s">
        <v>145</v>
      </c>
      <c r="AU599" s="207" t="s">
        <v>85</v>
      </c>
      <c r="AV599" s="13" t="s">
        <v>83</v>
      </c>
      <c r="AW599" s="13" t="s">
        <v>5</v>
      </c>
      <c r="AX599" s="13" t="s">
        <v>75</v>
      </c>
      <c r="AY599" s="207" t="s">
        <v>131</v>
      </c>
    </row>
    <row r="600" spans="2:51" s="13" customFormat="1" ht="12">
      <c r="B600" s="198"/>
      <c r="C600" s="199"/>
      <c r="D600" s="191" t="s">
        <v>145</v>
      </c>
      <c r="E600" s="200" t="s">
        <v>29</v>
      </c>
      <c r="F600" s="201" t="s">
        <v>1219</v>
      </c>
      <c r="G600" s="199"/>
      <c r="H600" s="200" t="s">
        <v>29</v>
      </c>
      <c r="I600" s="202"/>
      <c r="J600" s="202"/>
      <c r="K600" s="199"/>
      <c r="L600" s="199"/>
      <c r="M600" s="203"/>
      <c r="N600" s="204"/>
      <c r="O600" s="205"/>
      <c r="P600" s="205"/>
      <c r="Q600" s="205"/>
      <c r="R600" s="205"/>
      <c r="S600" s="205"/>
      <c r="T600" s="205"/>
      <c r="U600" s="205"/>
      <c r="V600" s="205"/>
      <c r="W600" s="205"/>
      <c r="X600" s="206"/>
      <c r="AT600" s="207" t="s">
        <v>145</v>
      </c>
      <c r="AU600" s="207" t="s">
        <v>85</v>
      </c>
      <c r="AV600" s="13" t="s">
        <v>83</v>
      </c>
      <c r="AW600" s="13" t="s">
        <v>5</v>
      </c>
      <c r="AX600" s="13" t="s">
        <v>75</v>
      </c>
      <c r="AY600" s="207" t="s">
        <v>131</v>
      </c>
    </row>
    <row r="601" spans="2:51" s="13" customFormat="1" ht="12">
      <c r="B601" s="198"/>
      <c r="C601" s="199"/>
      <c r="D601" s="191" t="s">
        <v>145</v>
      </c>
      <c r="E601" s="200" t="s">
        <v>29</v>
      </c>
      <c r="F601" s="201" t="s">
        <v>1162</v>
      </c>
      <c r="G601" s="199"/>
      <c r="H601" s="200" t="s">
        <v>29</v>
      </c>
      <c r="I601" s="202"/>
      <c r="J601" s="202"/>
      <c r="K601" s="199"/>
      <c r="L601" s="199"/>
      <c r="M601" s="203"/>
      <c r="N601" s="204"/>
      <c r="O601" s="205"/>
      <c r="P601" s="205"/>
      <c r="Q601" s="205"/>
      <c r="R601" s="205"/>
      <c r="S601" s="205"/>
      <c r="T601" s="205"/>
      <c r="U601" s="205"/>
      <c r="V601" s="205"/>
      <c r="W601" s="205"/>
      <c r="X601" s="206"/>
      <c r="AT601" s="207" t="s">
        <v>145</v>
      </c>
      <c r="AU601" s="207" t="s">
        <v>85</v>
      </c>
      <c r="AV601" s="13" t="s">
        <v>83</v>
      </c>
      <c r="AW601" s="13" t="s">
        <v>5</v>
      </c>
      <c r="AX601" s="13" t="s">
        <v>75</v>
      </c>
      <c r="AY601" s="207" t="s">
        <v>131</v>
      </c>
    </row>
    <row r="602" spans="2:51" s="13" customFormat="1" ht="12">
      <c r="B602" s="198"/>
      <c r="C602" s="199"/>
      <c r="D602" s="191" t="s">
        <v>145</v>
      </c>
      <c r="E602" s="200" t="s">
        <v>29</v>
      </c>
      <c r="F602" s="201" t="s">
        <v>1070</v>
      </c>
      <c r="G602" s="199"/>
      <c r="H602" s="200" t="s">
        <v>29</v>
      </c>
      <c r="I602" s="202"/>
      <c r="J602" s="202"/>
      <c r="K602" s="199"/>
      <c r="L602" s="199"/>
      <c r="M602" s="203"/>
      <c r="N602" s="204"/>
      <c r="O602" s="205"/>
      <c r="P602" s="205"/>
      <c r="Q602" s="205"/>
      <c r="R602" s="205"/>
      <c r="S602" s="205"/>
      <c r="T602" s="205"/>
      <c r="U602" s="205"/>
      <c r="V602" s="205"/>
      <c r="W602" s="205"/>
      <c r="X602" s="206"/>
      <c r="AT602" s="207" t="s">
        <v>145</v>
      </c>
      <c r="AU602" s="207" t="s">
        <v>85</v>
      </c>
      <c r="AV602" s="13" t="s">
        <v>83</v>
      </c>
      <c r="AW602" s="13" t="s">
        <v>5</v>
      </c>
      <c r="AX602" s="13" t="s">
        <v>75</v>
      </c>
      <c r="AY602" s="207" t="s">
        <v>131</v>
      </c>
    </row>
    <row r="603" spans="2:51" s="14" customFormat="1" ht="12">
      <c r="B603" s="208"/>
      <c r="C603" s="209"/>
      <c r="D603" s="191" t="s">
        <v>145</v>
      </c>
      <c r="E603" s="210" t="s">
        <v>29</v>
      </c>
      <c r="F603" s="211" t="s">
        <v>271</v>
      </c>
      <c r="G603" s="209"/>
      <c r="H603" s="212">
        <v>24</v>
      </c>
      <c r="I603" s="213"/>
      <c r="J603" s="213"/>
      <c r="K603" s="209"/>
      <c r="L603" s="209"/>
      <c r="M603" s="214"/>
      <c r="N603" s="215"/>
      <c r="O603" s="216"/>
      <c r="P603" s="216"/>
      <c r="Q603" s="216"/>
      <c r="R603" s="216"/>
      <c r="S603" s="216"/>
      <c r="T603" s="216"/>
      <c r="U603" s="216"/>
      <c r="V603" s="216"/>
      <c r="W603" s="216"/>
      <c r="X603" s="217"/>
      <c r="AT603" s="218" t="s">
        <v>145</v>
      </c>
      <c r="AU603" s="218" t="s">
        <v>85</v>
      </c>
      <c r="AV603" s="14" t="s">
        <v>85</v>
      </c>
      <c r="AW603" s="14" t="s">
        <v>5</v>
      </c>
      <c r="AX603" s="14" t="s">
        <v>75</v>
      </c>
      <c r="AY603" s="218" t="s">
        <v>131</v>
      </c>
    </row>
    <row r="604" spans="2:51" s="15" customFormat="1" ht="12">
      <c r="B604" s="219"/>
      <c r="C604" s="220"/>
      <c r="D604" s="191" t="s">
        <v>145</v>
      </c>
      <c r="E604" s="221" t="s">
        <v>29</v>
      </c>
      <c r="F604" s="222" t="s">
        <v>147</v>
      </c>
      <c r="G604" s="220"/>
      <c r="H604" s="223">
        <v>24</v>
      </c>
      <c r="I604" s="224"/>
      <c r="J604" s="224"/>
      <c r="K604" s="220"/>
      <c r="L604" s="220"/>
      <c r="M604" s="225"/>
      <c r="N604" s="226"/>
      <c r="O604" s="227"/>
      <c r="P604" s="227"/>
      <c r="Q604" s="227"/>
      <c r="R604" s="227"/>
      <c r="S604" s="227"/>
      <c r="T604" s="227"/>
      <c r="U604" s="227"/>
      <c r="V604" s="227"/>
      <c r="W604" s="227"/>
      <c r="X604" s="228"/>
      <c r="AT604" s="229" t="s">
        <v>145</v>
      </c>
      <c r="AU604" s="229" t="s">
        <v>85</v>
      </c>
      <c r="AV604" s="15" t="s">
        <v>139</v>
      </c>
      <c r="AW604" s="15" t="s">
        <v>5</v>
      </c>
      <c r="AX604" s="15" t="s">
        <v>83</v>
      </c>
      <c r="AY604" s="229" t="s">
        <v>131</v>
      </c>
    </row>
    <row r="605" spans="1:65" s="2" customFormat="1" ht="24">
      <c r="A605" s="35"/>
      <c r="B605" s="36"/>
      <c r="C605" s="177" t="s">
        <v>379</v>
      </c>
      <c r="D605" s="177" t="s">
        <v>134</v>
      </c>
      <c r="E605" s="178" t="s">
        <v>1286</v>
      </c>
      <c r="F605" s="179" t="s">
        <v>1287</v>
      </c>
      <c r="G605" s="180" t="s">
        <v>158</v>
      </c>
      <c r="H605" s="181">
        <v>27</v>
      </c>
      <c r="I605" s="182"/>
      <c r="J605" s="182"/>
      <c r="K605" s="183">
        <f>ROUND(P605*H605,2)</f>
        <v>0</v>
      </c>
      <c r="L605" s="179" t="s">
        <v>1008</v>
      </c>
      <c r="M605" s="40"/>
      <c r="N605" s="184" t="s">
        <v>29</v>
      </c>
      <c r="O605" s="185" t="s">
        <v>44</v>
      </c>
      <c r="P605" s="186">
        <f>I605+J605</f>
        <v>0</v>
      </c>
      <c r="Q605" s="186">
        <f>ROUND(I605*H605,2)</f>
        <v>0</v>
      </c>
      <c r="R605" s="186">
        <f>ROUND(J605*H605,2)</f>
        <v>0</v>
      </c>
      <c r="S605" s="65"/>
      <c r="T605" s="187">
        <f>S605*H605</f>
        <v>0</v>
      </c>
      <c r="U605" s="187">
        <v>0</v>
      </c>
      <c r="V605" s="187">
        <f>U605*H605</f>
        <v>0</v>
      </c>
      <c r="W605" s="187">
        <v>0</v>
      </c>
      <c r="X605" s="188">
        <f>W605*H605</f>
        <v>0</v>
      </c>
      <c r="Y605" s="35"/>
      <c r="Z605" s="35"/>
      <c r="AA605" s="35"/>
      <c r="AB605" s="35"/>
      <c r="AC605" s="35"/>
      <c r="AD605" s="35"/>
      <c r="AE605" s="35"/>
      <c r="AR605" s="189" t="s">
        <v>455</v>
      </c>
      <c r="AT605" s="189" t="s">
        <v>134</v>
      </c>
      <c r="AU605" s="189" t="s">
        <v>85</v>
      </c>
      <c r="AY605" s="18" t="s">
        <v>131</v>
      </c>
      <c r="BE605" s="190">
        <f>IF(O605="základní",K605,0)</f>
        <v>0</v>
      </c>
      <c r="BF605" s="190">
        <f>IF(O605="snížená",K605,0)</f>
        <v>0</v>
      </c>
      <c r="BG605" s="190">
        <f>IF(O605="zákl. přenesená",K605,0)</f>
        <v>0</v>
      </c>
      <c r="BH605" s="190">
        <f>IF(O605="sníž. přenesená",K605,0)</f>
        <v>0</v>
      </c>
      <c r="BI605" s="190">
        <f>IF(O605="nulová",K605,0)</f>
        <v>0</v>
      </c>
      <c r="BJ605" s="18" t="s">
        <v>83</v>
      </c>
      <c r="BK605" s="190">
        <f>ROUND(P605*H605,2)</f>
        <v>0</v>
      </c>
      <c r="BL605" s="18" t="s">
        <v>455</v>
      </c>
      <c r="BM605" s="189" t="s">
        <v>602</v>
      </c>
    </row>
    <row r="606" spans="1:47" s="2" customFormat="1" ht="12">
      <c r="A606" s="35"/>
      <c r="B606" s="36"/>
      <c r="C606" s="37"/>
      <c r="D606" s="191" t="s">
        <v>141</v>
      </c>
      <c r="E606" s="37"/>
      <c r="F606" s="192" t="s">
        <v>1287</v>
      </c>
      <c r="G606" s="37"/>
      <c r="H606" s="37"/>
      <c r="I606" s="193"/>
      <c r="J606" s="193"/>
      <c r="K606" s="37"/>
      <c r="L606" s="37"/>
      <c r="M606" s="40"/>
      <c r="N606" s="194"/>
      <c r="O606" s="195"/>
      <c r="P606" s="65"/>
      <c r="Q606" s="65"/>
      <c r="R606" s="65"/>
      <c r="S606" s="65"/>
      <c r="T606" s="65"/>
      <c r="U606" s="65"/>
      <c r="V606" s="65"/>
      <c r="W606" s="65"/>
      <c r="X606" s="66"/>
      <c r="Y606" s="35"/>
      <c r="Z606" s="35"/>
      <c r="AA606" s="35"/>
      <c r="AB606" s="35"/>
      <c r="AC606" s="35"/>
      <c r="AD606" s="35"/>
      <c r="AE606" s="35"/>
      <c r="AT606" s="18" t="s">
        <v>141</v>
      </c>
      <c r="AU606" s="18" t="s">
        <v>85</v>
      </c>
    </row>
    <row r="607" spans="1:47" s="2" customFormat="1" ht="12">
      <c r="A607" s="35"/>
      <c r="B607" s="36"/>
      <c r="C607" s="37"/>
      <c r="D607" s="196" t="s">
        <v>143</v>
      </c>
      <c r="E607" s="37"/>
      <c r="F607" s="197" t="s">
        <v>1288</v>
      </c>
      <c r="G607" s="37"/>
      <c r="H607" s="37"/>
      <c r="I607" s="193"/>
      <c r="J607" s="193"/>
      <c r="K607" s="37"/>
      <c r="L607" s="37"/>
      <c r="M607" s="40"/>
      <c r="N607" s="194"/>
      <c r="O607" s="195"/>
      <c r="P607" s="65"/>
      <c r="Q607" s="65"/>
      <c r="R607" s="65"/>
      <c r="S607" s="65"/>
      <c r="T607" s="65"/>
      <c r="U607" s="65"/>
      <c r="V607" s="65"/>
      <c r="W607" s="65"/>
      <c r="X607" s="66"/>
      <c r="Y607" s="35"/>
      <c r="Z607" s="35"/>
      <c r="AA607" s="35"/>
      <c r="AB607" s="35"/>
      <c r="AC607" s="35"/>
      <c r="AD607" s="35"/>
      <c r="AE607" s="35"/>
      <c r="AT607" s="18" t="s">
        <v>143</v>
      </c>
      <c r="AU607" s="18" t="s">
        <v>85</v>
      </c>
    </row>
    <row r="608" spans="2:51" s="13" customFormat="1" ht="12">
      <c r="B608" s="198"/>
      <c r="C608" s="199"/>
      <c r="D608" s="191" t="s">
        <v>145</v>
      </c>
      <c r="E608" s="200" t="s">
        <v>29</v>
      </c>
      <c r="F608" s="201" t="s">
        <v>1210</v>
      </c>
      <c r="G608" s="199"/>
      <c r="H608" s="200" t="s">
        <v>29</v>
      </c>
      <c r="I608" s="202"/>
      <c r="J608" s="202"/>
      <c r="K608" s="199"/>
      <c r="L608" s="199"/>
      <c r="M608" s="203"/>
      <c r="N608" s="204"/>
      <c r="O608" s="205"/>
      <c r="P608" s="205"/>
      <c r="Q608" s="205"/>
      <c r="R608" s="205"/>
      <c r="S608" s="205"/>
      <c r="T608" s="205"/>
      <c r="U608" s="205"/>
      <c r="V608" s="205"/>
      <c r="W608" s="205"/>
      <c r="X608" s="206"/>
      <c r="AT608" s="207" t="s">
        <v>145</v>
      </c>
      <c r="AU608" s="207" t="s">
        <v>85</v>
      </c>
      <c r="AV608" s="13" t="s">
        <v>83</v>
      </c>
      <c r="AW608" s="13" t="s">
        <v>5</v>
      </c>
      <c r="AX608" s="13" t="s">
        <v>75</v>
      </c>
      <c r="AY608" s="207" t="s">
        <v>131</v>
      </c>
    </row>
    <row r="609" spans="2:51" s="13" customFormat="1" ht="12">
      <c r="B609" s="198"/>
      <c r="C609" s="199"/>
      <c r="D609" s="191" t="s">
        <v>145</v>
      </c>
      <c r="E609" s="200" t="s">
        <v>29</v>
      </c>
      <c r="F609" s="201" t="s">
        <v>1251</v>
      </c>
      <c r="G609" s="199"/>
      <c r="H609" s="200" t="s">
        <v>29</v>
      </c>
      <c r="I609" s="202"/>
      <c r="J609" s="202"/>
      <c r="K609" s="199"/>
      <c r="L609" s="199"/>
      <c r="M609" s="203"/>
      <c r="N609" s="204"/>
      <c r="O609" s="205"/>
      <c r="P609" s="205"/>
      <c r="Q609" s="205"/>
      <c r="R609" s="205"/>
      <c r="S609" s="205"/>
      <c r="T609" s="205"/>
      <c r="U609" s="205"/>
      <c r="V609" s="205"/>
      <c r="W609" s="205"/>
      <c r="X609" s="206"/>
      <c r="AT609" s="207" t="s">
        <v>145</v>
      </c>
      <c r="AU609" s="207" t="s">
        <v>85</v>
      </c>
      <c r="AV609" s="13" t="s">
        <v>83</v>
      </c>
      <c r="AW609" s="13" t="s">
        <v>5</v>
      </c>
      <c r="AX609" s="13" t="s">
        <v>75</v>
      </c>
      <c r="AY609" s="207" t="s">
        <v>131</v>
      </c>
    </row>
    <row r="610" spans="2:51" s="13" customFormat="1" ht="12">
      <c r="B610" s="198"/>
      <c r="C610" s="199"/>
      <c r="D610" s="191" t="s">
        <v>145</v>
      </c>
      <c r="E610" s="200" t="s">
        <v>29</v>
      </c>
      <c r="F610" s="201" t="s">
        <v>1162</v>
      </c>
      <c r="G610" s="199"/>
      <c r="H610" s="200" t="s">
        <v>29</v>
      </c>
      <c r="I610" s="202"/>
      <c r="J610" s="202"/>
      <c r="K610" s="199"/>
      <c r="L610" s="199"/>
      <c r="M610" s="203"/>
      <c r="N610" s="204"/>
      <c r="O610" s="205"/>
      <c r="P610" s="205"/>
      <c r="Q610" s="205"/>
      <c r="R610" s="205"/>
      <c r="S610" s="205"/>
      <c r="T610" s="205"/>
      <c r="U610" s="205"/>
      <c r="V610" s="205"/>
      <c r="W610" s="205"/>
      <c r="X610" s="206"/>
      <c r="AT610" s="207" t="s">
        <v>145</v>
      </c>
      <c r="AU610" s="207" t="s">
        <v>85</v>
      </c>
      <c r="AV610" s="13" t="s">
        <v>83</v>
      </c>
      <c r="AW610" s="13" t="s">
        <v>5</v>
      </c>
      <c r="AX610" s="13" t="s">
        <v>75</v>
      </c>
      <c r="AY610" s="207" t="s">
        <v>131</v>
      </c>
    </row>
    <row r="611" spans="2:51" s="13" customFormat="1" ht="12">
      <c r="B611" s="198"/>
      <c r="C611" s="199"/>
      <c r="D611" s="191" t="s">
        <v>145</v>
      </c>
      <c r="E611" s="200" t="s">
        <v>29</v>
      </c>
      <c r="F611" s="201" t="s">
        <v>1070</v>
      </c>
      <c r="G611" s="199"/>
      <c r="H611" s="200" t="s">
        <v>29</v>
      </c>
      <c r="I611" s="202"/>
      <c r="J611" s="202"/>
      <c r="K611" s="199"/>
      <c r="L611" s="199"/>
      <c r="M611" s="203"/>
      <c r="N611" s="204"/>
      <c r="O611" s="205"/>
      <c r="P611" s="205"/>
      <c r="Q611" s="205"/>
      <c r="R611" s="205"/>
      <c r="S611" s="205"/>
      <c r="T611" s="205"/>
      <c r="U611" s="205"/>
      <c r="V611" s="205"/>
      <c r="W611" s="205"/>
      <c r="X611" s="206"/>
      <c r="AT611" s="207" t="s">
        <v>145</v>
      </c>
      <c r="AU611" s="207" t="s">
        <v>85</v>
      </c>
      <c r="AV611" s="13" t="s">
        <v>83</v>
      </c>
      <c r="AW611" s="13" t="s">
        <v>5</v>
      </c>
      <c r="AX611" s="13" t="s">
        <v>75</v>
      </c>
      <c r="AY611" s="207" t="s">
        <v>131</v>
      </c>
    </row>
    <row r="612" spans="2:51" s="14" customFormat="1" ht="12">
      <c r="B612" s="208"/>
      <c r="C612" s="209"/>
      <c r="D612" s="191" t="s">
        <v>145</v>
      </c>
      <c r="E612" s="210" t="s">
        <v>29</v>
      </c>
      <c r="F612" s="211" t="s">
        <v>211</v>
      </c>
      <c r="G612" s="209"/>
      <c r="H612" s="212">
        <v>13</v>
      </c>
      <c r="I612" s="213"/>
      <c r="J612" s="213"/>
      <c r="K612" s="209"/>
      <c r="L612" s="209"/>
      <c r="M612" s="214"/>
      <c r="N612" s="215"/>
      <c r="O612" s="216"/>
      <c r="P612" s="216"/>
      <c r="Q612" s="216"/>
      <c r="R612" s="216"/>
      <c r="S612" s="216"/>
      <c r="T612" s="216"/>
      <c r="U612" s="216"/>
      <c r="V612" s="216"/>
      <c r="W612" s="216"/>
      <c r="X612" s="217"/>
      <c r="AT612" s="218" t="s">
        <v>145</v>
      </c>
      <c r="AU612" s="218" t="s">
        <v>85</v>
      </c>
      <c r="AV612" s="14" t="s">
        <v>85</v>
      </c>
      <c r="AW612" s="14" t="s">
        <v>5</v>
      </c>
      <c r="AX612" s="14" t="s">
        <v>75</v>
      </c>
      <c r="AY612" s="218" t="s">
        <v>131</v>
      </c>
    </row>
    <row r="613" spans="2:51" s="13" customFormat="1" ht="12">
      <c r="B613" s="198"/>
      <c r="C613" s="199"/>
      <c r="D613" s="191" t="s">
        <v>145</v>
      </c>
      <c r="E613" s="200" t="s">
        <v>29</v>
      </c>
      <c r="F613" s="201" t="s">
        <v>1244</v>
      </c>
      <c r="G613" s="199"/>
      <c r="H613" s="200" t="s">
        <v>29</v>
      </c>
      <c r="I613" s="202"/>
      <c r="J613" s="202"/>
      <c r="K613" s="199"/>
      <c r="L613" s="199"/>
      <c r="M613" s="203"/>
      <c r="N613" s="204"/>
      <c r="O613" s="205"/>
      <c r="P613" s="205"/>
      <c r="Q613" s="205"/>
      <c r="R613" s="205"/>
      <c r="S613" s="205"/>
      <c r="T613" s="205"/>
      <c r="U613" s="205"/>
      <c r="V613" s="205"/>
      <c r="W613" s="205"/>
      <c r="X613" s="206"/>
      <c r="AT613" s="207" t="s">
        <v>145</v>
      </c>
      <c r="AU613" s="207" t="s">
        <v>85</v>
      </c>
      <c r="AV613" s="13" t="s">
        <v>83</v>
      </c>
      <c r="AW613" s="13" t="s">
        <v>5</v>
      </c>
      <c r="AX613" s="13" t="s">
        <v>75</v>
      </c>
      <c r="AY613" s="207" t="s">
        <v>131</v>
      </c>
    </row>
    <row r="614" spans="2:51" s="13" customFormat="1" ht="12">
      <c r="B614" s="198"/>
      <c r="C614" s="199"/>
      <c r="D614" s="191" t="s">
        <v>145</v>
      </c>
      <c r="E614" s="200" t="s">
        <v>29</v>
      </c>
      <c r="F614" s="201" t="s">
        <v>1251</v>
      </c>
      <c r="G614" s="199"/>
      <c r="H614" s="200" t="s">
        <v>29</v>
      </c>
      <c r="I614" s="202"/>
      <c r="J614" s="202"/>
      <c r="K614" s="199"/>
      <c r="L614" s="199"/>
      <c r="M614" s="203"/>
      <c r="N614" s="204"/>
      <c r="O614" s="205"/>
      <c r="P614" s="205"/>
      <c r="Q614" s="205"/>
      <c r="R614" s="205"/>
      <c r="S614" s="205"/>
      <c r="T614" s="205"/>
      <c r="U614" s="205"/>
      <c r="V614" s="205"/>
      <c r="W614" s="205"/>
      <c r="X614" s="206"/>
      <c r="AT614" s="207" t="s">
        <v>145</v>
      </c>
      <c r="AU614" s="207" t="s">
        <v>85</v>
      </c>
      <c r="AV614" s="13" t="s">
        <v>83</v>
      </c>
      <c r="AW614" s="13" t="s">
        <v>5</v>
      </c>
      <c r="AX614" s="13" t="s">
        <v>75</v>
      </c>
      <c r="AY614" s="207" t="s">
        <v>131</v>
      </c>
    </row>
    <row r="615" spans="2:51" s="13" customFormat="1" ht="12">
      <c r="B615" s="198"/>
      <c r="C615" s="199"/>
      <c r="D615" s="191" t="s">
        <v>145</v>
      </c>
      <c r="E615" s="200" t="s">
        <v>29</v>
      </c>
      <c r="F615" s="201" t="s">
        <v>1070</v>
      </c>
      <c r="G615" s="199"/>
      <c r="H615" s="200" t="s">
        <v>29</v>
      </c>
      <c r="I615" s="202"/>
      <c r="J615" s="202"/>
      <c r="K615" s="199"/>
      <c r="L615" s="199"/>
      <c r="M615" s="203"/>
      <c r="N615" s="204"/>
      <c r="O615" s="205"/>
      <c r="P615" s="205"/>
      <c r="Q615" s="205"/>
      <c r="R615" s="205"/>
      <c r="S615" s="205"/>
      <c r="T615" s="205"/>
      <c r="U615" s="205"/>
      <c r="V615" s="205"/>
      <c r="W615" s="205"/>
      <c r="X615" s="206"/>
      <c r="AT615" s="207" t="s">
        <v>145</v>
      </c>
      <c r="AU615" s="207" t="s">
        <v>85</v>
      </c>
      <c r="AV615" s="13" t="s">
        <v>83</v>
      </c>
      <c r="AW615" s="13" t="s">
        <v>5</v>
      </c>
      <c r="AX615" s="13" t="s">
        <v>75</v>
      </c>
      <c r="AY615" s="207" t="s">
        <v>131</v>
      </c>
    </row>
    <row r="616" spans="2:51" s="14" customFormat="1" ht="12">
      <c r="B616" s="208"/>
      <c r="C616" s="209"/>
      <c r="D616" s="191" t="s">
        <v>145</v>
      </c>
      <c r="E616" s="210" t="s">
        <v>29</v>
      </c>
      <c r="F616" s="211" t="s">
        <v>218</v>
      </c>
      <c r="G616" s="209"/>
      <c r="H616" s="212">
        <v>14</v>
      </c>
      <c r="I616" s="213"/>
      <c r="J616" s="213"/>
      <c r="K616" s="209"/>
      <c r="L616" s="209"/>
      <c r="M616" s="214"/>
      <c r="N616" s="215"/>
      <c r="O616" s="216"/>
      <c r="P616" s="216"/>
      <c r="Q616" s="216"/>
      <c r="R616" s="216"/>
      <c r="S616" s="216"/>
      <c r="T616" s="216"/>
      <c r="U616" s="216"/>
      <c r="V616" s="216"/>
      <c r="W616" s="216"/>
      <c r="X616" s="217"/>
      <c r="AT616" s="218" t="s">
        <v>145</v>
      </c>
      <c r="AU616" s="218" t="s">
        <v>85</v>
      </c>
      <c r="AV616" s="14" t="s">
        <v>85</v>
      </c>
      <c r="AW616" s="14" t="s">
        <v>5</v>
      </c>
      <c r="AX616" s="14" t="s">
        <v>75</v>
      </c>
      <c r="AY616" s="218" t="s">
        <v>131</v>
      </c>
    </row>
    <row r="617" spans="2:51" s="15" customFormat="1" ht="12">
      <c r="B617" s="219"/>
      <c r="C617" s="220"/>
      <c r="D617" s="191" t="s">
        <v>145</v>
      </c>
      <c r="E617" s="221" t="s">
        <v>29</v>
      </c>
      <c r="F617" s="222" t="s">
        <v>147</v>
      </c>
      <c r="G617" s="220"/>
      <c r="H617" s="223">
        <v>27</v>
      </c>
      <c r="I617" s="224"/>
      <c r="J617" s="224"/>
      <c r="K617" s="220"/>
      <c r="L617" s="220"/>
      <c r="M617" s="225"/>
      <c r="N617" s="226"/>
      <c r="O617" s="227"/>
      <c r="P617" s="227"/>
      <c r="Q617" s="227"/>
      <c r="R617" s="227"/>
      <c r="S617" s="227"/>
      <c r="T617" s="227"/>
      <c r="U617" s="227"/>
      <c r="V617" s="227"/>
      <c r="W617" s="227"/>
      <c r="X617" s="228"/>
      <c r="AT617" s="229" t="s">
        <v>145</v>
      </c>
      <c r="AU617" s="229" t="s">
        <v>85</v>
      </c>
      <c r="AV617" s="15" t="s">
        <v>139</v>
      </c>
      <c r="AW617" s="15" t="s">
        <v>5</v>
      </c>
      <c r="AX617" s="15" t="s">
        <v>83</v>
      </c>
      <c r="AY617" s="229" t="s">
        <v>131</v>
      </c>
    </row>
    <row r="618" spans="1:65" s="2" customFormat="1" ht="24">
      <c r="A618" s="35"/>
      <c r="B618" s="36"/>
      <c r="C618" s="177" t="s">
        <v>386</v>
      </c>
      <c r="D618" s="177" t="s">
        <v>134</v>
      </c>
      <c r="E618" s="178" t="s">
        <v>1289</v>
      </c>
      <c r="F618" s="179" t="s">
        <v>1290</v>
      </c>
      <c r="G618" s="180" t="s">
        <v>158</v>
      </c>
      <c r="H618" s="181">
        <v>63</v>
      </c>
      <c r="I618" s="182"/>
      <c r="J618" s="182"/>
      <c r="K618" s="183">
        <f>ROUND(P618*H618,2)</f>
        <v>0</v>
      </c>
      <c r="L618" s="179" t="s">
        <v>1008</v>
      </c>
      <c r="M618" s="40"/>
      <c r="N618" s="184" t="s">
        <v>29</v>
      </c>
      <c r="O618" s="185" t="s">
        <v>44</v>
      </c>
      <c r="P618" s="186">
        <f>I618+J618</f>
        <v>0</v>
      </c>
      <c r="Q618" s="186">
        <f>ROUND(I618*H618,2)</f>
        <v>0</v>
      </c>
      <c r="R618" s="186">
        <f>ROUND(J618*H618,2)</f>
        <v>0</v>
      </c>
      <c r="S618" s="65"/>
      <c r="T618" s="187">
        <f>S618*H618</f>
        <v>0</v>
      </c>
      <c r="U618" s="187">
        <v>0</v>
      </c>
      <c r="V618" s="187">
        <f>U618*H618</f>
        <v>0</v>
      </c>
      <c r="W618" s="187">
        <v>0</v>
      </c>
      <c r="X618" s="188">
        <f>W618*H618</f>
        <v>0</v>
      </c>
      <c r="Y618" s="35"/>
      <c r="Z618" s="35"/>
      <c r="AA618" s="35"/>
      <c r="AB618" s="35"/>
      <c r="AC618" s="35"/>
      <c r="AD618" s="35"/>
      <c r="AE618" s="35"/>
      <c r="AR618" s="189" t="s">
        <v>455</v>
      </c>
      <c r="AT618" s="189" t="s">
        <v>134</v>
      </c>
      <c r="AU618" s="189" t="s">
        <v>85</v>
      </c>
      <c r="AY618" s="18" t="s">
        <v>131</v>
      </c>
      <c r="BE618" s="190">
        <f>IF(O618="základní",K618,0)</f>
        <v>0</v>
      </c>
      <c r="BF618" s="190">
        <f>IF(O618="snížená",K618,0)</f>
        <v>0</v>
      </c>
      <c r="BG618" s="190">
        <f>IF(O618="zákl. přenesená",K618,0)</f>
        <v>0</v>
      </c>
      <c r="BH618" s="190">
        <f>IF(O618="sníž. přenesená",K618,0)</f>
        <v>0</v>
      </c>
      <c r="BI618" s="190">
        <f>IF(O618="nulová",K618,0)</f>
        <v>0</v>
      </c>
      <c r="BJ618" s="18" t="s">
        <v>83</v>
      </c>
      <c r="BK618" s="190">
        <f>ROUND(P618*H618,2)</f>
        <v>0</v>
      </c>
      <c r="BL618" s="18" t="s">
        <v>455</v>
      </c>
      <c r="BM618" s="189" t="s">
        <v>610</v>
      </c>
    </row>
    <row r="619" spans="1:47" s="2" customFormat="1" ht="12">
      <c r="A619" s="35"/>
      <c r="B619" s="36"/>
      <c r="C619" s="37"/>
      <c r="D619" s="191" t="s">
        <v>141</v>
      </c>
      <c r="E619" s="37"/>
      <c r="F619" s="192" t="s">
        <v>1290</v>
      </c>
      <c r="G619" s="37"/>
      <c r="H619" s="37"/>
      <c r="I619" s="193"/>
      <c r="J619" s="193"/>
      <c r="K619" s="37"/>
      <c r="L619" s="37"/>
      <c r="M619" s="40"/>
      <c r="N619" s="194"/>
      <c r="O619" s="195"/>
      <c r="P619" s="65"/>
      <c r="Q619" s="65"/>
      <c r="R619" s="65"/>
      <c r="S619" s="65"/>
      <c r="T619" s="65"/>
      <c r="U619" s="65"/>
      <c r="V619" s="65"/>
      <c r="W619" s="65"/>
      <c r="X619" s="66"/>
      <c r="Y619" s="35"/>
      <c r="Z619" s="35"/>
      <c r="AA619" s="35"/>
      <c r="AB619" s="35"/>
      <c r="AC619" s="35"/>
      <c r="AD619" s="35"/>
      <c r="AE619" s="35"/>
      <c r="AT619" s="18" t="s">
        <v>141</v>
      </c>
      <c r="AU619" s="18" t="s">
        <v>85</v>
      </c>
    </row>
    <row r="620" spans="1:47" s="2" customFormat="1" ht="12">
      <c r="A620" s="35"/>
      <c r="B620" s="36"/>
      <c r="C620" s="37"/>
      <c r="D620" s="196" t="s">
        <v>143</v>
      </c>
      <c r="E620" s="37"/>
      <c r="F620" s="197" t="s">
        <v>1291</v>
      </c>
      <c r="G620" s="37"/>
      <c r="H620" s="37"/>
      <c r="I620" s="193"/>
      <c r="J620" s="193"/>
      <c r="K620" s="37"/>
      <c r="L620" s="37"/>
      <c r="M620" s="40"/>
      <c r="N620" s="194"/>
      <c r="O620" s="195"/>
      <c r="P620" s="65"/>
      <c r="Q620" s="65"/>
      <c r="R620" s="65"/>
      <c r="S620" s="65"/>
      <c r="T620" s="65"/>
      <c r="U620" s="65"/>
      <c r="V620" s="65"/>
      <c r="W620" s="65"/>
      <c r="X620" s="66"/>
      <c r="Y620" s="35"/>
      <c r="Z620" s="35"/>
      <c r="AA620" s="35"/>
      <c r="AB620" s="35"/>
      <c r="AC620" s="35"/>
      <c r="AD620" s="35"/>
      <c r="AE620" s="35"/>
      <c r="AT620" s="18" t="s">
        <v>143</v>
      </c>
      <c r="AU620" s="18" t="s">
        <v>85</v>
      </c>
    </row>
    <row r="621" spans="2:51" s="13" customFormat="1" ht="12">
      <c r="B621" s="198"/>
      <c r="C621" s="199"/>
      <c r="D621" s="191" t="s">
        <v>145</v>
      </c>
      <c r="E621" s="200" t="s">
        <v>29</v>
      </c>
      <c r="F621" s="201" t="s">
        <v>1210</v>
      </c>
      <c r="G621" s="199"/>
      <c r="H621" s="200" t="s">
        <v>29</v>
      </c>
      <c r="I621" s="202"/>
      <c r="J621" s="202"/>
      <c r="K621" s="199"/>
      <c r="L621" s="199"/>
      <c r="M621" s="203"/>
      <c r="N621" s="204"/>
      <c r="O621" s="205"/>
      <c r="P621" s="205"/>
      <c r="Q621" s="205"/>
      <c r="R621" s="205"/>
      <c r="S621" s="205"/>
      <c r="T621" s="205"/>
      <c r="U621" s="205"/>
      <c r="V621" s="205"/>
      <c r="W621" s="205"/>
      <c r="X621" s="206"/>
      <c r="AT621" s="207" t="s">
        <v>145</v>
      </c>
      <c r="AU621" s="207" t="s">
        <v>85</v>
      </c>
      <c r="AV621" s="13" t="s">
        <v>83</v>
      </c>
      <c r="AW621" s="13" t="s">
        <v>5</v>
      </c>
      <c r="AX621" s="13" t="s">
        <v>75</v>
      </c>
      <c r="AY621" s="207" t="s">
        <v>131</v>
      </c>
    </row>
    <row r="622" spans="2:51" s="13" customFormat="1" ht="12">
      <c r="B622" s="198"/>
      <c r="C622" s="199"/>
      <c r="D622" s="191" t="s">
        <v>145</v>
      </c>
      <c r="E622" s="200" t="s">
        <v>29</v>
      </c>
      <c r="F622" s="201" t="s">
        <v>1255</v>
      </c>
      <c r="G622" s="199"/>
      <c r="H622" s="200" t="s">
        <v>29</v>
      </c>
      <c r="I622" s="202"/>
      <c r="J622" s="202"/>
      <c r="K622" s="199"/>
      <c r="L622" s="199"/>
      <c r="M622" s="203"/>
      <c r="N622" s="204"/>
      <c r="O622" s="205"/>
      <c r="P622" s="205"/>
      <c r="Q622" s="205"/>
      <c r="R622" s="205"/>
      <c r="S622" s="205"/>
      <c r="T622" s="205"/>
      <c r="U622" s="205"/>
      <c r="V622" s="205"/>
      <c r="W622" s="205"/>
      <c r="X622" s="206"/>
      <c r="AT622" s="207" t="s">
        <v>145</v>
      </c>
      <c r="AU622" s="207" t="s">
        <v>85</v>
      </c>
      <c r="AV622" s="13" t="s">
        <v>83</v>
      </c>
      <c r="AW622" s="13" t="s">
        <v>5</v>
      </c>
      <c r="AX622" s="13" t="s">
        <v>75</v>
      </c>
      <c r="AY622" s="207" t="s">
        <v>131</v>
      </c>
    </row>
    <row r="623" spans="2:51" s="13" customFormat="1" ht="12">
      <c r="B623" s="198"/>
      <c r="C623" s="199"/>
      <c r="D623" s="191" t="s">
        <v>145</v>
      </c>
      <c r="E623" s="200" t="s">
        <v>29</v>
      </c>
      <c r="F623" s="201" t="s">
        <v>1162</v>
      </c>
      <c r="G623" s="199"/>
      <c r="H623" s="200" t="s">
        <v>29</v>
      </c>
      <c r="I623" s="202"/>
      <c r="J623" s="202"/>
      <c r="K623" s="199"/>
      <c r="L623" s="199"/>
      <c r="M623" s="203"/>
      <c r="N623" s="204"/>
      <c r="O623" s="205"/>
      <c r="P623" s="205"/>
      <c r="Q623" s="205"/>
      <c r="R623" s="205"/>
      <c r="S623" s="205"/>
      <c r="T623" s="205"/>
      <c r="U623" s="205"/>
      <c r="V623" s="205"/>
      <c r="W623" s="205"/>
      <c r="X623" s="206"/>
      <c r="AT623" s="207" t="s">
        <v>145</v>
      </c>
      <c r="AU623" s="207" t="s">
        <v>85</v>
      </c>
      <c r="AV623" s="13" t="s">
        <v>83</v>
      </c>
      <c r="AW623" s="13" t="s">
        <v>5</v>
      </c>
      <c r="AX623" s="13" t="s">
        <v>75</v>
      </c>
      <c r="AY623" s="207" t="s">
        <v>131</v>
      </c>
    </row>
    <row r="624" spans="2:51" s="13" customFormat="1" ht="12">
      <c r="B624" s="198"/>
      <c r="C624" s="199"/>
      <c r="D624" s="191" t="s">
        <v>145</v>
      </c>
      <c r="E624" s="200" t="s">
        <v>29</v>
      </c>
      <c r="F624" s="201" t="s">
        <v>1070</v>
      </c>
      <c r="G624" s="199"/>
      <c r="H624" s="200" t="s">
        <v>29</v>
      </c>
      <c r="I624" s="202"/>
      <c r="J624" s="202"/>
      <c r="K624" s="199"/>
      <c r="L624" s="199"/>
      <c r="M624" s="203"/>
      <c r="N624" s="204"/>
      <c r="O624" s="205"/>
      <c r="P624" s="205"/>
      <c r="Q624" s="205"/>
      <c r="R624" s="205"/>
      <c r="S624" s="205"/>
      <c r="T624" s="205"/>
      <c r="U624" s="205"/>
      <c r="V624" s="205"/>
      <c r="W624" s="205"/>
      <c r="X624" s="206"/>
      <c r="AT624" s="207" t="s">
        <v>145</v>
      </c>
      <c r="AU624" s="207" t="s">
        <v>85</v>
      </c>
      <c r="AV624" s="13" t="s">
        <v>83</v>
      </c>
      <c r="AW624" s="13" t="s">
        <v>5</v>
      </c>
      <c r="AX624" s="13" t="s">
        <v>75</v>
      </c>
      <c r="AY624" s="207" t="s">
        <v>131</v>
      </c>
    </row>
    <row r="625" spans="2:51" s="14" customFormat="1" ht="12">
      <c r="B625" s="208"/>
      <c r="C625" s="209"/>
      <c r="D625" s="191" t="s">
        <v>145</v>
      </c>
      <c r="E625" s="210" t="s">
        <v>29</v>
      </c>
      <c r="F625" s="211" t="s">
        <v>353</v>
      </c>
      <c r="G625" s="209"/>
      <c r="H625" s="212">
        <v>41</v>
      </c>
      <c r="I625" s="213"/>
      <c r="J625" s="213"/>
      <c r="K625" s="209"/>
      <c r="L625" s="209"/>
      <c r="M625" s="214"/>
      <c r="N625" s="215"/>
      <c r="O625" s="216"/>
      <c r="P625" s="216"/>
      <c r="Q625" s="216"/>
      <c r="R625" s="216"/>
      <c r="S625" s="216"/>
      <c r="T625" s="216"/>
      <c r="U625" s="216"/>
      <c r="V625" s="216"/>
      <c r="W625" s="216"/>
      <c r="X625" s="217"/>
      <c r="AT625" s="218" t="s">
        <v>145</v>
      </c>
      <c r="AU625" s="218" t="s">
        <v>85</v>
      </c>
      <c r="AV625" s="14" t="s">
        <v>85</v>
      </c>
      <c r="AW625" s="14" t="s">
        <v>5</v>
      </c>
      <c r="AX625" s="14" t="s">
        <v>75</v>
      </c>
      <c r="AY625" s="218" t="s">
        <v>131</v>
      </c>
    </row>
    <row r="626" spans="2:51" s="13" customFormat="1" ht="12">
      <c r="B626" s="198"/>
      <c r="C626" s="199"/>
      <c r="D626" s="191" t="s">
        <v>145</v>
      </c>
      <c r="E626" s="200" t="s">
        <v>29</v>
      </c>
      <c r="F626" s="201" t="s">
        <v>1244</v>
      </c>
      <c r="G626" s="199"/>
      <c r="H626" s="200" t="s">
        <v>29</v>
      </c>
      <c r="I626" s="202"/>
      <c r="J626" s="202"/>
      <c r="K626" s="199"/>
      <c r="L626" s="199"/>
      <c r="M626" s="203"/>
      <c r="N626" s="204"/>
      <c r="O626" s="205"/>
      <c r="P626" s="205"/>
      <c r="Q626" s="205"/>
      <c r="R626" s="205"/>
      <c r="S626" s="205"/>
      <c r="T626" s="205"/>
      <c r="U626" s="205"/>
      <c r="V626" s="205"/>
      <c r="W626" s="205"/>
      <c r="X626" s="206"/>
      <c r="AT626" s="207" t="s">
        <v>145</v>
      </c>
      <c r="AU626" s="207" t="s">
        <v>85</v>
      </c>
      <c r="AV626" s="13" t="s">
        <v>83</v>
      </c>
      <c r="AW626" s="13" t="s">
        <v>5</v>
      </c>
      <c r="AX626" s="13" t="s">
        <v>75</v>
      </c>
      <c r="AY626" s="207" t="s">
        <v>131</v>
      </c>
    </row>
    <row r="627" spans="2:51" s="13" customFormat="1" ht="12">
      <c r="B627" s="198"/>
      <c r="C627" s="199"/>
      <c r="D627" s="191" t="s">
        <v>145</v>
      </c>
      <c r="E627" s="200" t="s">
        <v>29</v>
      </c>
      <c r="F627" s="201" t="s">
        <v>1292</v>
      </c>
      <c r="G627" s="199"/>
      <c r="H627" s="200" t="s">
        <v>29</v>
      </c>
      <c r="I627" s="202"/>
      <c r="J627" s="202"/>
      <c r="K627" s="199"/>
      <c r="L627" s="199"/>
      <c r="M627" s="203"/>
      <c r="N627" s="204"/>
      <c r="O627" s="205"/>
      <c r="P627" s="205"/>
      <c r="Q627" s="205"/>
      <c r="R627" s="205"/>
      <c r="S627" s="205"/>
      <c r="T627" s="205"/>
      <c r="U627" s="205"/>
      <c r="V627" s="205"/>
      <c r="W627" s="205"/>
      <c r="X627" s="206"/>
      <c r="AT627" s="207" t="s">
        <v>145</v>
      </c>
      <c r="AU627" s="207" t="s">
        <v>85</v>
      </c>
      <c r="AV627" s="13" t="s">
        <v>83</v>
      </c>
      <c r="AW627" s="13" t="s">
        <v>5</v>
      </c>
      <c r="AX627" s="13" t="s">
        <v>75</v>
      </c>
      <c r="AY627" s="207" t="s">
        <v>131</v>
      </c>
    </row>
    <row r="628" spans="2:51" s="13" customFormat="1" ht="12">
      <c r="B628" s="198"/>
      <c r="C628" s="199"/>
      <c r="D628" s="191" t="s">
        <v>145</v>
      </c>
      <c r="E628" s="200" t="s">
        <v>29</v>
      </c>
      <c r="F628" s="201" t="s">
        <v>1070</v>
      </c>
      <c r="G628" s="199"/>
      <c r="H628" s="200" t="s">
        <v>29</v>
      </c>
      <c r="I628" s="202"/>
      <c r="J628" s="202"/>
      <c r="K628" s="199"/>
      <c r="L628" s="199"/>
      <c r="M628" s="203"/>
      <c r="N628" s="204"/>
      <c r="O628" s="205"/>
      <c r="P628" s="205"/>
      <c r="Q628" s="205"/>
      <c r="R628" s="205"/>
      <c r="S628" s="205"/>
      <c r="T628" s="205"/>
      <c r="U628" s="205"/>
      <c r="V628" s="205"/>
      <c r="W628" s="205"/>
      <c r="X628" s="206"/>
      <c r="AT628" s="207" t="s">
        <v>145</v>
      </c>
      <c r="AU628" s="207" t="s">
        <v>85</v>
      </c>
      <c r="AV628" s="13" t="s">
        <v>83</v>
      </c>
      <c r="AW628" s="13" t="s">
        <v>5</v>
      </c>
      <c r="AX628" s="13" t="s">
        <v>75</v>
      </c>
      <c r="AY628" s="207" t="s">
        <v>131</v>
      </c>
    </row>
    <row r="629" spans="2:51" s="14" customFormat="1" ht="12">
      <c r="B629" s="208"/>
      <c r="C629" s="209"/>
      <c r="D629" s="191" t="s">
        <v>145</v>
      </c>
      <c r="E629" s="210" t="s">
        <v>29</v>
      </c>
      <c r="F629" s="211" t="s">
        <v>258</v>
      </c>
      <c r="G629" s="209"/>
      <c r="H629" s="212">
        <v>22</v>
      </c>
      <c r="I629" s="213"/>
      <c r="J629" s="213"/>
      <c r="K629" s="209"/>
      <c r="L629" s="209"/>
      <c r="M629" s="214"/>
      <c r="N629" s="215"/>
      <c r="O629" s="216"/>
      <c r="P629" s="216"/>
      <c r="Q629" s="216"/>
      <c r="R629" s="216"/>
      <c r="S629" s="216"/>
      <c r="T629" s="216"/>
      <c r="U629" s="216"/>
      <c r="V629" s="216"/>
      <c r="W629" s="216"/>
      <c r="X629" s="217"/>
      <c r="AT629" s="218" t="s">
        <v>145</v>
      </c>
      <c r="AU629" s="218" t="s">
        <v>85</v>
      </c>
      <c r="AV629" s="14" t="s">
        <v>85</v>
      </c>
      <c r="AW629" s="14" t="s">
        <v>5</v>
      </c>
      <c r="AX629" s="14" t="s">
        <v>75</v>
      </c>
      <c r="AY629" s="218" t="s">
        <v>131</v>
      </c>
    </row>
    <row r="630" spans="2:51" s="15" customFormat="1" ht="12">
      <c r="B630" s="219"/>
      <c r="C630" s="220"/>
      <c r="D630" s="191" t="s">
        <v>145</v>
      </c>
      <c r="E630" s="221" t="s">
        <v>29</v>
      </c>
      <c r="F630" s="222" t="s">
        <v>147</v>
      </c>
      <c r="G630" s="220"/>
      <c r="H630" s="223">
        <v>63</v>
      </c>
      <c r="I630" s="224"/>
      <c r="J630" s="224"/>
      <c r="K630" s="220"/>
      <c r="L630" s="220"/>
      <c r="M630" s="225"/>
      <c r="N630" s="226"/>
      <c r="O630" s="227"/>
      <c r="P630" s="227"/>
      <c r="Q630" s="227"/>
      <c r="R630" s="227"/>
      <c r="S630" s="227"/>
      <c r="T630" s="227"/>
      <c r="U630" s="227"/>
      <c r="V630" s="227"/>
      <c r="W630" s="227"/>
      <c r="X630" s="228"/>
      <c r="AT630" s="229" t="s">
        <v>145</v>
      </c>
      <c r="AU630" s="229" t="s">
        <v>85</v>
      </c>
      <c r="AV630" s="15" t="s">
        <v>139</v>
      </c>
      <c r="AW630" s="15" t="s">
        <v>5</v>
      </c>
      <c r="AX630" s="15" t="s">
        <v>83</v>
      </c>
      <c r="AY630" s="229" t="s">
        <v>131</v>
      </c>
    </row>
    <row r="631" spans="1:65" s="2" customFormat="1" ht="24.2" customHeight="1">
      <c r="A631" s="35"/>
      <c r="B631" s="36"/>
      <c r="C631" s="177" t="s">
        <v>390</v>
      </c>
      <c r="D631" s="177" t="s">
        <v>134</v>
      </c>
      <c r="E631" s="178" t="s">
        <v>1293</v>
      </c>
      <c r="F631" s="179" t="s">
        <v>1294</v>
      </c>
      <c r="G631" s="180" t="s">
        <v>1102</v>
      </c>
      <c r="H631" s="181">
        <v>3.364</v>
      </c>
      <c r="I631" s="182"/>
      <c r="J631" s="182"/>
      <c r="K631" s="183">
        <f>ROUND(P631*H631,2)</f>
        <v>0</v>
      </c>
      <c r="L631" s="179" t="s">
        <v>1008</v>
      </c>
      <c r="M631" s="40"/>
      <c r="N631" s="184" t="s">
        <v>29</v>
      </c>
      <c r="O631" s="185" t="s">
        <v>44</v>
      </c>
      <c r="P631" s="186">
        <f>I631+J631</f>
        <v>0</v>
      </c>
      <c r="Q631" s="186">
        <f>ROUND(I631*H631,2)</f>
        <v>0</v>
      </c>
      <c r="R631" s="186">
        <f>ROUND(J631*H631,2)</f>
        <v>0</v>
      </c>
      <c r="S631" s="65"/>
      <c r="T631" s="187">
        <f>S631*H631</f>
        <v>0</v>
      </c>
      <c r="U631" s="187">
        <v>0</v>
      </c>
      <c r="V631" s="187">
        <f>U631*H631</f>
        <v>0</v>
      </c>
      <c r="W631" s="187">
        <v>0</v>
      </c>
      <c r="X631" s="188">
        <f>W631*H631</f>
        <v>0</v>
      </c>
      <c r="Y631" s="35"/>
      <c r="Z631" s="35"/>
      <c r="AA631" s="35"/>
      <c r="AB631" s="35"/>
      <c r="AC631" s="35"/>
      <c r="AD631" s="35"/>
      <c r="AE631" s="35"/>
      <c r="AR631" s="189" t="s">
        <v>455</v>
      </c>
      <c r="AT631" s="189" t="s">
        <v>134</v>
      </c>
      <c r="AU631" s="189" t="s">
        <v>85</v>
      </c>
      <c r="AY631" s="18" t="s">
        <v>131</v>
      </c>
      <c r="BE631" s="190">
        <f>IF(O631="základní",K631,0)</f>
        <v>0</v>
      </c>
      <c r="BF631" s="190">
        <f>IF(O631="snížená",K631,0)</f>
        <v>0</v>
      </c>
      <c r="BG631" s="190">
        <f>IF(O631="zákl. přenesená",K631,0)</f>
        <v>0</v>
      </c>
      <c r="BH631" s="190">
        <f>IF(O631="sníž. přenesená",K631,0)</f>
        <v>0</v>
      </c>
      <c r="BI631" s="190">
        <f>IF(O631="nulová",K631,0)</f>
        <v>0</v>
      </c>
      <c r="BJ631" s="18" t="s">
        <v>83</v>
      </c>
      <c r="BK631" s="190">
        <f>ROUND(P631*H631,2)</f>
        <v>0</v>
      </c>
      <c r="BL631" s="18" t="s">
        <v>455</v>
      </c>
      <c r="BM631" s="189" t="s">
        <v>619</v>
      </c>
    </row>
    <row r="632" spans="1:47" s="2" customFormat="1" ht="12">
      <c r="A632" s="35"/>
      <c r="B632" s="36"/>
      <c r="C632" s="37"/>
      <c r="D632" s="191" t="s">
        <v>141</v>
      </c>
      <c r="E632" s="37"/>
      <c r="F632" s="192" t="s">
        <v>1294</v>
      </c>
      <c r="G632" s="37"/>
      <c r="H632" s="37"/>
      <c r="I632" s="193"/>
      <c r="J632" s="193"/>
      <c r="K632" s="37"/>
      <c r="L632" s="37"/>
      <c r="M632" s="40"/>
      <c r="N632" s="194"/>
      <c r="O632" s="195"/>
      <c r="P632" s="65"/>
      <c r="Q632" s="65"/>
      <c r="R632" s="65"/>
      <c r="S632" s="65"/>
      <c r="T632" s="65"/>
      <c r="U632" s="65"/>
      <c r="V632" s="65"/>
      <c r="W632" s="65"/>
      <c r="X632" s="66"/>
      <c r="Y632" s="35"/>
      <c r="Z632" s="35"/>
      <c r="AA632" s="35"/>
      <c r="AB632" s="35"/>
      <c r="AC632" s="35"/>
      <c r="AD632" s="35"/>
      <c r="AE632" s="35"/>
      <c r="AT632" s="18" t="s">
        <v>141</v>
      </c>
      <c r="AU632" s="18" t="s">
        <v>85</v>
      </c>
    </row>
    <row r="633" spans="1:47" s="2" customFormat="1" ht="12">
      <c r="A633" s="35"/>
      <c r="B633" s="36"/>
      <c r="C633" s="37"/>
      <c r="D633" s="196" t="s">
        <v>143</v>
      </c>
      <c r="E633" s="37"/>
      <c r="F633" s="197" t="s">
        <v>1295</v>
      </c>
      <c r="G633" s="37"/>
      <c r="H633" s="37"/>
      <c r="I633" s="193"/>
      <c r="J633" s="193"/>
      <c r="K633" s="37"/>
      <c r="L633" s="37"/>
      <c r="M633" s="40"/>
      <c r="N633" s="194"/>
      <c r="O633" s="195"/>
      <c r="P633" s="65"/>
      <c r="Q633" s="65"/>
      <c r="R633" s="65"/>
      <c r="S633" s="65"/>
      <c r="T633" s="65"/>
      <c r="U633" s="65"/>
      <c r="V633" s="65"/>
      <c r="W633" s="65"/>
      <c r="X633" s="66"/>
      <c r="Y633" s="35"/>
      <c r="Z633" s="35"/>
      <c r="AA633" s="35"/>
      <c r="AB633" s="35"/>
      <c r="AC633" s="35"/>
      <c r="AD633" s="35"/>
      <c r="AE633" s="35"/>
      <c r="AT633" s="18" t="s">
        <v>143</v>
      </c>
      <c r="AU633" s="18" t="s">
        <v>85</v>
      </c>
    </row>
    <row r="634" spans="1:65" s="2" customFormat="1" ht="24.2" customHeight="1">
      <c r="A634" s="35"/>
      <c r="B634" s="36"/>
      <c r="C634" s="177" t="s">
        <v>394</v>
      </c>
      <c r="D634" s="177" t="s">
        <v>134</v>
      </c>
      <c r="E634" s="178" t="s">
        <v>1296</v>
      </c>
      <c r="F634" s="179" t="s">
        <v>1297</v>
      </c>
      <c r="G634" s="180" t="s">
        <v>1102</v>
      </c>
      <c r="H634" s="181">
        <v>3.364</v>
      </c>
      <c r="I634" s="182"/>
      <c r="J634" s="182"/>
      <c r="K634" s="183">
        <f>ROUND(P634*H634,2)</f>
        <v>0</v>
      </c>
      <c r="L634" s="179" t="s">
        <v>1008</v>
      </c>
      <c r="M634" s="40"/>
      <c r="N634" s="184" t="s">
        <v>29</v>
      </c>
      <c r="O634" s="185" t="s">
        <v>44</v>
      </c>
      <c r="P634" s="186">
        <f>I634+J634</f>
        <v>0</v>
      </c>
      <c r="Q634" s="186">
        <f>ROUND(I634*H634,2)</f>
        <v>0</v>
      </c>
      <c r="R634" s="186">
        <f>ROUND(J634*H634,2)</f>
        <v>0</v>
      </c>
      <c r="S634" s="65"/>
      <c r="T634" s="187">
        <f>S634*H634</f>
        <v>0</v>
      </c>
      <c r="U634" s="187">
        <v>0</v>
      </c>
      <c r="V634" s="187">
        <f>U634*H634</f>
        <v>0</v>
      </c>
      <c r="W634" s="187">
        <v>0</v>
      </c>
      <c r="X634" s="188">
        <f>W634*H634</f>
        <v>0</v>
      </c>
      <c r="Y634" s="35"/>
      <c r="Z634" s="35"/>
      <c r="AA634" s="35"/>
      <c r="AB634" s="35"/>
      <c r="AC634" s="35"/>
      <c r="AD634" s="35"/>
      <c r="AE634" s="35"/>
      <c r="AR634" s="189" t="s">
        <v>455</v>
      </c>
      <c r="AT634" s="189" t="s">
        <v>134</v>
      </c>
      <c r="AU634" s="189" t="s">
        <v>85</v>
      </c>
      <c r="AY634" s="18" t="s">
        <v>131</v>
      </c>
      <c r="BE634" s="190">
        <f>IF(O634="základní",K634,0)</f>
        <v>0</v>
      </c>
      <c r="BF634" s="190">
        <f>IF(O634="snížená",K634,0)</f>
        <v>0</v>
      </c>
      <c r="BG634" s="190">
        <f>IF(O634="zákl. přenesená",K634,0)</f>
        <v>0</v>
      </c>
      <c r="BH634" s="190">
        <f>IF(O634="sníž. přenesená",K634,0)</f>
        <v>0</v>
      </c>
      <c r="BI634" s="190">
        <f>IF(O634="nulová",K634,0)</f>
        <v>0</v>
      </c>
      <c r="BJ634" s="18" t="s">
        <v>83</v>
      </c>
      <c r="BK634" s="190">
        <f>ROUND(P634*H634,2)</f>
        <v>0</v>
      </c>
      <c r="BL634" s="18" t="s">
        <v>455</v>
      </c>
      <c r="BM634" s="189" t="s">
        <v>633</v>
      </c>
    </row>
    <row r="635" spans="1:47" s="2" customFormat="1" ht="12">
      <c r="A635" s="35"/>
      <c r="B635" s="36"/>
      <c r="C635" s="37"/>
      <c r="D635" s="191" t="s">
        <v>141</v>
      </c>
      <c r="E635" s="37"/>
      <c r="F635" s="192" t="s">
        <v>1297</v>
      </c>
      <c r="G635" s="37"/>
      <c r="H635" s="37"/>
      <c r="I635" s="193"/>
      <c r="J635" s="193"/>
      <c r="K635" s="37"/>
      <c r="L635" s="37"/>
      <c r="M635" s="40"/>
      <c r="N635" s="194"/>
      <c r="O635" s="195"/>
      <c r="P635" s="65"/>
      <c r="Q635" s="65"/>
      <c r="R635" s="65"/>
      <c r="S635" s="65"/>
      <c r="T635" s="65"/>
      <c r="U635" s="65"/>
      <c r="V635" s="65"/>
      <c r="W635" s="65"/>
      <c r="X635" s="66"/>
      <c r="Y635" s="35"/>
      <c r="Z635" s="35"/>
      <c r="AA635" s="35"/>
      <c r="AB635" s="35"/>
      <c r="AC635" s="35"/>
      <c r="AD635" s="35"/>
      <c r="AE635" s="35"/>
      <c r="AT635" s="18" t="s">
        <v>141</v>
      </c>
      <c r="AU635" s="18" t="s">
        <v>85</v>
      </c>
    </row>
    <row r="636" spans="1:47" s="2" customFormat="1" ht="12">
      <c r="A636" s="35"/>
      <c r="B636" s="36"/>
      <c r="C636" s="37"/>
      <c r="D636" s="196" t="s">
        <v>143</v>
      </c>
      <c r="E636" s="37"/>
      <c r="F636" s="197" t="s">
        <v>1298</v>
      </c>
      <c r="G636" s="37"/>
      <c r="H636" s="37"/>
      <c r="I636" s="193"/>
      <c r="J636" s="193"/>
      <c r="K636" s="37"/>
      <c r="L636" s="37"/>
      <c r="M636" s="40"/>
      <c r="N636" s="194"/>
      <c r="O636" s="195"/>
      <c r="P636" s="65"/>
      <c r="Q636" s="65"/>
      <c r="R636" s="65"/>
      <c r="S636" s="65"/>
      <c r="T636" s="65"/>
      <c r="U636" s="65"/>
      <c r="V636" s="65"/>
      <c r="W636" s="65"/>
      <c r="X636" s="66"/>
      <c r="Y636" s="35"/>
      <c r="Z636" s="35"/>
      <c r="AA636" s="35"/>
      <c r="AB636" s="35"/>
      <c r="AC636" s="35"/>
      <c r="AD636" s="35"/>
      <c r="AE636" s="35"/>
      <c r="AT636" s="18" t="s">
        <v>143</v>
      </c>
      <c r="AU636" s="18" t="s">
        <v>85</v>
      </c>
    </row>
    <row r="637" spans="1:65" s="2" customFormat="1" ht="24.2" customHeight="1">
      <c r="A637" s="35"/>
      <c r="B637" s="36"/>
      <c r="C637" s="177" t="s">
        <v>398</v>
      </c>
      <c r="D637" s="177" t="s">
        <v>134</v>
      </c>
      <c r="E637" s="178" t="s">
        <v>1299</v>
      </c>
      <c r="F637" s="179" t="s">
        <v>1300</v>
      </c>
      <c r="G637" s="180" t="s">
        <v>1102</v>
      </c>
      <c r="H637" s="181">
        <v>3.364</v>
      </c>
      <c r="I637" s="182"/>
      <c r="J637" s="182"/>
      <c r="K637" s="183">
        <f>ROUND(P637*H637,2)</f>
        <v>0</v>
      </c>
      <c r="L637" s="179" t="s">
        <v>1008</v>
      </c>
      <c r="M637" s="40"/>
      <c r="N637" s="184" t="s">
        <v>29</v>
      </c>
      <c r="O637" s="185" t="s">
        <v>44</v>
      </c>
      <c r="P637" s="186">
        <f>I637+J637</f>
        <v>0</v>
      </c>
      <c r="Q637" s="186">
        <f>ROUND(I637*H637,2)</f>
        <v>0</v>
      </c>
      <c r="R637" s="186">
        <f>ROUND(J637*H637,2)</f>
        <v>0</v>
      </c>
      <c r="S637" s="65"/>
      <c r="T637" s="187">
        <f>S637*H637</f>
        <v>0</v>
      </c>
      <c r="U637" s="187">
        <v>0</v>
      </c>
      <c r="V637" s="187">
        <f>U637*H637</f>
        <v>0</v>
      </c>
      <c r="W637" s="187">
        <v>0</v>
      </c>
      <c r="X637" s="188">
        <f>W637*H637</f>
        <v>0</v>
      </c>
      <c r="Y637" s="35"/>
      <c r="Z637" s="35"/>
      <c r="AA637" s="35"/>
      <c r="AB637" s="35"/>
      <c r="AC637" s="35"/>
      <c r="AD637" s="35"/>
      <c r="AE637" s="35"/>
      <c r="AR637" s="189" t="s">
        <v>455</v>
      </c>
      <c r="AT637" s="189" t="s">
        <v>134</v>
      </c>
      <c r="AU637" s="189" t="s">
        <v>85</v>
      </c>
      <c r="AY637" s="18" t="s">
        <v>131</v>
      </c>
      <c r="BE637" s="190">
        <f>IF(O637="základní",K637,0)</f>
        <v>0</v>
      </c>
      <c r="BF637" s="190">
        <f>IF(O637="snížená",K637,0)</f>
        <v>0</v>
      </c>
      <c r="BG637" s="190">
        <f>IF(O637="zákl. přenesená",K637,0)</f>
        <v>0</v>
      </c>
      <c r="BH637" s="190">
        <f>IF(O637="sníž. přenesená",K637,0)</f>
        <v>0</v>
      </c>
      <c r="BI637" s="190">
        <f>IF(O637="nulová",K637,0)</f>
        <v>0</v>
      </c>
      <c r="BJ637" s="18" t="s">
        <v>83</v>
      </c>
      <c r="BK637" s="190">
        <f>ROUND(P637*H637,2)</f>
        <v>0</v>
      </c>
      <c r="BL637" s="18" t="s">
        <v>455</v>
      </c>
      <c r="BM637" s="189" t="s">
        <v>644</v>
      </c>
    </row>
    <row r="638" spans="1:47" s="2" customFormat="1" ht="12">
      <c r="A638" s="35"/>
      <c r="B638" s="36"/>
      <c r="C638" s="37"/>
      <c r="D638" s="191" t="s">
        <v>141</v>
      </c>
      <c r="E638" s="37"/>
      <c r="F638" s="192" t="s">
        <v>1300</v>
      </c>
      <c r="G638" s="37"/>
      <c r="H638" s="37"/>
      <c r="I638" s="193"/>
      <c r="J638" s="193"/>
      <c r="K638" s="37"/>
      <c r="L638" s="37"/>
      <c r="M638" s="40"/>
      <c r="N638" s="194"/>
      <c r="O638" s="195"/>
      <c r="P638" s="65"/>
      <c r="Q638" s="65"/>
      <c r="R638" s="65"/>
      <c r="S638" s="65"/>
      <c r="T638" s="65"/>
      <c r="U638" s="65"/>
      <c r="V638" s="65"/>
      <c r="W638" s="65"/>
      <c r="X638" s="66"/>
      <c r="Y638" s="35"/>
      <c r="Z638" s="35"/>
      <c r="AA638" s="35"/>
      <c r="AB638" s="35"/>
      <c r="AC638" s="35"/>
      <c r="AD638" s="35"/>
      <c r="AE638" s="35"/>
      <c r="AT638" s="18" t="s">
        <v>141</v>
      </c>
      <c r="AU638" s="18" t="s">
        <v>85</v>
      </c>
    </row>
    <row r="639" spans="1:47" s="2" customFormat="1" ht="12">
      <c r="A639" s="35"/>
      <c r="B639" s="36"/>
      <c r="C639" s="37"/>
      <c r="D639" s="196" t="s">
        <v>143</v>
      </c>
      <c r="E639" s="37"/>
      <c r="F639" s="197" t="s">
        <v>1301</v>
      </c>
      <c r="G639" s="37"/>
      <c r="H639" s="37"/>
      <c r="I639" s="193"/>
      <c r="J639" s="193"/>
      <c r="K639" s="37"/>
      <c r="L639" s="37"/>
      <c r="M639" s="40"/>
      <c r="N639" s="194"/>
      <c r="O639" s="195"/>
      <c r="P639" s="65"/>
      <c r="Q639" s="65"/>
      <c r="R639" s="65"/>
      <c r="S639" s="65"/>
      <c r="T639" s="65"/>
      <c r="U639" s="65"/>
      <c r="V639" s="65"/>
      <c r="W639" s="65"/>
      <c r="X639" s="66"/>
      <c r="Y639" s="35"/>
      <c r="Z639" s="35"/>
      <c r="AA639" s="35"/>
      <c r="AB639" s="35"/>
      <c r="AC639" s="35"/>
      <c r="AD639" s="35"/>
      <c r="AE639" s="35"/>
      <c r="AT639" s="18" t="s">
        <v>143</v>
      </c>
      <c r="AU639" s="18" t="s">
        <v>85</v>
      </c>
    </row>
    <row r="640" spans="1:65" s="2" customFormat="1" ht="24.2" customHeight="1">
      <c r="A640" s="35"/>
      <c r="B640" s="36"/>
      <c r="C640" s="177" t="s">
        <v>402</v>
      </c>
      <c r="D640" s="177" t="s">
        <v>134</v>
      </c>
      <c r="E640" s="178" t="s">
        <v>1302</v>
      </c>
      <c r="F640" s="179" t="s">
        <v>1303</v>
      </c>
      <c r="G640" s="180" t="s">
        <v>1102</v>
      </c>
      <c r="H640" s="181">
        <v>16.82</v>
      </c>
      <c r="I640" s="182"/>
      <c r="J640" s="182"/>
      <c r="K640" s="183">
        <f>ROUND(P640*H640,2)</f>
        <v>0</v>
      </c>
      <c r="L640" s="179" t="s">
        <v>1008</v>
      </c>
      <c r="M640" s="40"/>
      <c r="N640" s="184" t="s">
        <v>29</v>
      </c>
      <c r="O640" s="185" t="s">
        <v>44</v>
      </c>
      <c r="P640" s="186">
        <f>I640+J640</f>
        <v>0</v>
      </c>
      <c r="Q640" s="186">
        <f>ROUND(I640*H640,2)</f>
        <v>0</v>
      </c>
      <c r="R640" s="186">
        <f>ROUND(J640*H640,2)</f>
        <v>0</v>
      </c>
      <c r="S640" s="65"/>
      <c r="T640" s="187">
        <f>S640*H640</f>
        <v>0</v>
      </c>
      <c r="U640" s="187">
        <v>0</v>
      </c>
      <c r="V640" s="187">
        <f>U640*H640</f>
        <v>0</v>
      </c>
      <c r="W640" s="187">
        <v>0</v>
      </c>
      <c r="X640" s="188">
        <f>W640*H640</f>
        <v>0</v>
      </c>
      <c r="Y640" s="35"/>
      <c r="Z640" s="35"/>
      <c r="AA640" s="35"/>
      <c r="AB640" s="35"/>
      <c r="AC640" s="35"/>
      <c r="AD640" s="35"/>
      <c r="AE640" s="35"/>
      <c r="AR640" s="189" t="s">
        <v>455</v>
      </c>
      <c r="AT640" s="189" t="s">
        <v>134</v>
      </c>
      <c r="AU640" s="189" t="s">
        <v>85</v>
      </c>
      <c r="AY640" s="18" t="s">
        <v>131</v>
      </c>
      <c r="BE640" s="190">
        <f>IF(O640="základní",K640,0)</f>
        <v>0</v>
      </c>
      <c r="BF640" s="190">
        <f>IF(O640="snížená",K640,0)</f>
        <v>0</v>
      </c>
      <c r="BG640" s="190">
        <f>IF(O640="zákl. přenesená",K640,0)</f>
        <v>0</v>
      </c>
      <c r="BH640" s="190">
        <f>IF(O640="sníž. přenesená",K640,0)</f>
        <v>0</v>
      </c>
      <c r="BI640" s="190">
        <f>IF(O640="nulová",K640,0)</f>
        <v>0</v>
      </c>
      <c r="BJ640" s="18" t="s">
        <v>83</v>
      </c>
      <c r="BK640" s="190">
        <f>ROUND(P640*H640,2)</f>
        <v>0</v>
      </c>
      <c r="BL640" s="18" t="s">
        <v>455</v>
      </c>
      <c r="BM640" s="189" t="s">
        <v>653</v>
      </c>
    </row>
    <row r="641" spans="1:47" s="2" customFormat="1" ht="12">
      <c r="A641" s="35"/>
      <c r="B641" s="36"/>
      <c r="C641" s="37"/>
      <c r="D641" s="191" t="s">
        <v>141</v>
      </c>
      <c r="E641" s="37"/>
      <c r="F641" s="192" t="s">
        <v>1303</v>
      </c>
      <c r="G641" s="37"/>
      <c r="H641" s="37"/>
      <c r="I641" s="193"/>
      <c r="J641" s="193"/>
      <c r="K641" s="37"/>
      <c r="L641" s="37"/>
      <c r="M641" s="40"/>
      <c r="N641" s="194"/>
      <c r="O641" s="195"/>
      <c r="P641" s="65"/>
      <c r="Q641" s="65"/>
      <c r="R641" s="65"/>
      <c r="S641" s="65"/>
      <c r="T641" s="65"/>
      <c r="U641" s="65"/>
      <c r="V641" s="65"/>
      <c r="W641" s="65"/>
      <c r="X641" s="66"/>
      <c r="Y641" s="35"/>
      <c r="Z641" s="35"/>
      <c r="AA641" s="35"/>
      <c r="AB641" s="35"/>
      <c r="AC641" s="35"/>
      <c r="AD641" s="35"/>
      <c r="AE641" s="35"/>
      <c r="AT641" s="18" t="s">
        <v>141</v>
      </c>
      <c r="AU641" s="18" t="s">
        <v>85</v>
      </c>
    </row>
    <row r="642" spans="1:47" s="2" customFormat="1" ht="12">
      <c r="A642" s="35"/>
      <c r="B642" s="36"/>
      <c r="C642" s="37"/>
      <c r="D642" s="196" t="s">
        <v>143</v>
      </c>
      <c r="E642" s="37"/>
      <c r="F642" s="197" t="s">
        <v>1304</v>
      </c>
      <c r="G642" s="37"/>
      <c r="H642" s="37"/>
      <c r="I642" s="193"/>
      <c r="J642" s="193"/>
      <c r="K642" s="37"/>
      <c r="L642" s="37"/>
      <c r="M642" s="40"/>
      <c r="N642" s="194"/>
      <c r="O642" s="195"/>
      <c r="P642" s="65"/>
      <c r="Q642" s="65"/>
      <c r="R642" s="65"/>
      <c r="S642" s="65"/>
      <c r="T642" s="65"/>
      <c r="U642" s="65"/>
      <c r="V642" s="65"/>
      <c r="W642" s="65"/>
      <c r="X642" s="66"/>
      <c r="Y642" s="35"/>
      <c r="Z642" s="35"/>
      <c r="AA642" s="35"/>
      <c r="AB642" s="35"/>
      <c r="AC642" s="35"/>
      <c r="AD642" s="35"/>
      <c r="AE642" s="35"/>
      <c r="AT642" s="18" t="s">
        <v>143</v>
      </c>
      <c r="AU642" s="18" t="s">
        <v>85</v>
      </c>
    </row>
    <row r="643" spans="2:51" s="14" customFormat="1" ht="12">
      <c r="B643" s="208"/>
      <c r="C643" s="209"/>
      <c r="D643" s="191" t="s">
        <v>145</v>
      </c>
      <c r="E643" s="210" t="s">
        <v>29</v>
      </c>
      <c r="F643" s="211" t="s">
        <v>1305</v>
      </c>
      <c r="G643" s="209"/>
      <c r="H643" s="212">
        <v>16.82</v>
      </c>
      <c r="I643" s="213"/>
      <c r="J643" s="213"/>
      <c r="K643" s="209"/>
      <c r="L643" s="209"/>
      <c r="M643" s="214"/>
      <c r="N643" s="215"/>
      <c r="O643" s="216"/>
      <c r="P643" s="216"/>
      <c r="Q643" s="216"/>
      <c r="R643" s="216"/>
      <c r="S643" s="216"/>
      <c r="T643" s="216"/>
      <c r="U643" s="216"/>
      <c r="V643" s="216"/>
      <c r="W643" s="216"/>
      <c r="X643" s="217"/>
      <c r="AT643" s="218" t="s">
        <v>145</v>
      </c>
      <c r="AU643" s="218" t="s">
        <v>85</v>
      </c>
      <c r="AV643" s="14" t="s">
        <v>85</v>
      </c>
      <c r="AW643" s="14" t="s">
        <v>5</v>
      </c>
      <c r="AX643" s="14" t="s">
        <v>75</v>
      </c>
      <c r="AY643" s="218" t="s">
        <v>131</v>
      </c>
    </row>
    <row r="644" spans="2:51" s="15" customFormat="1" ht="12">
      <c r="B644" s="219"/>
      <c r="C644" s="220"/>
      <c r="D644" s="191" t="s">
        <v>145</v>
      </c>
      <c r="E644" s="221" t="s">
        <v>29</v>
      </c>
      <c r="F644" s="222" t="s">
        <v>147</v>
      </c>
      <c r="G644" s="220"/>
      <c r="H644" s="223">
        <v>16.82</v>
      </c>
      <c r="I644" s="224"/>
      <c r="J644" s="224"/>
      <c r="K644" s="220"/>
      <c r="L644" s="220"/>
      <c r="M644" s="225"/>
      <c r="N644" s="226"/>
      <c r="O644" s="227"/>
      <c r="P644" s="227"/>
      <c r="Q644" s="227"/>
      <c r="R644" s="227"/>
      <c r="S644" s="227"/>
      <c r="T644" s="227"/>
      <c r="U644" s="227"/>
      <c r="V644" s="227"/>
      <c r="W644" s="227"/>
      <c r="X644" s="228"/>
      <c r="AT644" s="229" t="s">
        <v>145</v>
      </c>
      <c r="AU644" s="229" t="s">
        <v>85</v>
      </c>
      <c r="AV644" s="15" t="s">
        <v>139</v>
      </c>
      <c r="AW644" s="15" t="s">
        <v>5</v>
      </c>
      <c r="AX644" s="15" t="s">
        <v>83</v>
      </c>
      <c r="AY644" s="229" t="s">
        <v>131</v>
      </c>
    </row>
    <row r="645" spans="1:65" s="2" customFormat="1" ht="24">
      <c r="A645" s="35"/>
      <c r="B645" s="36"/>
      <c r="C645" s="177" t="s">
        <v>406</v>
      </c>
      <c r="D645" s="177" t="s">
        <v>134</v>
      </c>
      <c r="E645" s="178" t="s">
        <v>1306</v>
      </c>
      <c r="F645" s="179" t="s">
        <v>1112</v>
      </c>
      <c r="G645" s="180" t="s">
        <v>1102</v>
      </c>
      <c r="H645" s="181">
        <v>3.364</v>
      </c>
      <c r="I645" s="182"/>
      <c r="J645" s="182"/>
      <c r="K645" s="183">
        <f>ROUND(P645*H645,2)</f>
        <v>0</v>
      </c>
      <c r="L645" s="179" t="s">
        <v>1008</v>
      </c>
      <c r="M645" s="40"/>
      <c r="N645" s="184" t="s">
        <v>29</v>
      </c>
      <c r="O645" s="185" t="s">
        <v>44</v>
      </c>
      <c r="P645" s="186">
        <f>I645+J645</f>
        <v>0</v>
      </c>
      <c r="Q645" s="186">
        <f>ROUND(I645*H645,2)</f>
        <v>0</v>
      </c>
      <c r="R645" s="186">
        <f>ROUND(J645*H645,2)</f>
        <v>0</v>
      </c>
      <c r="S645" s="65"/>
      <c r="T645" s="187">
        <f>S645*H645</f>
        <v>0</v>
      </c>
      <c r="U645" s="187">
        <v>0</v>
      </c>
      <c r="V645" s="187">
        <f>U645*H645</f>
        <v>0</v>
      </c>
      <c r="W645" s="187">
        <v>0</v>
      </c>
      <c r="X645" s="188">
        <f>W645*H645</f>
        <v>0</v>
      </c>
      <c r="Y645" s="35"/>
      <c r="Z645" s="35"/>
      <c r="AA645" s="35"/>
      <c r="AB645" s="35"/>
      <c r="AC645" s="35"/>
      <c r="AD645" s="35"/>
      <c r="AE645" s="35"/>
      <c r="AR645" s="189" t="s">
        <v>455</v>
      </c>
      <c r="AT645" s="189" t="s">
        <v>134</v>
      </c>
      <c r="AU645" s="189" t="s">
        <v>85</v>
      </c>
      <c r="AY645" s="18" t="s">
        <v>131</v>
      </c>
      <c r="BE645" s="190">
        <f>IF(O645="základní",K645,0)</f>
        <v>0</v>
      </c>
      <c r="BF645" s="190">
        <f>IF(O645="snížená",K645,0)</f>
        <v>0</v>
      </c>
      <c r="BG645" s="190">
        <f>IF(O645="zákl. přenesená",K645,0)</f>
        <v>0</v>
      </c>
      <c r="BH645" s="190">
        <f>IF(O645="sníž. přenesená",K645,0)</f>
        <v>0</v>
      </c>
      <c r="BI645" s="190">
        <f>IF(O645="nulová",K645,0)</f>
        <v>0</v>
      </c>
      <c r="BJ645" s="18" t="s">
        <v>83</v>
      </c>
      <c r="BK645" s="190">
        <f>ROUND(P645*H645,2)</f>
        <v>0</v>
      </c>
      <c r="BL645" s="18" t="s">
        <v>455</v>
      </c>
      <c r="BM645" s="189" t="s">
        <v>667</v>
      </c>
    </row>
    <row r="646" spans="1:47" s="2" customFormat="1" ht="12">
      <c r="A646" s="35"/>
      <c r="B646" s="36"/>
      <c r="C646" s="37"/>
      <c r="D646" s="191" t="s">
        <v>141</v>
      </c>
      <c r="E646" s="37"/>
      <c r="F646" s="192" t="s">
        <v>1112</v>
      </c>
      <c r="G646" s="37"/>
      <c r="H646" s="37"/>
      <c r="I646" s="193"/>
      <c r="J646" s="193"/>
      <c r="K646" s="37"/>
      <c r="L646" s="37"/>
      <c r="M646" s="40"/>
      <c r="N646" s="194"/>
      <c r="O646" s="195"/>
      <c r="P646" s="65"/>
      <c r="Q646" s="65"/>
      <c r="R646" s="65"/>
      <c r="S646" s="65"/>
      <c r="T646" s="65"/>
      <c r="U646" s="65"/>
      <c r="V646" s="65"/>
      <c r="W646" s="65"/>
      <c r="X646" s="66"/>
      <c r="Y646" s="35"/>
      <c r="Z646" s="35"/>
      <c r="AA646" s="35"/>
      <c r="AB646" s="35"/>
      <c r="AC646" s="35"/>
      <c r="AD646" s="35"/>
      <c r="AE646" s="35"/>
      <c r="AT646" s="18" t="s">
        <v>141</v>
      </c>
      <c r="AU646" s="18" t="s">
        <v>85</v>
      </c>
    </row>
    <row r="647" spans="1:47" s="2" customFormat="1" ht="12">
      <c r="A647" s="35"/>
      <c r="B647" s="36"/>
      <c r="C647" s="37"/>
      <c r="D647" s="196" t="s">
        <v>143</v>
      </c>
      <c r="E647" s="37"/>
      <c r="F647" s="197" t="s">
        <v>1307</v>
      </c>
      <c r="G647" s="37"/>
      <c r="H647" s="37"/>
      <c r="I647" s="193"/>
      <c r="J647" s="193"/>
      <c r="K647" s="37"/>
      <c r="L647" s="37"/>
      <c r="M647" s="40"/>
      <c r="N647" s="242"/>
      <c r="O647" s="243"/>
      <c r="P647" s="244"/>
      <c r="Q647" s="244"/>
      <c r="R647" s="244"/>
      <c r="S647" s="244"/>
      <c r="T647" s="244"/>
      <c r="U647" s="244"/>
      <c r="V647" s="244"/>
      <c r="W647" s="244"/>
      <c r="X647" s="245"/>
      <c r="Y647" s="35"/>
      <c r="Z647" s="35"/>
      <c r="AA647" s="35"/>
      <c r="AB647" s="35"/>
      <c r="AC647" s="35"/>
      <c r="AD647" s="35"/>
      <c r="AE647" s="35"/>
      <c r="AT647" s="18" t="s">
        <v>143</v>
      </c>
      <c r="AU647" s="18" t="s">
        <v>85</v>
      </c>
    </row>
    <row r="648" spans="1:31" s="2" customFormat="1" ht="6.95" customHeight="1">
      <c r="A648" s="35"/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0"/>
      <c r="N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</row>
  </sheetData>
  <sheetProtection algorithmName="SHA-512" hashValue="ji+KCj/7Vnz3CMxfKRJodoWp+x65rHGXBR81FBNmxFpv6WyPPhB5mpqbWovipVi4RmtQB0yxyqOWEYHJfF31kA==" saltValue="bLxXnFOfMcAsuAI34JNU5OAcHjDUtZPm3oqJvNgLPGOBF7JqN8dSWrW2hI8cEred1SLCjMxIJDopb2FeBZsQfg==" spinCount="100000" sheet="1" objects="1" scenarios="1" formatColumns="0" formatRows="0" autoFilter="0"/>
  <autoFilter ref="C91:L647"/>
  <mergeCells count="9">
    <mergeCell ref="E52:H52"/>
    <mergeCell ref="E82:H82"/>
    <mergeCell ref="E84:H84"/>
    <mergeCell ref="M2:Z2"/>
    <mergeCell ref="E7:H7"/>
    <mergeCell ref="E9:H9"/>
    <mergeCell ref="E18:H18"/>
    <mergeCell ref="E27:H27"/>
    <mergeCell ref="E50:H50"/>
  </mergeCells>
  <hyperlinks>
    <hyperlink ref="F97" r:id="rId1" display="https://podminky.urs.cz/item/CS_URS_2022_02/612315411"/>
    <hyperlink ref="F103" r:id="rId2" display="https://podminky.urs.cz/item/CS_URS_2022_02/619991001"/>
    <hyperlink ref="F109" r:id="rId3" display="https://podminky.urs.cz/item/CS_URS_2022_02/619991011"/>
    <hyperlink ref="F163" r:id="rId4" display="https://podminky.urs.cz/item/CS_URS_2022_02/949101111"/>
    <hyperlink ref="F169" r:id="rId5" display="https://podminky.urs.cz/item/CS_URS_2022_02/952901111"/>
    <hyperlink ref="F175" r:id="rId6" display="https://podminky.urs.cz/item/CS_URS_2022_02/962032230"/>
    <hyperlink ref="F182" r:id="rId7" display="https://podminky.urs.cz/item/CS_URS_2022_02/977131110"/>
    <hyperlink ref="F199" r:id="rId8" display="https://podminky.urs.cz/item/CS_URS_2022_02/977131118"/>
    <hyperlink ref="F208" r:id="rId9" display="https://podminky.urs.cz/item/CS_URS_2022_02/977131119"/>
    <hyperlink ref="F218" r:id="rId10" display="https://podminky.urs.cz/item/CS_URS_2022_02/997013212"/>
    <hyperlink ref="F221" r:id="rId11" display="https://podminky.urs.cz/item/CS_URS_2022_02/997013501"/>
    <hyperlink ref="F224" r:id="rId12" display="https://podminky.urs.cz/item/CS_URS_2022_02/997013509"/>
    <hyperlink ref="F229" r:id="rId13" display="https://podminky.urs.cz/item/CS_URS_2022_02/997013631"/>
    <hyperlink ref="F233" r:id="rId14" display="https://podminky.urs.cz/item/CS_URS_2022_02/998018002"/>
    <hyperlink ref="F245" r:id="rId15" display="https://podminky.urs.cz/item/CS_URS_2022_02/998762202"/>
    <hyperlink ref="F249" r:id="rId16" display="https://podminky.urs.cz/item/CS_URS_2022_02/763135611"/>
    <hyperlink ref="F274" r:id="rId17" display="https://podminky.urs.cz/item/CS_URS_2022_02/763135811"/>
    <hyperlink ref="F295" r:id="rId18" display="https://podminky.urs.cz/item/CS_URS_2022_02/998763402"/>
    <hyperlink ref="F299" r:id="rId19" display="https://podminky.urs.cz/item/CS_URS_2022_02/784121001"/>
    <hyperlink ref="F370" r:id="rId20" display="https://podminky.urs.cz/item/CS_URS_2022_02/784181111"/>
    <hyperlink ref="F373" r:id="rId21" display="https://podminky.urs.cz/item/CS_URS_2022_02/784211001"/>
    <hyperlink ref="F378" r:id="rId22" display="https://podminky.urs.cz/item/CS_URS_2022_02/460941111"/>
    <hyperlink ref="F388" r:id="rId23" display="https://podminky.urs.cz/item/CS_URS_2022_02/460941121"/>
    <hyperlink ref="F397" r:id="rId24" display="https://podminky.urs.cz/item/CS_URS_2022_02/460941122"/>
    <hyperlink ref="F406" r:id="rId25" display="https://podminky.urs.cz/item/CS_URS_2022_02/460941211"/>
    <hyperlink ref="F416" r:id="rId26" display="https://podminky.urs.cz/item/CS_URS_2022_02/460941212"/>
    <hyperlink ref="F426" r:id="rId27" display="https://podminky.urs.cz/item/CS_URS_2022_02/460941213"/>
    <hyperlink ref="F436" r:id="rId28" display="https://podminky.urs.cz/item/CS_URS_2022_02/460941214"/>
    <hyperlink ref="F446" r:id="rId29" display="https://podminky.urs.cz/item/CS_URS_2022_02/460941215"/>
    <hyperlink ref="F456" r:id="rId30" display="https://podminky.urs.cz/item/CS_URS_2022_02/460941221"/>
    <hyperlink ref="F473" r:id="rId31" display="https://podminky.urs.cz/item/CS_URS_2022_02/460941222"/>
    <hyperlink ref="F482" r:id="rId32" display="https://podminky.urs.cz/item/CS_URS_2022_02/460941223"/>
    <hyperlink ref="F496" r:id="rId33" display="https://podminky.urs.cz/item/CS_URS_2022_02/460941224"/>
    <hyperlink ref="F510" r:id="rId34" display="https://podminky.urs.cz/item/CS_URS_2022_02/468101111"/>
    <hyperlink ref="F519" r:id="rId35" display="https://podminky.urs.cz/item/CS_URS_2022_02/468101121"/>
    <hyperlink ref="F528" r:id="rId36" display="https://podminky.urs.cz/item/CS_URS_2022_02/468101122"/>
    <hyperlink ref="F537" r:id="rId37" display="https://podminky.urs.cz/item/CS_URS_2022_02/468101411"/>
    <hyperlink ref="F546" r:id="rId38" display="https://podminky.urs.cz/item/CS_URS_2022_02/468101412"/>
    <hyperlink ref="F555" r:id="rId39" display="https://podminky.urs.cz/item/CS_URS_2022_02/468101413"/>
    <hyperlink ref="F564" r:id="rId40" display="https://podminky.urs.cz/item/CS_URS_2022_02/468101414"/>
    <hyperlink ref="F573" r:id="rId41" display="https://podminky.urs.cz/item/CS_URS_2022_02/468101415"/>
    <hyperlink ref="F582" r:id="rId42" display="https://podminky.urs.cz/item/CS_URS_2022_02/468101421"/>
    <hyperlink ref="F598" r:id="rId43" display="https://podminky.urs.cz/item/CS_URS_2022_02/468101422"/>
    <hyperlink ref="F607" r:id="rId44" display="https://podminky.urs.cz/item/CS_URS_2022_02/468101423"/>
    <hyperlink ref="F620" r:id="rId45" display="https://podminky.urs.cz/item/CS_URS_2022_02/468101424"/>
    <hyperlink ref="F633" r:id="rId46" display="https://podminky.urs.cz/item/CS_URS_2022_02/469971111"/>
    <hyperlink ref="F636" r:id="rId47" display="https://podminky.urs.cz/item/CS_URS_2022_02/469971121"/>
    <hyperlink ref="F639" r:id="rId48" display="https://podminky.urs.cz/item/CS_URS_2022_02/469972111"/>
    <hyperlink ref="F642" r:id="rId49" display="https://podminky.urs.cz/item/CS_URS_2022_02/469972121"/>
    <hyperlink ref="F647" r:id="rId50" display="https://podminky.urs.cz/item/CS_URS_2022_02/46997311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M694"/>
  <sheetViews>
    <sheetView showGridLines="0" workbookViewId="0" topLeftCell="A1">
      <selection activeCell="AA31" sqref="AA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T2" s="18" t="s">
        <v>95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85</v>
      </c>
    </row>
    <row r="4" spans="2:46" s="1" customFormat="1" ht="24.95" customHeight="1">
      <c r="B4" s="21"/>
      <c r="D4" s="105" t="s">
        <v>96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70" t="str">
        <f>'Rekapitulace stavby'!K6</f>
        <v>DDM - Oprava elektroinstalace pavilonu B</v>
      </c>
      <c r="F7" s="371"/>
      <c r="G7" s="371"/>
      <c r="H7" s="371"/>
      <c r="M7" s="21"/>
    </row>
    <row r="8" spans="1:31" s="2" customFormat="1" ht="12" customHeight="1">
      <c r="A8" s="35"/>
      <c r="B8" s="40"/>
      <c r="C8" s="35"/>
      <c r="D8" s="107" t="s">
        <v>97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2" t="s">
        <v>1308</v>
      </c>
      <c r="F9" s="373"/>
      <c r="G9" s="373"/>
      <c r="H9" s="373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20</v>
      </c>
      <c r="G11" s="35"/>
      <c r="H11" s="35"/>
      <c r="I11" s="107" t="s">
        <v>21</v>
      </c>
      <c r="J11" s="109" t="s">
        <v>22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23</v>
      </c>
      <c r="E12" s="35"/>
      <c r="F12" s="109" t="s">
        <v>24</v>
      </c>
      <c r="G12" s="35"/>
      <c r="H12" s="35"/>
      <c r="I12" s="107" t="s">
        <v>25</v>
      </c>
      <c r="J12" s="110" t="str">
        <f>'Rekapitulace stavby'!AN8</f>
        <v>8. 12. 2022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27</v>
      </c>
      <c r="E14" s="35"/>
      <c r="F14" s="35"/>
      <c r="G14" s="35"/>
      <c r="H14" s="35"/>
      <c r="I14" s="107" t="s">
        <v>28</v>
      </c>
      <c r="J14" s="109" t="s">
        <v>29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30</v>
      </c>
      <c r="F15" s="35"/>
      <c r="G15" s="35"/>
      <c r="H15" s="35"/>
      <c r="I15" s="107" t="s">
        <v>31</v>
      </c>
      <c r="J15" s="109" t="s">
        <v>29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32</v>
      </c>
      <c r="E17" s="35"/>
      <c r="F17" s="35"/>
      <c r="G17" s="35"/>
      <c r="H17" s="35"/>
      <c r="I17" s="107" t="s">
        <v>28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07" t="s">
        <v>31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34</v>
      </c>
      <c r="E20" s="35"/>
      <c r="F20" s="35"/>
      <c r="G20" s="35"/>
      <c r="H20" s="35"/>
      <c r="I20" s="107" t="s">
        <v>28</v>
      </c>
      <c r="J20" s="109" t="s">
        <v>29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35</v>
      </c>
      <c r="F21" s="35"/>
      <c r="G21" s="35"/>
      <c r="H21" s="35"/>
      <c r="I21" s="107" t="s">
        <v>31</v>
      </c>
      <c r="J21" s="109" t="s">
        <v>29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36</v>
      </c>
      <c r="E23" s="35"/>
      <c r="F23" s="35"/>
      <c r="G23" s="35"/>
      <c r="H23" s="35"/>
      <c r="I23" s="107" t="s">
        <v>28</v>
      </c>
      <c r="J23" s="109" t="s">
        <v>29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35</v>
      </c>
      <c r="F24" s="35"/>
      <c r="G24" s="35"/>
      <c r="H24" s="35"/>
      <c r="I24" s="107" t="s">
        <v>31</v>
      </c>
      <c r="J24" s="109" t="s">
        <v>29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6" t="s">
        <v>29</v>
      </c>
      <c r="F27" s="376"/>
      <c r="G27" s="376"/>
      <c r="H27" s="376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99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100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39</v>
      </c>
      <c r="E32" s="35"/>
      <c r="F32" s="35"/>
      <c r="G32" s="35"/>
      <c r="H32" s="35"/>
      <c r="I32" s="35"/>
      <c r="J32" s="35"/>
      <c r="K32" s="117">
        <f>ROUND(K91,2)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41</v>
      </c>
      <c r="G34" s="35"/>
      <c r="H34" s="35"/>
      <c r="I34" s="118" t="s">
        <v>40</v>
      </c>
      <c r="J34" s="35"/>
      <c r="K34" s="118" t="s">
        <v>42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43</v>
      </c>
      <c r="E35" s="107" t="s">
        <v>44</v>
      </c>
      <c r="F35" s="115">
        <f>ROUND((SUM(BE91:BE693)),2)</f>
        <v>0</v>
      </c>
      <c r="G35" s="35"/>
      <c r="H35" s="35"/>
      <c r="I35" s="120">
        <v>0.21</v>
      </c>
      <c r="J35" s="35"/>
      <c r="K35" s="115">
        <f>ROUND(((SUM(BE91:BE693))*I35),2)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45</v>
      </c>
      <c r="F36" s="115">
        <f>ROUND((SUM(BF91:BF693)),2)</f>
        <v>0</v>
      </c>
      <c r="G36" s="35"/>
      <c r="H36" s="35"/>
      <c r="I36" s="120">
        <v>0.15</v>
      </c>
      <c r="J36" s="35"/>
      <c r="K36" s="115">
        <f>ROUND(((SUM(BF91:BF693))*I36),2)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46</v>
      </c>
      <c r="F37" s="115">
        <f>ROUND((SUM(BG91:BG693)),2)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47</v>
      </c>
      <c r="F38" s="115">
        <f>ROUND((SUM(BH91:BH693)),2)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48</v>
      </c>
      <c r="F39" s="115">
        <f>ROUND((SUM(BI91:BI693)),2)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101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68" t="str">
        <f>E7</f>
        <v>DDM - Oprava elektroinstalace pavilonu B</v>
      </c>
      <c r="F50" s="369"/>
      <c r="G50" s="369"/>
      <c r="H50" s="369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97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56" t="str">
        <f>E9</f>
        <v>04 - II. etapa - Stavební práce 1.NP</v>
      </c>
      <c r="F52" s="367"/>
      <c r="G52" s="367"/>
      <c r="H52" s="367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23</v>
      </c>
      <c r="D54" s="37"/>
      <c r="E54" s="37"/>
      <c r="F54" s="28" t="str">
        <f>F12</f>
        <v>Spartakiádní 1937, 356 01 Sokolov</v>
      </c>
      <c r="G54" s="37"/>
      <c r="H54" s="37"/>
      <c r="I54" s="30" t="s">
        <v>25</v>
      </c>
      <c r="J54" s="60" t="str">
        <f>IF(J12="","",J12)</f>
        <v>8. 12. 2022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27</v>
      </c>
      <c r="D56" s="37"/>
      <c r="E56" s="37"/>
      <c r="F56" s="28" t="str">
        <f>E15</f>
        <v>Město Sokolov</v>
      </c>
      <c r="G56" s="37"/>
      <c r="H56" s="37"/>
      <c r="I56" s="30" t="s">
        <v>34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32</v>
      </c>
      <c r="D57" s="37"/>
      <c r="E57" s="37"/>
      <c r="F57" s="28" t="str">
        <f>IF(E18="","",E18)</f>
        <v>Vyplň údaj</v>
      </c>
      <c r="G57" s="37"/>
      <c r="H57" s="37"/>
      <c r="I57" s="30" t="s">
        <v>36</v>
      </c>
      <c r="J57" s="33" t="str">
        <f>E24</f>
        <v>Ing. Jiří Voráč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102</v>
      </c>
      <c r="D59" s="133"/>
      <c r="E59" s="133"/>
      <c r="F59" s="133"/>
      <c r="G59" s="133"/>
      <c r="H59" s="133"/>
      <c r="I59" s="134" t="s">
        <v>103</v>
      </c>
      <c r="J59" s="134" t="s">
        <v>104</v>
      </c>
      <c r="K59" s="134" t="s">
        <v>105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73</v>
      </c>
      <c r="D61" s="37"/>
      <c r="E61" s="37"/>
      <c r="F61" s="37"/>
      <c r="G61" s="37"/>
      <c r="H61" s="37"/>
      <c r="I61" s="78">
        <f aca="true" t="shared" si="0" ref="I61:J63">Q91</f>
        <v>0</v>
      </c>
      <c r="J61" s="78">
        <f t="shared" si="0"/>
        <v>0</v>
      </c>
      <c r="K61" s="78">
        <f>K91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106</v>
      </c>
    </row>
    <row r="62" spans="2:13" s="9" customFormat="1" ht="24.95" customHeight="1">
      <c r="B62" s="136"/>
      <c r="C62" s="137"/>
      <c r="D62" s="138" t="s">
        <v>991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K92</f>
        <v>0</v>
      </c>
      <c r="L62" s="137"/>
      <c r="M62" s="141"/>
    </row>
    <row r="63" spans="2:13" s="10" customFormat="1" ht="19.9" customHeight="1">
      <c r="B63" s="142"/>
      <c r="C63" s="143"/>
      <c r="D63" s="144" t="s">
        <v>992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K93</f>
        <v>0</v>
      </c>
      <c r="L63" s="143"/>
      <c r="M63" s="147"/>
    </row>
    <row r="64" spans="2:13" s="10" customFormat="1" ht="19.9" customHeight="1">
      <c r="B64" s="142"/>
      <c r="C64" s="143"/>
      <c r="D64" s="144" t="s">
        <v>993</v>
      </c>
      <c r="E64" s="145"/>
      <c r="F64" s="145"/>
      <c r="G64" s="145"/>
      <c r="H64" s="145"/>
      <c r="I64" s="146">
        <f>Q171</f>
        <v>0</v>
      </c>
      <c r="J64" s="146">
        <f>R171</f>
        <v>0</v>
      </c>
      <c r="K64" s="146">
        <f>K171</f>
        <v>0</v>
      </c>
      <c r="L64" s="143"/>
      <c r="M64" s="147"/>
    </row>
    <row r="65" spans="2:13" s="10" customFormat="1" ht="19.9" customHeight="1">
      <c r="B65" s="142"/>
      <c r="C65" s="143"/>
      <c r="D65" s="144" t="s">
        <v>994</v>
      </c>
      <c r="E65" s="145"/>
      <c r="F65" s="145"/>
      <c r="G65" s="145"/>
      <c r="H65" s="145"/>
      <c r="I65" s="146">
        <f>Q272</f>
        <v>0</v>
      </c>
      <c r="J65" s="146">
        <f>R272</f>
        <v>0</v>
      </c>
      <c r="K65" s="146">
        <f>K272</f>
        <v>0</v>
      </c>
      <c r="L65" s="143"/>
      <c r="M65" s="147"/>
    </row>
    <row r="66" spans="2:13" s="10" customFormat="1" ht="19.9" customHeight="1">
      <c r="B66" s="142"/>
      <c r="C66" s="143"/>
      <c r="D66" s="144" t="s">
        <v>995</v>
      </c>
      <c r="E66" s="145"/>
      <c r="F66" s="145"/>
      <c r="G66" s="145"/>
      <c r="H66" s="145"/>
      <c r="I66" s="146">
        <f>Q288</f>
        <v>0</v>
      </c>
      <c r="J66" s="146">
        <f>R288</f>
        <v>0</v>
      </c>
      <c r="K66" s="146">
        <f>K288</f>
        <v>0</v>
      </c>
      <c r="L66" s="143"/>
      <c r="M66" s="147"/>
    </row>
    <row r="67" spans="2:13" s="9" customFormat="1" ht="24.95" customHeight="1">
      <c r="B67" s="136"/>
      <c r="C67" s="137"/>
      <c r="D67" s="138" t="s">
        <v>996</v>
      </c>
      <c r="E67" s="139"/>
      <c r="F67" s="139"/>
      <c r="G67" s="139"/>
      <c r="H67" s="139"/>
      <c r="I67" s="140">
        <f>Q292</f>
        <v>0</v>
      </c>
      <c r="J67" s="140">
        <f>R292</f>
        <v>0</v>
      </c>
      <c r="K67" s="140">
        <f>K292</f>
        <v>0</v>
      </c>
      <c r="L67" s="137"/>
      <c r="M67" s="141"/>
    </row>
    <row r="68" spans="2:13" s="10" customFormat="1" ht="19.9" customHeight="1">
      <c r="B68" s="142"/>
      <c r="C68" s="143"/>
      <c r="D68" s="144" t="s">
        <v>998</v>
      </c>
      <c r="E68" s="145"/>
      <c r="F68" s="145"/>
      <c r="G68" s="145"/>
      <c r="H68" s="145"/>
      <c r="I68" s="146">
        <f>Q293</f>
        <v>0</v>
      </c>
      <c r="J68" s="146">
        <f>R293</f>
        <v>0</v>
      </c>
      <c r="K68" s="146">
        <f>K293</f>
        <v>0</v>
      </c>
      <c r="L68" s="143"/>
      <c r="M68" s="147"/>
    </row>
    <row r="69" spans="2:13" s="10" customFormat="1" ht="19.9" customHeight="1">
      <c r="B69" s="142"/>
      <c r="C69" s="143"/>
      <c r="D69" s="144" t="s">
        <v>999</v>
      </c>
      <c r="E69" s="145"/>
      <c r="F69" s="145"/>
      <c r="G69" s="145"/>
      <c r="H69" s="145"/>
      <c r="I69" s="146">
        <f>Q343</f>
        <v>0</v>
      </c>
      <c r="J69" s="146">
        <f>R343</f>
        <v>0</v>
      </c>
      <c r="K69" s="146">
        <f>K343</f>
        <v>0</v>
      </c>
      <c r="L69" s="143"/>
      <c r="M69" s="147"/>
    </row>
    <row r="70" spans="2:13" s="9" customFormat="1" ht="24.95" customHeight="1">
      <c r="B70" s="136"/>
      <c r="C70" s="137"/>
      <c r="D70" s="138" t="s">
        <v>1000</v>
      </c>
      <c r="E70" s="139"/>
      <c r="F70" s="139"/>
      <c r="G70" s="139"/>
      <c r="H70" s="139"/>
      <c r="I70" s="140">
        <f>Q428</f>
        <v>0</v>
      </c>
      <c r="J70" s="140">
        <f>R428</f>
        <v>0</v>
      </c>
      <c r="K70" s="140">
        <f>K428</f>
        <v>0</v>
      </c>
      <c r="L70" s="137"/>
      <c r="M70" s="141"/>
    </row>
    <row r="71" spans="2:13" s="10" customFormat="1" ht="19.9" customHeight="1">
      <c r="B71" s="142"/>
      <c r="C71" s="143"/>
      <c r="D71" s="144" t="s">
        <v>1001</v>
      </c>
      <c r="E71" s="145"/>
      <c r="F71" s="145"/>
      <c r="G71" s="145"/>
      <c r="H71" s="145"/>
      <c r="I71" s="146">
        <f>Q429</f>
        <v>0</v>
      </c>
      <c r="J71" s="146">
        <f>R429</f>
        <v>0</v>
      </c>
      <c r="K71" s="146">
        <f>K429</f>
        <v>0</v>
      </c>
      <c r="L71" s="143"/>
      <c r="M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112</v>
      </c>
      <c r="D78" s="37"/>
      <c r="E78" s="37"/>
      <c r="F78" s="37"/>
      <c r="G78" s="37"/>
      <c r="H78" s="37"/>
      <c r="I78" s="37"/>
      <c r="J78" s="37"/>
      <c r="K78" s="37"/>
      <c r="L78" s="37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17</v>
      </c>
      <c r="D80" s="37"/>
      <c r="E80" s="37"/>
      <c r="F80" s="37"/>
      <c r="G80" s="37"/>
      <c r="H80" s="37"/>
      <c r="I80" s="37"/>
      <c r="J80" s="37"/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68" t="str">
        <f>E7</f>
        <v>DDM - Oprava elektroinstalace pavilonu B</v>
      </c>
      <c r="F81" s="369"/>
      <c r="G81" s="369"/>
      <c r="H81" s="369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97</v>
      </c>
      <c r="D82" s="37"/>
      <c r="E82" s="37"/>
      <c r="F82" s="37"/>
      <c r="G82" s="37"/>
      <c r="H82" s="37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56" t="str">
        <f>E9</f>
        <v>04 - II. etapa - Stavební práce 1.NP</v>
      </c>
      <c r="F83" s="367"/>
      <c r="G83" s="367"/>
      <c r="H83" s="367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23</v>
      </c>
      <c r="D85" s="37"/>
      <c r="E85" s="37"/>
      <c r="F85" s="28" t="str">
        <f>F12</f>
        <v>Spartakiádní 1937, 356 01 Sokolov</v>
      </c>
      <c r="G85" s="37"/>
      <c r="H85" s="37"/>
      <c r="I85" s="30" t="s">
        <v>25</v>
      </c>
      <c r="J85" s="60" t="str">
        <f>IF(J12="","",J12)</f>
        <v>8. 12. 2022</v>
      </c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27</v>
      </c>
      <c r="D87" s="37"/>
      <c r="E87" s="37"/>
      <c r="F87" s="28" t="str">
        <f>E15</f>
        <v>Město Sokolov</v>
      </c>
      <c r="G87" s="37"/>
      <c r="H87" s="37"/>
      <c r="I87" s="30" t="s">
        <v>34</v>
      </c>
      <c r="J87" s="33" t="str">
        <f>E21</f>
        <v>Ing. Jiří Voráč</v>
      </c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32</v>
      </c>
      <c r="D88" s="37"/>
      <c r="E88" s="37"/>
      <c r="F88" s="28" t="str">
        <f>IF(E18="","",E18)</f>
        <v>Vyplň údaj</v>
      </c>
      <c r="G88" s="37"/>
      <c r="H88" s="37"/>
      <c r="I88" s="30" t="s">
        <v>36</v>
      </c>
      <c r="J88" s="33" t="str">
        <f>E24</f>
        <v>Ing. Jiří Voráč</v>
      </c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8"/>
      <c r="B90" s="149"/>
      <c r="C90" s="150" t="s">
        <v>113</v>
      </c>
      <c r="D90" s="151" t="s">
        <v>58</v>
      </c>
      <c r="E90" s="151" t="s">
        <v>54</v>
      </c>
      <c r="F90" s="151" t="s">
        <v>55</v>
      </c>
      <c r="G90" s="151" t="s">
        <v>114</v>
      </c>
      <c r="H90" s="151" t="s">
        <v>115</v>
      </c>
      <c r="I90" s="151" t="s">
        <v>116</v>
      </c>
      <c r="J90" s="151" t="s">
        <v>117</v>
      </c>
      <c r="K90" s="151" t="s">
        <v>105</v>
      </c>
      <c r="L90" s="152" t="s">
        <v>118</v>
      </c>
      <c r="M90" s="153"/>
      <c r="N90" s="69" t="s">
        <v>29</v>
      </c>
      <c r="O90" s="70" t="s">
        <v>43</v>
      </c>
      <c r="P90" s="70" t="s">
        <v>119</v>
      </c>
      <c r="Q90" s="70" t="s">
        <v>120</v>
      </c>
      <c r="R90" s="70" t="s">
        <v>121</v>
      </c>
      <c r="S90" s="70" t="s">
        <v>122</v>
      </c>
      <c r="T90" s="70" t="s">
        <v>123</v>
      </c>
      <c r="U90" s="70" t="s">
        <v>124</v>
      </c>
      <c r="V90" s="70" t="s">
        <v>125</v>
      </c>
      <c r="W90" s="70" t="s">
        <v>126</v>
      </c>
      <c r="X90" s="71" t="s">
        <v>127</v>
      </c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5"/>
      <c r="B91" s="36"/>
      <c r="C91" s="76" t="s">
        <v>128</v>
      </c>
      <c r="D91" s="37"/>
      <c r="E91" s="37"/>
      <c r="F91" s="37"/>
      <c r="G91" s="37"/>
      <c r="H91" s="37"/>
      <c r="I91" s="37"/>
      <c r="J91" s="37"/>
      <c r="K91" s="154">
        <f>BK91</f>
        <v>0</v>
      </c>
      <c r="L91" s="37"/>
      <c r="M91" s="40"/>
      <c r="N91" s="72"/>
      <c r="O91" s="155"/>
      <c r="P91" s="73"/>
      <c r="Q91" s="156">
        <f>Q92+Q292+Q428</f>
        <v>0</v>
      </c>
      <c r="R91" s="156">
        <f>R92+R292+R428</f>
        <v>0</v>
      </c>
      <c r="S91" s="73"/>
      <c r="T91" s="157">
        <f>T92+T292+T428</f>
        <v>0</v>
      </c>
      <c r="U91" s="73"/>
      <c r="V91" s="157">
        <f>V92+V292+V428</f>
        <v>0</v>
      </c>
      <c r="W91" s="73"/>
      <c r="X91" s="158">
        <f>X92+X292+X428</f>
        <v>0</v>
      </c>
      <c r="Y91" s="35"/>
      <c r="Z91" s="35"/>
      <c r="AA91" s="35"/>
      <c r="AB91" s="35"/>
      <c r="AC91" s="35"/>
      <c r="AD91" s="35"/>
      <c r="AE91" s="35"/>
      <c r="AT91" s="18" t="s">
        <v>74</v>
      </c>
      <c r="AU91" s="18" t="s">
        <v>106</v>
      </c>
      <c r="BK91" s="159">
        <f>BK92+BK292+BK428</f>
        <v>0</v>
      </c>
    </row>
    <row r="92" spans="2:63" s="12" customFormat="1" ht="25.9" customHeight="1">
      <c r="B92" s="160"/>
      <c r="C92" s="161"/>
      <c r="D92" s="162" t="s">
        <v>74</v>
      </c>
      <c r="E92" s="163" t="s">
        <v>1002</v>
      </c>
      <c r="F92" s="163" t="s">
        <v>1003</v>
      </c>
      <c r="G92" s="161"/>
      <c r="H92" s="161"/>
      <c r="I92" s="164"/>
      <c r="J92" s="164"/>
      <c r="K92" s="165">
        <f>BK92</f>
        <v>0</v>
      </c>
      <c r="L92" s="161"/>
      <c r="M92" s="166"/>
      <c r="N92" s="167"/>
      <c r="O92" s="168"/>
      <c r="P92" s="168"/>
      <c r="Q92" s="169">
        <f>Q93+Q171+Q272+Q288</f>
        <v>0</v>
      </c>
      <c r="R92" s="169">
        <f>R93+R171+R272+R288</f>
        <v>0</v>
      </c>
      <c r="S92" s="168"/>
      <c r="T92" s="170">
        <f>T93+T171+T272+T288</f>
        <v>0</v>
      </c>
      <c r="U92" s="168"/>
      <c r="V92" s="170">
        <f>V93+V171+V272+V288</f>
        <v>0</v>
      </c>
      <c r="W92" s="168"/>
      <c r="X92" s="171">
        <f>X93+X171+X272+X288</f>
        <v>0</v>
      </c>
      <c r="AR92" s="172" t="s">
        <v>83</v>
      </c>
      <c r="AT92" s="173" t="s">
        <v>74</v>
      </c>
      <c r="AU92" s="173" t="s">
        <v>75</v>
      </c>
      <c r="AY92" s="172" t="s">
        <v>131</v>
      </c>
      <c r="BK92" s="174">
        <f>BK93+BK171+BK272+BK288</f>
        <v>0</v>
      </c>
    </row>
    <row r="93" spans="2:63" s="12" customFormat="1" ht="22.9" customHeight="1">
      <c r="B93" s="160"/>
      <c r="C93" s="161"/>
      <c r="D93" s="162" t="s">
        <v>74</v>
      </c>
      <c r="E93" s="175" t="s">
        <v>166</v>
      </c>
      <c r="F93" s="175" t="s">
        <v>1004</v>
      </c>
      <c r="G93" s="161"/>
      <c r="H93" s="161"/>
      <c r="I93" s="164"/>
      <c r="J93" s="164"/>
      <c r="K93" s="176">
        <f>BK93</f>
        <v>0</v>
      </c>
      <c r="L93" s="161"/>
      <c r="M93" s="166"/>
      <c r="N93" s="167"/>
      <c r="O93" s="168"/>
      <c r="P93" s="168"/>
      <c r="Q93" s="169">
        <f>SUM(Q94:Q170)</f>
        <v>0</v>
      </c>
      <c r="R93" s="169">
        <f>SUM(R94:R170)</f>
        <v>0</v>
      </c>
      <c r="S93" s="168"/>
      <c r="T93" s="170">
        <f>SUM(T94:T170)</f>
        <v>0</v>
      </c>
      <c r="U93" s="168"/>
      <c r="V93" s="170">
        <f>SUM(V94:V170)</f>
        <v>0</v>
      </c>
      <c r="W93" s="168"/>
      <c r="X93" s="171">
        <f>SUM(X94:X170)</f>
        <v>0</v>
      </c>
      <c r="AR93" s="172" t="s">
        <v>83</v>
      </c>
      <c r="AT93" s="173" t="s">
        <v>74</v>
      </c>
      <c r="AU93" s="173" t="s">
        <v>83</v>
      </c>
      <c r="AY93" s="172" t="s">
        <v>131</v>
      </c>
      <c r="BK93" s="174">
        <f>SUM(BK94:BK170)</f>
        <v>0</v>
      </c>
    </row>
    <row r="94" spans="1:65" s="2" customFormat="1" ht="24.2" customHeight="1">
      <c r="A94" s="35"/>
      <c r="B94" s="36"/>
      <c r="C94" s="177" t="s">
        <v>83</v>
      </c>
      <c r="D94" s="177" t="s">
        <v>134</v>
      </c>
      <c r="E94" s="178" t="s">
        <v>1005</v>
      </c>
      <c r="F94" s="179" t="s">
        <v>1006</v>
      </c>
      <c r="G94" s="180" t="s">
        <v>1007</v>
      </c>
      <c r="H94" s="181">
        <v>105.431</v>
      </c>
      <c r="I94" s="182"/>
      <c r="J94" s="182"/>
      <c r="K94" s="183">
        <f>ROUND(P94*H94,2)</f>
        <v>0</v>
      </c>
      <c r="L94" s="179" t="s">
        <v>1008</v>
      </c>
      <c r="M94" s="40"/>
      <c r="N94" s="184" t="s">
        <v>29</v>
      </c>
      <c r="O94" s="185" t="s">
        <v>44</v>
      </c>
      <c r="P94" s="186">
        <f>I94+J94</f>
        <v>0</v>
      </c>
      <c r="Q94" s="186">
        <f>ROUND(I94*H94,2)</f>
        <v>0</v>
      </c>
      <c r="R94" s="186">
        <f>ROUND(J94*H94,2)</f>
        <v>0</v>
      </c>
      <c r="S94" s="65"/>
      <c r="T94" s="187">
        <f>S94*H94</f>
        <v>0</v>
      </c>
      <c r="U94" s="187">
        <v>0</v>
      </c>
      <c r="V94" s="187">
        <f>U94*H94</f>
        <v>0</v>
      </c>
      <c r="W94" s="187">
        <v>0</v>
      </c>
      <c r="X94" s="188">
        <f>W94*H94</f>
        <v>0</v>
      </c>
      <c r="Y94" s="35"/>
      <c r="Z94" s="35"/>
      <c r="AA94" s="35"/>
      <c r="AB94" s="35"/>
      <c r="AC94" s="35"/>
      <c r="AD94" s="35"/>
      <c r="AE94" s="35"/>
      <c r="AR94" s="189" t="s">
        <v>139</v>
      </c>
      <c r="AT94" s="189" t="s">
        <v>134</v>
      </c>
      <c r="AU94" s="189" t="s">
        <v>85</v>
      </c>
      <c r="AY94" s="18" t="s">
        <v>131</v>
      </c>
      <c r="BE94" s="190">
        <f>IF(O94="základní",K94,0)</f>
        <v>0</v>
      </c>
      <c r="BF94" s="190">
        <f>IF(O94="snížená",K94,0)</f>
        <v>0</v>
      </c>
      <c r="BG94" s="190">
        <f>IF(O94="zákl. přenesená",K94,0)</f>
        <v>0</v>
      </c>
      <c r="BH94" s="190">
        <f>IF(O94="sníž. přenesená",K94,0)</f>
        <v>0</v>
      </c>
      <c r="BI94" s="190">
        <f>IF(O94="nulová",K94,0)</f>
        <v>0</v>
      </c>
      <c r="BJ94" s="18" t="s">
        <v>83</v>
      </c>
      <c r="BK94" s="190">
        <f>ROUND(P94*H94,2)</f>
        <v>0</v>
      </c>
      <c r="BL94" s="18" t="s">
        <v>139</v>
      </c>
      <c r="BM94" s="189" t="s">
        <v>85</v>
      </c>
    </row>
    <row r="95" spans="1:47" s="2" customFormat="1" ht="12">
      <c r="A95" s="35"/>
      <c r="B95" s="36"/>
      <c r="C95" s="37"/>
      <c r="D95" s="191" t="s">
        <v>141</v>
      </c>
      <c r="E95" s="37"/>
      <c r="F95" s="192" t="s">
        <v>1006</v>
      </c>
      <c r="G95" s="37"/>
      <c r="H95" s="37"/>
      <c r="I95" s="193"/>
      <c r="J95" s="193"/>
      <c r="K95" s="37"/>
      <c r="L95" s="37"/>
      <c r="M95" s="40"/>
      <c r="N95" s="194"/>
      <c r="O95" s="195"/>
      <c r="P95" s="65"/>
      <c r="Q95" s="65"/>
      <c r="R95" s="65"/>
      <c r="S95" s="65"/>
      <c r="T95" s="65"/>
      <c r="U95" s="65"/>
      <c r="V95" s="65"/>
      <c r="W95" s="65"/>
      <c r="X95" s="66"/>
      <c r="Y95" s="35"/>
      <c r="Z95" s="35"/>
      <c r="AA95" s="35"/>
      <c r="AB95" s="35"/>
      <c r="AC95" s="35"/>
      <c r="AD95" s="35"/>
      <c r="AE95" s="35"/>
      <c r="AT95" s="18" t="s">
        <v>141</v>
      </c>
      <c r="AU95" s="18" t="s">
        <v>85</v>
      </c>
    </row>
    <row r="96" spans="1:47" s="2" customFormat="1" ht="12">
      <c r="A96" s="35"/>
      <c r="B96" s="36"/>
      <c r="C96" s="37"/>
      <c r="D96" s="196" t="s">
        <v>143</v>
      </c>
      <c r="E96" s="37"/>
      <c r="F96" s="197" t="s">
        <v>1009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143</v>
      </c>
      <c r="AU96" s="18" t="s">
        <v>85</v>
      </c>
    </row>
    <row r="97" spans="2:51" s="13" customFormat="1" ht="12">
      <c r="B97" s="198"/>
      <c r="C97" s="199"/>
      <c r="D97" s="191" t="s">
        <v>145</v>
      </c>
      <c r="E97" s="200" t="s">
        <v>29</v>
      </c>
      <c r="F97" s="201" t="s">
        <v>1010</v>
      </c>
      <c r="G97" s="199"/>
      <c r="H97" s="200" t="s">
        <v>29</v>
      </c>
      <c r="I97" s="202"/>
      <c r="J97" s="202"/>
      <c r="K97" s="199"/>
      <c r="L97" s="199"/>
      <c r="M97" s="203"/>
      <c r="N97" s="204"/>
      <c r="O97" s="205"/>
      <c r="P97" s="205"/>
      <c r="Q97" s="205"/>
      <c r="R97" s="205"/>
      <c r="S97" s="205"/>
      <c r="T97" s="205"/>
      <c r="U97" s="205"/>
      <c r="V97" s="205"/>
      <c r="W97" s="205"/>
      <c r="X97" s="206"/>
      <c r="AT97" s="207" t="s">
        <v>145</v>
      </c>
      <c r="AU97" s="207" t="s">
        <v>85</v>
      </c>
      <c r="AV97" s="13" t="s">
        <v>83</v>
      </c>
      <c r="AW97" s="13" t="s">
        <v>5</v>
      </c>
      <c r="AX97" s="13" t="s">
        <v>75</v>
      </c>
      <c r="AY97" s="207" t="s">
        <v>131</v>
      </c>
    </row>
    <row r="98" spans="2:51" s="14" customFormat="1" ht="12">
      <c r="B98" s="208"/>
      <c r="C98" s="209"/>
      <c r="D98" s="191" t="s">
        <v>145</v>
      </c>
      <c r="E98" s="210" t="s">
        <v>29</v>
      </c>
      <c r="F98" s="211" t="s">
        <v>1309</v>
      </c>
      <c r="G98" s="209"/>
      <c r="H98" s="212">
        <v>105.431</v>
      </c>
      <c r="I98" s="213"/>
      <c r="J98" s="213"/>
      <c r="K98" s="209"/>
      <c r="L98" s="209"/>
      <c r="M98" s="214"/>
      <c r="N98" s="215"/>
      <c r="O98" s="216"/>
      <c r="P98" s="216"/>
      <c r="Q98" s="216"/>
      <c r="R98" s="216"/>
      <c r="S98" s="216"/>
      <c r="T98" s="216"/>
      <c r="U98" s="216"/>
      <c r="V98" s="216"/>
      <c r="W98" s="216"/>
      <c r="X98" s="217"/>
      <c r="AT98" s="218" t="s">
        <v>145</v>
      </c>
      <c r="AU98" s="218" t="s">
        <v>85</v>
      </c>
      <c r="AV98" s="14" t="s">
        <v>85</v>
      </c>
      <c r="AW98" s="14" t="s">
        <v>5</v>
      </c>
      <c r="AX98" s="14" t="s">
        <v>75</v>
      </c>
      <c r="AY98" s="218" t="s">
        <v>131</v>
      </c>
    </row>
    <row r="99" spans="2:51" s="15" customFormat="1" ht="12">
      <c r="B99" s="219"/>
      <c r="C99" s="220"/>
      <c r="D99" s="191" t="s">
        <v>145</v>
      </c>
      <c r="E99" s="221" t="s">
        <v>29</v>
      </c>
      <c r="F99" s="222" t="s">
        <v>147</v>
      </c>
      <c r="G99" s="220"/>
      <c r="H99" s="223">
        <v>105.431</v>
      </c>
      <c r="I99" s="224"/>
      <c r="J99" s="224"/>
      <c r="K99" s="220"/>
      <c r="L99" s="220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AT99" s="229" t="s">
        <v>145</v>
      </c>
      <c r="AU99" s="229" t="s">
        <v>85</v>
      </c>
      <c r="AV99" s="15" t="s">
        <v>139</v>
      </c>
      <c r="AW99" s="15" t="s">
        <v>5</v>
      </c>
      <c r="AX99" s="15" t="s">
        <v>83</v>
      </c>
      <c r="AY99" s="229" t="s">
        <v>131</v>
      </c>
    </row>
    <row r="100" spans="1:65" s="2" customFormat="1" ht="24.2" customHeight="1">
      <c r="A100" s="35"/>
      <c r="B100" s="36"/>
      <c r="C100" s="177" t="s">
        <v>85</v>
      </c>
      <c r="D100" s="177" t="s">
        <v>134</v>
      </c>
      <c r="E100" s="178" t="s">
        <v>1012</v>
      </c>
      <c r="F100" s="179" t="s">
        <v>1013</v>
      </c>
      <c r="G100" s="180" t="s">
        <v>1007</v>
      </c>
      <c r="H100" s="181">
        <v>441.35</v>
      </c>
      <c r="I100" s="182"/>
      <c r="J100" s="182"/>
      <c r="K100" s="183">
        <f>ROUND(P100*H100,2)</f>
        <v>0</v>
      </c>
      <c r="L100" s="179" t="s">
        <v>1008</v>
      </c>
      <c r="M100" s="40"/>
      <c r="N100" s="184" t="s">
        <v>29</v>
      </c>
      <c r="O100" s="185" t="s">
        <v>44</v>
      </c>
      <c r="P100" s="186">
        <f>I100+J100</f>
        <v>0</v>
      </c>
      <c r="Q100" s="186">
        <f>ROUND(I100*H100,2)</f>
        <v>0</v>
      </c>
      <c r="R100" s="186">
        <f>ROUND(J100*H100,2)</f>
        <v>0</v>
      </c>
      <c r="S100" s="65"/>
      <c r="T100" s="187">
        <f>S100*H100</f>
        <v>0</v>
      </c>
      <c r="U100" s="187">
        <v>0</v>
      </c>
      <c r="V100" s="187">
        <f>U100*H100</f>
        <v>0</v>
      </c>
      <c r="W100" s="187">
        <v>0</v>
      </c>
      <c r="X100" s="188">
        <f>W100*H100</f>
        <v>0</v>
      </c>
      <c r="Y100" s="35"/>
      <c r="Z100" s="35"/>
      <c r="AA100" s="35"/>
      <c r="AB100" s="35"/>
      <c r="AC100" s="35"/>
      <c r="AD100" s="35"/>
      <c r="AE100" s="35"/>
      <c r="AR100" s="189" t="s">
        <v>139</v>
      </c>
      <c r="AT100" s="189" t="s">
        <v>134</v>
      </c>
      <c r="AU100" s="189" t="s">
        <v>85</v>
      </c>
      <c r="AY100" s="18" t="s">
        <v>131</v>
      </c>
      <c r="BE100" s="190">
        <f>IF(O100="základní",K100,0)</f>
        <v>0</v>
      </c>
      <c r="BF100" s="190">
        <f>IF(O100="snížená",K100,0)</f>
        <v>0</v>
      </c>
      <c r="BG100" s="190">
        <f>IF(O100="zákl. přenesená",K100,0)</f>
        <v>0</v>
      </c>
      <c r="BH100" s="190">
        <f>IF(O100="sníž. přenesená",K100,0)</f>
        <v>0</v>
      </c>
      <c r="BI100" s="190">
        <f>IF(O100="nulová",K100,0)</f>
        <v>0</v>
      </c>
      <c r="BJ100" s="18" t="s">
        <v>83</v>
      </c>
      <c r="BK100" s="190">
        <f>ROUND(P100*H100,2)</f>
        <v>0</v>
      </c>
      <c r="BL100" s="18" t="s">
        <v>139</v>
      </c>
      <c r="BM100" s="189" t="s">
        <v>139</v>
      </c>
    </row>
    <row r="101" spans="1:47" s="2" customFormat="1" ht="12">
      <c r="A101" s="35"/>
      <c r="B101" s="36"/>
      <c r="C101" s="37"/>
      <c r="D101" s="191" t="s">
        <v>141</v>
      </c>
      <c r="E101" s="37"/>
      <c r="F101" s="192" t="s">
        <v>1013</v>
      </c>
      <c r="G101" s="37"/>
      <c r="H101" s="37"/>
      <c r="I101" s="193"/>
      <c r="J101" s="193"/>
      <c r="K101" s="37"/>
      <c r="L101" s="37"/>
      <c r="M101" s="40"/>
      <c r="N101" s="194"/>
      <c r="O101" s="195"/>
      <c r="P101" s="65"/>
      <c r="Q101" s="65"/>
      <c r="R101" s="65"/>
      <c r="S101" s="65"/>
      <c r="T101" s="65"/>
      <c r="U101" s="65"/>
      <c r="V101" s="65"/>
      <c r="W101" s="65"/>
      <c r="X101" s="66"/>
      <c r="Y101" s="35"/>
      <c r="Z101" s="35"/>
      <c r="AA101" s="35"/>
      <c r="AB101" s="35"/>
      <c r="AC101" s="35"/>
      <c r="AD101" s="35"/>
      <c r="AE101" s="35"/>
      <c r="AT101" s="18" t="s">
        <v>141</v>
      </c>
      <c r="AU101" s="18" t="s">
        <v>85</v>
      </c>
    </row>
    <row r="102" spans="1:47" s="2" customFormat="1" ht="12">
      <c r="A102" s="35"/>
      <c r="B102" s="36"/>
      <c r="C102" s="37"/>
      <c r="D102" s="196" t="s">
        <v>143</v>
      </c>
      <c r="E102" s="37"/>
      <c r="F102" s="197" t="s">
        <v>1014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143</v>
      </c>
      <c r="AU102" s="18" t="s">
        <v>85</v>
      </c>
    </row>
    <row r="103" spans="2:51" s="13" customFormat="1" ht="12">
      <c r="B103" s="198"/>
      <c r="C103" s="199"/>
      <c r="D103" s="191" t="s">
        <v>145</v>
      </c>
      <c r="E103" s="200" t="s">
        <v>29</v>
      </c>
      <c r="F103" s="201" t="s">
        <v>1310</v>
      </c>
      <c r="G103" s="199"/>
      <c r="H103" s="200" t="s">
        <v>29</v>
      </c>
      <c r="I103" s="202"/>
      <c r="J103" s="202"/>
      <c r="K103" s="199"/>
      <c r="L103" s="199"/>
      <c r="M103" s="203"/>
      <c r="N103" s="204"/>
      <c r="O103" s="205"/>
      <c r="P103" s="205"/>
      <c r="Q103" s="205"/>
      <c r="R103" s="205"/>
      <c r="S103" s="205"/>
      <c r="T103" s="205"/>
      <c r="U103" s="205"/>
      <c r="V103" s="205"/>
      <c r="W103" s="205"/>
      <c r="X103" s="206"/>
      <c r="AT103" s="207" t="s">
        <v>145</v>
      </c>
      <c r="AU103" s="207" t="s">
        <v>85</v>
      </c>
      <c r="AV103" s="13" t="s">
        <v>83</v>
      </c>
      <c r="AW103" s="13" t="s">
        <v>5</v>
      </c>
      <c r="AX103" s="13" t="s">
        <v>75</v>
      </c>
      <c r="AY103" s="207" t="s">
        <v>131</v>
      </c>
    </row>
    <row r="104" spans="2:51" s="14" customFormat="1" ht="22.5">
      <c r="B104" s="208"/>
      <c r="C104" s="209"/>
      <c r="D104" s="191" t="s">
        <v>145</v>
      </c>
      <c r="E104" s="210" t="s">
        <v>29</v>
      </c>
      <c r="F104" s="211" t="s">
        <v>1311</v>
      </c>
      <c r="G104" s="209"/>
      <c r="H104" s="212">
        <v>441.35</v>
      </c>
      <c r="I104" s="213"/>
      <c r="J104" s="213"/>
      <c r="K104" s="209"/>
      <c r="L104" s="209"/>
      <c r="M104" s="214"/>
      <c r="N104" s="215"/>
      <c r="O104" s="216"/>
      <c r="P104" s="216"/>
      <c r="Q104" s="216"/>
      <c r="R104" s="216"/>
      <c r="S104" s="216"/>
      <c r="T104" s="216"/>
      <c r="U104" s="216"/>
      <c r="V104" s="216"/>
      <c r="W104" s="216"/>
      <c r="X104" s="217"/>
      <c r="AT104" s="218" t="s">
        <v>145</v>
      </c>
      <c r="AU104" s="218" t="s">
        <v>85</v>
      </c>
      <c r="AV104" s="14" t="s">
        <v>85</v>
      </c>
      <c r="AW104" s="14" t="s">
        <v>5</v>
      </c>
      <c r="AX104" s="14" t="s">
        <v>75</v>
      </c>
      <c r="AY104" s="218" t="s">
        <v>131</v>
      </c>
    </row>
    <row r="105" spans="2:51" s="15" customFormat="1" ht="12">
      <c r="B105" s="219"/>
      <c r="C105" s="220"/>
      <c r="D105" s="191" t="s">
        <v>145</v>
      </c>
      <c r="E105" s="221" t="s">
        <v>29</v>
      </c>
      <c r="F105" s="222" t="s">
        <v>147</v>
      </c>
      <c r="G105" s="220"/>
      <c r="H105" s="223">
        <v>441.35</v>
      </c>
      <c r="I105" s="224"/>
      <c r="J105" s="224"/>
      <c r="K105" s="220"/>
      <c r="L105" s="220"/>
      <c r="M105" s="225"/>
      <c r="N105" s="226"/>
      <c r="O105" s="227"/>
      <c r="P105" s="227"/>
      <c r="Q105" s="227"/>
      <c r="R105" s="227"/>
      <c r="S105" s="227"/>
      <c r="T105" s="227"/>
      <c r="U105" s="227"/>
      <c r="V105" s="227"/>
      <c r="W105" s="227"/>
      <c r="X105" s="228"/>
      <c r="AT105" s="229" t="s">
        <v>145</v>
      </c>
      <c r="AU105" s="229" t="s">
        <v>85</v>
      </c>
      <c r="AV105" s="15" t="s">
        <v>139</v>
      </c>
      <c r="AW105" s="15" t="s">
        <v>5</v>
      </c>
      <c r="AX105" s="15" t="s">
        <v>83</v>
      </c>
      <c r="AY105" s="229" t="s">
        <v>131</v>
      </c>
    </row>
    <row r="106" spans="1:65" s="2" customFormat="1" ht="24.2" customHeight="1">
      <c r="A106" s="35"/>
      <c r="B106" s="36"/>
      <c r="C106" s="177" t="s">
        <v>155</v>
      </c>
      <c r="D106" s="177" t="s">
        <v>134</v>
      </c>
      <c r="E106" s="178" t="s">
        <v>1017</v>
      </c>
      <c r="F106" s="179" t="s">
        <v>1018</v>
      </c>
      <c r="G106" s="180" t="s">
        <v>1007</v>
      </c>
      <c r="H106" s="181">
        <v>302.255</v>
      </c>
      <c r="I106" s="182"/>
      <c r="J106" s="182"/>
      <c r="K106" s="183">
        <f>ROUND(P106*H106,2)</f>
        <v>0</v>
      </c>
      <c r="L106" s="179" t="s">
        <v>1008</v>
      </c>
      <c r="M106" s="40"/>
      <c r="N106" s="184" t="s">
        <v>29</v>
      </c>
      <c r="O106" s="185" t="s">
        <v>44</v>
      </c>
      <c r="P106" s="186">
        <f>I106+J106</f>
        <v>0</v>
      </c>
      <c r="Q106" s="186">
        <f>ROUND(I106*H106,2)</f>
        <v>0</v>
      </c>
      <c r="R106" s="186">
        <f>ROUND(J106*H106,2)</f>
        <v>0</v>
      </c>
      <c r="S106" s="65"/>
      <c r="T106" s="187">
        <f>S106*H106</f>
        <v>0</v>
      </c>
      <c r="U106" s="187">
        <v>0</v>
      </c>
      <c r="V106" s="187">
        <f>U106*H106</f>
        <v>0</v>
      </c>
      <c r="W106" s="187">
        <v>0</v>
      </c>
      <c r="X106" s="188">
        <f>W106*H106</f>
        <v>0</v>
      </c>
      <c r="Y106" s="35"/>
      <c r="Z106" s="35"/>
      <c r="AA106" s="35"/>
      <c r="AB106" s="35"/>
      <c r="AC106" s="35"/>
      <c r="AD106" s="35"/>
      <c r="AE106" s="35"/>
      <c r="AR106" s="189" t="s">
        <v>139</v>
      </c>
      <c r="AT106" s="189" t="s">
        <v>134</v>
      </c>
      <c r="AU106" s="189" t="s">
        <v>85</v>
      </c>
      <c r="AY106" s="18" t="s">
        <v>131</v>
      </c>
      <c r="BE106" s="190">
        <f>IF(O106="základní",K106,0)</f>
        <v>0</v>
      </c>
      <c r="BF106" s="190">
        <f>IF(O106="snížená",K106,0)</f>
        <v>0</v>
      </c>
      <c r="BG106" s="190">
        <f>IF(O106="zákl. přenesená",K106,0)</f>
        <v>0</v>
      </c>
      <c r="BH106" s="190">
        <f>IF(O106="sníž. přenesená",K106,0)</f>
        <v>0</v>
      </c>
      <c r="BI106" s="190">
        <f>IF(O106="nulová",K106,0)</f>
        <v>0</v>
      </c>
      <c r="BJ106" s="18" t="s">
        <v>83</v>
      </c>
      <c r="BK106" s="190">
        <f>ROUND(P106*H106,2)</f>
        <v>0</v>
      </c>
      <c r="BL106" s="18" t="s">
        <v>139</v>
      </c>
      <c r="BM106" s="189" t="s">
        <v>166</v>
      </c>
    </row>
    <row r="107" spans="1:47" s="2" customFormat="1" ht="12">
      <c r="A107" s="35"/>
      <c r="B107" s="36"/>
      <c r="C107" s="37"/>
      <c r="D107" s="191" t="s">
        <v>141</v>
      </c>
      <c r="E107" s="37"/>
      <c r="F107" s="192" t="s">
        <v>1018</v>
      </c>
      <c r="G107" s="37"/>
      <c r="H107" s="37"/>
      <c r="I107" s="193"/>
      <c r="J107" s="193"/>
      <c r="K107" s="37"/>
      <c r="L107" s="37"/>
      <c r="M107" s="40"/>
      <c r="N107" s="194"/>
      <c r="O107" s="195"/>
      <c r="P107" s="65"/>
      <c r="Q107" s="65"/>
      <c r="R107" s="65"/>
      <c r="S107" s="65"/>
      <c r="T107" s="65"/>
      <c r="U107" s="65"/>
      <c r="V107" s="65"/>
      <c r="W107" s="65"/>
      <c r="X107" s="66"/>
      <c r="Y107" s="35"/>
      <c r="Z107" s="35"/>
      <c r="AA107" s="35"/>
      <c r="AB107" s="35"/>
      <c r="AC107" s="35"/>
      <c r="AD107" s="35"/>
      <c r="AE107" s="35"/>
      <c r="AT107" s="18" t="s">
        <v>141</v>
      </c>
      <c r="AU107" s="18" t="s">
        <v>85</v>
      </c>
    </row>
    <row r="108" spans="1:47" s="2" customFormat="1" ht="12">
      <c r="A108" s="35"/>
      <c r="B108" s="36"/>
      <c r="C108" s="37"/>
      <c r="D108" s="196" t="s">
        <v>143</v>
      </c>
      <c r="E108" s="37"/>
      <c r="F108" s="197" t="s">
        <v>1019</v>
      </c>
      <c r="G108" s="37"/>
      <c r="H108" s="37"/>
      <c r="I108" s="193"/>
      <c r="J108" s="193"/>
      <c r="K108" s="37"/>
      <c r="L108" s="37"/>
      <c r="M108" s="40"/>
      <c r="N108" s="194"/>
      <c r="O108" s="195"/>
      <c r="P108" s="65"/>
      <c r="Q108" s="65"/>
      <c r="R108" s="65"/>
      <c r="S108" s="65"/>
      <c r="T108" s="65"/>
      <c r="U108" s="65"/>
      <c r="V108" s="65"/>
      <c r="W108" s="65"/>
      <c r="X108" s="66"/>
      <c r="Y108" s="35"/>
      <c r="Z108" s="35"/>
      <c r="AA108" s="35"/>
      <c r="AB108" s="35"/>
      <c r="AC108" s="35"/>
      <c r="AD108" s="35"/>
      <c r="AE108" s="35"/>
      <c r="AT108" s="18" t="s">
        <v>143</v>
      </c>
      <c r="AU108" s="18" t="s">
        <v>85</v>
      </c>
    </row>
    <row r="109" spans="2:51" s="13" customFormat="1" ht="12">
      <c r="B109" s="198"/>
      <c r="C109" s="199"/>
      <c r="D109" s="191" t="s">
        <v>145</v>
      </c>
      <c r="E109" s="200" t="s">
        <v>29</v>
      </c>
      <c r="F109" s="201" t="s">
        <v>1020</v>
      </c>
      <c r="G109" s="199"/>
      <c r="H109" s="200" t="s">
        <v>29</v>
      </c>
      <c r="I109" s="202"/>
      <c r="J109" s="202"/>
      <c r="K109" s="199"/>
      <c r="L109" s="199"/>
      <c r="M109" s="203"/>
      <c r="N109" s="204"/>
      <c r="O109" s="205"/>
      <c r="P109" s="205"/>
      <c r="Q109" s="205"/>
      <c r="R109" s="205"/>
      <c r="S109" s="205"/>
      <c r="T109" s="205"/>
      <c r="U109" s="205"/>
      <c r="V109" s="205"/>
      <c r="W109" s="205"/>
      <c r="X109" s="206"/>
      <c r="AT109" s="207" t="s">
        <v>145</v>
      </c>
      <c r="AU109" s="207" t="s">
        <v>85</v>
      </c>
      <c r="AV109" s="13" t="s">
        <v>83</v>
      </c>
      <c r="AW109" s="13" t="s">
        <v>5</v>
      </c>
      <c r="AX109" s="13" t="s">
        <v>75</v>
      </c>
      <c r="AY109" s="207" t="s">
        <v>131</v>
      </c>
    </row>
    <row r="110" spans="2:51" s="13" customFormat="1" ht="12">
      <c r="B110" s="198"/>
      <c r="C110" s="199"/>
      <c r="D110" s="191" t="s">
        <v>145</v>
      </c>
      <c r="E110" s="200" t="s">
        <v>29</v>
      </c>
      <c r="F110" s="201" t="s">
        <v>1312</v>
      </c>
      <c r="G110" s="199"/>
      <c r="H110" s="200" t="s">
        <v>29</v>
      </c>
      <c r="I110" s="202"/>
      <c r="J110" s="202"/>
      <c r="K110" s="199"/>
      <c r="L110" s="199"/>
      <c r="M110" s="203"/>
      <c r="N110" s="204"/>
      <c r="O110" s="205"/>
      <c r="P110" s="205"/>
      <c r="Q110" s="205"/>
      <c r="R110" s="205"/>
      <c r="S110" s="205"/>
      <c r="T110" s="205"/>
      <c r="U110" s="205"/>
      <c r="V110" s="205"/>
      <c r="W110" s="205"/>
      <c r="X110" s="206"/>
      <c r="AT110" s="207" t="s">
        <v>145</v>
      </c>
      <c r="AU110" s="207" t="s">
        <v>85</v>
      </c>
      <c r="AV110" s="13" t="s">
        <v>83</v>
      </c>
      <c r="AW110" s="13" t="s">
        <v>5</v>
      </c>
      <c r="AX110" s="13" t="s">
        <v>75</v>
      </c>
      <c r="AY110" s="207" t="s">
        <v>131</v>
      </c>
    </row>
    <row r="111" spans="2:51" s="14" customFormat="1" ht="12">
      <c r="B111" s="208"/>
      <c r="C111" s="209"/>
      <c r="D111" s="191" t="s">
        <v>145</v>
      </c>
      <c r="E111" s="210" t="s">
        <v>29</v>
      </c>
      <c r="F111" s="211" t="s">
        <v>1313</v>
      </c>
      <c r="G111" s="209"/>
      <c r="H111" s="212">
        <v>46.028</v>
      </c>
      <c r="I111" s="213"/>
      <c r="J111" s="213"/>
      <c r="K111" s="209"/>
      <c r="L111" s="209"/>
      <c r="M111" s="214"/>
      <c r="N111" s="215"/>
      <c r="O111" s="216"/>
      <c r="P111" s="216"/>
      <c r="Q111" s="216"/>
      <c r="R111" s="216"/>
      <c r="S111" s="216"/>
      <c r="T111" s="216"/>
      <c r="U111" s="216"/>
      <c r="V111" s="216"/>
      <c r="W111" s="216"/>
      <c r="X111" s="217"/>
      <c r="AT111" s="218" t="s">
        <v>145</v>
      </c>
      <c r="AU111" s="218" t="s">
        <v>85</v>
      </c>
      <c r="AV111" s="14" t="s">
        <v>85</v>
      </c>
      <c r="AW111" s="14" t="s">
        <v>5</v>
      </c>
      <c r="AX111" s="14" t="s">
        <v>75</v>
      </c>
      <c r="AY111" s="218" t="s">
        <v>131</v>
      </c>
    </row>
    <row r="112" spans="2:51" s="13" customFormat="1" ht="12">
      <c r="B112" s="198"/>
      <c r="C112" s="199"/>
      <c r="D112" s="191" t="s">
        <v>145</v>
      </c>
      <c r="E112" s="200" t="s">
        <v>29</v>
      </c>
      <c r="F112" s="201" t="s">
        <v>1314</v>
      </c>
      <c r="G112" s="199"/>
      <c r="H112" s="200" t="s">
        <v>29</v>
      </c>
      <c r="I112" s="202"/>
      <c r="J112" s="202"/>
      <c r="K112" s="199"/>
      <c r="L112" s="199"/>
      <c r="M112" s="203"/>
      <c r="N112" s="204"/>
      <c r="O112" s="205"/>
      <c r="P112" s="205"/>
      <c r="Q112" s="205"/>
      <c r="R112" s="205"/>
      <c r="S112" s="205"/>
      <c r="T112" s="205"/>
      <c r="U112" s="205"/>
      <c r="V112" s="205"/>
      <c r="W112" s="205"/>
      <c r="X112" s="206"/>
      <c r="AT112" s="207" t="s">
        <v>145</v>
      </c>
      <c r="AU112" s="207" t="s">
        <v>85</v>
      </c>
      <c r="AV112" s="13" t="s">
        <v>83</v>
      </c>
      <c r="AW112" s="13" t="s">
        <v>5</v>
      </c>
      <c r="AX112" s="13" t="s">
        <v>75</v>
      </c>
      <c r="AY112" s="207" t="s">
        <v>131</v>
      </c>
    </row>
    <row r="113" spans="2:51" s="14" customFormat="1" ht="12">
      <c r="B113" s="208"/>
      <c r="C113" s="209"/>
      <c r="D113" s="191" t="s">
        <v>145</v>
      </c>
      <c r="E113" s="210" t="s">
        <v>29</v>
      </c>
      <c r="F113" s="211" t="s">
        <v>1315</v>
      </c>
      <c r="G113" s="209"/>
      <c r="H113" s="212">
        <v>30.498</v>
      </c>
      <c r="I113" s="213"/>
      <c r="J113" s="213"/>
      <c r="K113" s="209"/>
      <c r="L113" s="209"/>
      <c r="M113" s="214"/>
      <c r="N113" s="215"/>
      <c r="O113" s="216"/>
      <c r="P113" s="216"/>
      <c r="Q113" s="216"/>
      <c r="R113" s="216"/>
      <c r="S113" s="216"/>
      <c r="T113" s="216"/>
      <c r="U113" s="216"/>
      <c r="V113" s="216"/>
      <c r="W113" s="216"/>
      <c r="X113" s="217"/>
      <c r="AT113" s="218" t="s">
        <v>145</v>
      </c>
      <c r="AU113" s="218" t="s">
        <v>85</v>
      </c>
      <c r="AV113" s="14" t="s">
        <v>85</v>
      </c>
      <c r="AW113" s="14" t="s">
        <v>5</v>
      </c>
      <c r="AX113" s="14" t="s">
        <v>75</v>
      </c>
      <c r="AY113" s="218" t="s">
        <v>131</v>
      </c>
    </row>
    <row r="114" spans="2:51" s="13" customFormat="1" ht="12">
      <c r="B114" s="198"/>
      <c r="C114" s="199"/>
      <c r="D114" s="191" t="s">
        <v>145</v>
      </c>
      <c r="E114" s="200" t="s">
        <v>29</v>
      </c>
      <c r="F114" s="201" t="s">
        <v>1316</v>
      </c>
      <c r="G114" s="199"/>
      <c r="H114" s="200" t="s">
        <v>29</v>
      </c>
      <c r="I114" s="202"/>
      <c r="J114" s="202"/>
      <c r="K114" s="199"/>
      <c r="L114" s="199"/>
      <c r="M114" s="203"/>
      <c r="N114" s="204"/>
      <c r="O114" s="205"/>
      <c r="P114" s="205"/>
      <c r="Q114" s="205"/>
      <c r="R114" s="205"/>
      <c r="S114" s="205"/>
      <c r="T114" s="205"/>
      <c r="U114" s="205"/>
      <c r="V114" s="205"/>
      <c r="W114" s="205"/>
      <c r="X114" s="206"/>
      <c r="AT114" s="207" t="s">
        <v>145</v>
      </c>
      <c r="AU114" s="207" t="s">
        <v>85</v>
      </c>
      <c r="AV114" s="13" t="s">
        <v>83</v>
      </c>
      <c r="AW114" s="13" t="s">
        <v>5</v>
      </c>
      <c r="AX114" s="13" t="s">
        <v>75</v>
      </c>
      <c r="AY114" s="207" t="s">
        <v>131</v>
      </c>
    </row>
    <row r="115" spans="2:51" s="14" customFormat="1" ht="12">
      <c r="B115" s="208"/>
      <c r="C115" s="209"/>
      <c r="D115" s="191" t="s">
        <v>145</v>
      </c>
      <c r="E115" s="210" t="s">
        <v>29</v>
      </c>
      <c r="F115" s="211" t="s">
        <v>1317</v>
      </c>
      <c r="G115" s="209"/>
      <c r="H115" s="212">
        <v>1.182</v>
      </c>
      <c r="I115" s="213"/>
      <c r="J115" s="213"/>
      <c r="K115" s="209"/>
      <c r="L115" s="209"/>
      <c r="M115" s="214"/>
      <c r="N115" s="215"/>
      <c r="O115" s="216"/>
      <c r="P115" s="216"/>
      <c r="Q115" s="216"/>
      <c r="R115" s="216"/>
      <c r="S115" s="216"/>
      <c r="T115" s="216"/>
      <c r="U115" s="216"/>
      <c r="V115" s="216"/>
      <c r="W115" s="216"/>
      <c r="X115" s="217"/>
      <c r="AT115" s="218" t="s">
        <v>145</v>
      </c>
      <c r="AU115" s="218" t="s">
        <v>85</v>
      </c>
      <c r="AV115" s="14" t="s">
        <v>85</v>
      </c>
      <c r="AW115" s="14" t="s">
        <v>5</v>
      </c>
      <c r="AX115" s="14" t="s">
        <v>75</v>
      </c>
      <c r="AY115" s="218" t="s">
        <v>131</v>
      </c>
    </row>
    <row r="116" spans="2:51" s="13" customFormat="1" ht="12">
      <c r="B116" s="198"/>
      <c r="C116" s="199"/>
      <c r="D116" s="191" t="s">
        <v>145</v>
      </c>
      <c r="E116" s="200" t="s">
        <v>29</v>
      </c>
      <c r="F116" s="201" t="s">
        <v>1318</v>
      </c>
      <c r="G116" s="199"/>
      <c r="H116" s="200" t="s">
        <v>29</v>
      </c>
      <c r="I116" s="202"/>
      <c r="J116" s="202"/>
      <c r="K116" s="199"/>
      <c r="L116" s="199"/>
      <c r="M116" s="203"/>
      <c r="N116" s="204"/>
      <c r="O116" s="205"/>
      <c r="P116" s="205"/>
      <c r="Q116" s="205"/>
      <c r="R116" s="205"/>
      <c r="S116" s="205"/>
      <c r="T116" s="205"/>
      <c r="U116" s="205"/>
      <c r="V116" s="205"/>
      <c r="W116" s="205"/>
      <c r="X116" s="206"/>
      <c r="AT116" s="207" t="s">
        <v>145</v>
      </c>
      <c r="AU116" s="207" t="s">
        <v>85</v>
      </c>
      <c r="AV116" s="13" t="s">
        <v>83</v>
      </c>
      <c r="AW116" s="13" t="s">
        <v>5</v>
      </c>
      <c r="AX116" s="13" t="s">
        <v>75</v>
      </c>
      <c r="AY116" s="207" t="s">
        <v>131</v>
      </c>
    </row>
    <row r="117" spans="2:51" s="14" customFormat="1" ht="12">
      <c r="B117" s="208"/>
      <c r="C117" s="209"/>
      <c r="D117" s="191" t="s">
        <v>145</v>
      </c>
      <c r="E117" s="210" t="s">
        <v>29</v>
      </c>
      <c r="F117" s="211" t="s">
        <v>1319</v>
      </c>
      <c r="G117" s="209"/>
      <c r="H117" s="212">
        <v>16.024</v>
      </c>
      <c r="I117" s="213"/>
      <c r="J117" s="213"/>
      <c r="K117" s="209"/>
      <c r="L117" s="209"/>
      <c r="M117" s="214"/>
      <c r="N117" s="215"/>
      <c r="O117" s="216"/>
      <c r="P117" s="216"/>
      <c r="Q117" s="216"/>
      <c r="R117" s="216"/>
      <c r="S117" s="216"/>
      <c r="T117" s="216"/>
      <c r="U117" s="216"/>
      <c r="V117" s="216"/>
      <c r="W117" s="216"/>
      <c r="X117" s="217"/>
      <c r="AT117" s="218" t="s">
        <v>145</v>
      </c>
      <c r="AU117" s="218" t="s">
        <v>85</v>
      </c>
      <c r="AV117" s="14" t="s">
        <v>85</v>
      </c>
      <c r="AW117" s="14" t="s">
        <v>5</v>
      </c>
      <c r="AX117" s="14" t="s">
        <v>75</v>
      </c>
      <c r="AY117" s="218" t="s">
        <v>131</v>
      </c>
    </row>
    <row r="118" spans="2:51" s="13" customFormat="1" ht="12">
      <c r="B118" s="198"/>
      <c r="C118" s="199"/>
      <c r="D118" s="191" t="s">
        <v>145</v>
      </c>
      <c r="E118" s="200" t="s">
        <v>29</v>
      </c>
      <c r="F118" s="201" t="s">
        <v>1320</v>
      </c>
      <c r="G118" s="199"/>
      <c r="H118" s="200" t="s">
        <v>29</v>
      </c>
      <c r="I118" s="202"/>
      <c r="J118" s="202"/>
      <c r="K118" s="199"/>
      <c r="L118" s="199"/>
      <c r="M118" s="203"/>
      <c r="N118" s="204"/>
      <c r="O118" s="205"/>
      <c r="P118" s="205"/>
      <c r="Q118" s="205"/>
      <c r="R118" s="205"/>
      <c r="S118" s="205"/>
      <c r="T118" s="205"/>
      <c r="U118" s="205"/>
      <c r="V118" s="205"/>
      <c r="W118" s="205"/>
      <c r="X118" s="206"/>
      <c r="AT118" s="207" t="s">
        <v>145</v>
      </c>
      <c r="AU118" s="207" t="s">
        <v>85</v>
      </c>
      <c r="AV118" s="13" t="s">
        <v>83</v>
      </c>
      <c r="AW118" s="13" t="s">
        <v>5</v>
      </c>
      <c r="AX118" s="13" t="s">
        <v>75</v>
      </c>
      <c r="AY118" s="207" t="s">
        <v>131</v>
      </c>
    </row>
    <row r="119" spans="2:51" s="14" customFormat="1" ht="12">
      <c r="B119" s="208"/>
      <c r="C119" s="209"/>
      <c r="D119" s="191" t="s">
        <v>145</v>
      </c>
      <c r="E119" s="210" t="s">
        <v>29</v>
      </c>
      <c r="F119" s="211" t="s">
        <v>1321</v>
      </c>
      <c r="G119" s="209"/>
      <c r="H119" s="212">
        <v>14.893</v>
      </c>
      <c r="I119" s="213"/>
      <c r="J119" s="213"/>
      <c r="K119" s="209"/>
      <c r="L119" s="209"/>
      <c r="M119" s="214"/>
      <c r="N119" s="215"/>
      <c r="O119" s="216"/>
      <c r="P119" s="216"/>
      <c r="Q119" s="216"/>
      <c r="R119" s="216"/>
      <c r="S119" s="216"/>
      <c r="T119" s="216"/>
      <c r="U119" s="216"/>
      <c r="V119" s="216"/>
      <c r="W119" s="216"/>
      <c r="X119" s="217"/>
      <c r="AT119" s="218" t="s">
        <v>145</v>
      </c>
      <c r="AU119" s="218" t="s">
        <v>85</v>
      </c>
      <c r="AV119" s="14" t="s">
        <v>85</v>
      </c>
      <c r="AW119" s="14" t="s">
        <v>5</v>
      </c>
      <c r="AX119" s="14" t="s">
        <v>75</v>
      </c>
      <c r="AY119" s="218" t="s">
        <v>131</v>
      </c>
    </row>
    <row r="120" spans="2:51" s="13" customFormat="1" ht="12">
      <c r="B120" s="198"/>
      <c r="C120" s="199"/>
      <c r="D120" s="191" t="s">
        <v>145</v>
      </c>
      <c r="E120" s="200" t="s">
        <v>29</v>
      </c>
      <c r="F120" s="201" t="s">
        <v>1322</v>
      </c>
      <c r="G120" s="199"/>
      <c r="H120" s="200" t="s">
        <v>29</v>
      </c>
      <c r="I120" s="202"/>
      <c r="J120" s="202"/>
      <c r="K120" s="199"/>
      <c r="L120" s="199"/>
      <c r="M120" s="203"/>
      <c r="N120" s="204"/>
      <c r="O120" s="205"/>
      <c r="P120" s="205"/>
      <c r="Q120" s="205"/>
      <c r="R120" s="205"/>
      <c r="S120" s="205"/>
      <c r="T120" s="205"/>
      <c r="U120" s="205"/>
      <c r="V120" s="205"/>
      <c r="W120" s="205"/>
      <c r="X120" s="206"/>
      <c r="AT120" s="207" t="s">
        <v>145</v>
      </c>
      <c r="AU120" s="207" t="s">
        <v>85</v>
      </c>
      <c r="AV120" s="13" t="s">
        <v>83</v>
      </c>
      <c r="AW120" s="13" t="s">
        <v>5</v>
      </c>
      <c r="AX120" s="13" t="s">
        <v>75</v>
      </c>
      <c r="AY120" s="207" t="s">
        <v>131</v>
      </c>
    </row>
    <row r="121" spans="2:51" s="14" customFormat="1" ht="12">
      <c r="B121" s="208"/>
      <c r="C121" s="209"/>
      <c r="D121" s="191" t="s">
        <v>145</v>
      </c>
      <c r="E121" s="210" t="s">
        <v>29</v>
      </c>
      <c r="F121" s="211" t="s">
        <v>1323</v>
      </c>
      <c r="G121" s="209"/>
      <c r="H121" s="212">
        <v>17.797</v>
      </c>
      <c r="I121" s="213"/>
      <c r="J121" s="213"/>
      <c r="K121" s="209"/>
      <c r="L121" s="209"/>
      <c r="M121" s="214"/>
      <c r="N121" s="215"/>
      <c r="O121" s="216"/>
      <c r="P121" s="216"/>
      <c r="Q121" s="216"/>
      <c r="R121" s="216"/>
      <c r="S121" s="216"/>
      <c r="T121" s="216"/>
      <c r="U121" s="216"/>
      <c r="V121" s="216"/>
      <c r="W121" s="216"/>
      <c r="X121" s="217"/>
      <c r="AT121" s="218" t="s">
        <v>145</v>
      </c>
      <c r="AU121" s="218" t="s">
        <v>85</v>
      </c>
      <c r="AV121" s="14" t="s">
        <v>85</v>
      </c>
      <c r="AW121" s="14" t="s">
        <v>5</v>
      </c>
      <c r="AX121" s="14" t="s">
        <v>75</v>
      </c>
      <c r="AY121" s="218" t="s">
        <v>131</v>
      </c>
    </row>
    <row r="122" spans="2:51" s="13" customFormat="1" ht="12">
      <c r="B122" s="198"/>
      <c r="C122" s="199"/>
      <c r="D122" s="191" t="s">
        <v>145</v>
      </c>
      <c r="E122" s="200" t="s">
        <v>29</v>
      </c>
      <c r="F122" s="201" t="s">
        <v>1324</v>
      </c>
      <c r="G122" s="199"/>
      <c r="H122" s="200" t="s">
        <v>29</v>
      </c>
      <c r="I122" s="202"/>
      <c r="J122" s="202"/>
      <c r="K122" s="199"/>
      <c r="L122" s="199"/>
      <c r="M122" s="203"/>
      <c r="N122" s="204"/>
      <c r="O122" s="205"/>
      <c r="P122" s="205"/>
      <c r="Q122" s="205"/>
      <c r="R122" s="205"/>
      <c r="S122" s="205"/>
      <c r="T122" s="205"/>
      <c r="U122" s="205"/>
      <c r="V122" s="205"/>
      <c r="W122" s="205"/>
      <c r="X122" s="206"/>
      <c r="AT122" s="207" t="s">
        <v>145</v>
      </c>
      <c r="AU122" s="207" t="s">
        <v>85</v>
      </c>
      <c r="AV122" s="13" t="s">
        <v>83</v>
      </c>
      <c r="AW122" s="13" t="s">
        <v>5</v>
      </c>
      <c r="AX122" s="13" t="s">
        <v>75</v>
      </c>
      <c r="AY122" s="207" t="s">
        <v>131</v>
      </c>
    </row>
    <row r="123" spans="2:51" s="14" customFormat="1" ht="12">
      <c r="B123" s="208"/>
      <c r="C123" s="209"/>
      <c r="D123" s="191" t="s">
        <v>145</v>
      </c>
      <c r="E123" s="210" t="s">
        <v>29</v>
      </c>
      <c r="F123" s="211" t="s">
        <v>1325</v>
      </c>
      <c r="G123" s="209"/>
      <c r="H123" s="212">
        <v>8.163</v>
      </c>
      <c r="I123" s="213"/>
      <c r="J123" s="213"/>
      <c r="K123" s="209"/>
      <c r="L123" s="209"/>
      <c r="M123" s="214"/>
      <c r="N123" s="215"/>
      <c r="O123" s="216"/>
      <c r="P123" s="216"/>
      <c r="Q123" s="216"/>
      <c r="R123" s="216"/>
      <c r="S123" s="216"/>
      <c r="T123" s="216"/>
      <c r="U123" s="216"/>
      <c r="V123" s="216"/>
      <c r="W123" s="216"/>
      <c r="X123" s="217"/>
      <c r="AT123" s="218" t="s">
        <v>145</v>
      </c>
      <c r="AU123" s="218" t="s">
        <v>85</v>
      </c>
      <c r="AV123" s="14" t="s">
        <v>85</v>
      </c>
      <c r="AW123" s="14" t="s">
        <v>5</v>
      </c>
      <c r="AX123" s="14" t="s">
        <v>75</v>
      </c>
      <c r="AY123" s="218" t="s">
        <v>131</v>
      </c>
    </row>
    <row r="124" spans="2:51" s="13" customFormat="1" ht="12">
      <c r="B124" s="198"/>
      <c r="C124" s="199"/>
      <c r="D124" s="191" t="s">
        <v>145</v>
      </c>
      <c r="E124" s="200" t="s">
        <v>29</v>
      </c>
      <c r="F124" s="201" t="s">
        <v>1326</v>
      </c>
      <c r="G124" s="199"/>
      <c r="H124" s="200" t="s">
        <v>29</v>
      </c>
      <c r="I124" s="202"/>
      <c r="J124" s="202"/>
      <c r="K124" s="199"/>
      <c r="L124" s="199"/>
      <c r="M124" s="203"/>
      <c r="N124" s="204"/>
      <c r="O124" s="205"/>
      <c r="P124" s="205"/>
      <c r="Q124" s="205"/>
      <c r="R124" s="205"/>
      <c r="S124" s="205"/>
      <c r="T124" s="205"/>
      <c r="U124" s="205"/>
      <c r="V124" s="205"/>
      <c r="W124" s="205"/>
      <c r="X124" s="206"/>
      <c r="AT124" s="207" t="s">
        <v>145</v>
      </c>
      <c r="AU124" s="207" t="s">
        <v>85</v>
      </c>
      <c r="AV124" s="13" t="s">
        <v>83</v>
      </c>
      <c r="AW124" s="13" t="s">
        <v>5</v>
      </c>
      <c r="AX124" s="13" t="s">
        <v>75</v>
      </c>
      <c r="AY124" s="207" t="s">
        <v>131</v>
      </c>
    </row>
    <row r="125" spans="2:51" s="14" customFormat="1" ht="12">
      <c r="B125" s="208"/>
      <c r="C125" s="209"/>
      <c r="D125" s="191" t="s">
        <v>145</v>
      </c>
      <c r="E125" s="210" t="s">
        <v>29</v>
      </c>
      <c r="F125" s="211" t="s">
        <v>1323</v>
      </c>
      <c r="G125" s="209"/>
      <c r="H125" s="212">
        <v>17.797</v>
      </c>
      <c r="I125" s="213"/>
      <c r="J125" s="213"/>
      <c r="K125" s="209"/>
      <c r="L125" s="209"/>
      <c r="M125" s="214"/>
      <c r="N125" s="215"/>
      <c r="O125" s="216"/>
      <c r="P125" s="216"/>
      <c r="Q125" s="216"/>
      <c r="R125" s="216"/>
      <c r="S125" s="216"/>
      <c r="T125" s="216"/>
      <c r="U125" s="216"/>
      <c r="V125" s="216"/>
      <c r="W125" s="216"/>
      <c r="X125" s="217"/>
      <c r="AT125" s="218" t="s">
        <v>145</v>
      </c>
      <c r="AU125" s="218" t="s">
        <v>85</v>
      </c>
      <c r="AV125" s="14" t="s">
        <v>85</v>
      </c>
      <c r="AW125" s="14" t="s">
        <v>5</v>
      </c>
      <c r="AX125" s="14" t="s">
        <v>75</v>
      </c>
      <c r="AY125" s="218" t="s">
        <v>131</v>
      </c>
    </row>
    <row r="126" spans="2:51" s="13" customFormat="1" ht="12">
      <c r="B126" s="198"/>
      <c r="C126" s="199"/>
      <c r="D126" s="191" t="s">
        <v>145</v>
      </c>
      <c r="E126" s="200" t="s">
        <v>29</v>
      </c>
      <c r="F126" s="201" t="s">
        <v>1327</v>
      </c>
      <c r="G126" s="199"/>
      <c r="H126" s="200" t="s">
        <v>29</v>
      </c>
      <c r="I126" s="202"/>
      <c r="J126" s="202"/>
      <c r="K126" s="199"/>
      <c r="L126" s="199"/>
      <c r="M126" s="203"/>
      <c r="N126" s="204"/>
      <c r="O126" s="205"/>
      <c r="P126" s="205"/>
      <c r="Q126" s="205"/>
      <c r="R126" s="205"/>
      <c r="S126" s="205"/>
      <c r="T126" s="205"/>
      <c r="U126" s="205"/>
      <c r="V126" s="205"/>
      <c r="W126" s="205"/>
      <c r="X126" s="206"/>
      <c r="AT126" s="207" t="s">
        <v>145</v>
      </c>
      <c r="AU126" s="207" t="s">
        <v>85</v>
      </c>
      <c r="AV126" s="13" t="s">
        <v>83</v>
      </c>
      <c r="AW126" s="13" t="s">
        <v>5</v>
      </c>
      <c r="AX126" s="13" t="s">
        <v>75</v>
      </c>
      <c r="AY126" s="207" t="s">
        <v>131</v>
      </c>
    </row>
    <row r="127" spans="2:51" s="14" customFormat="1" ht="12">
      <c r="B127" s="208"/>
      <c r="C127" s="209"/>
      <c r="D127" s="191" t="s">
        <v>145</v>
      </c>
      <c r="E127" s="210" t="s">
        <v>29</v>
      </c>
      <c r="F127" s="211" t="s">
        <v>1328</v>
      </c>
      <c r="G127" s="209"/>
      <c r="H127" s="212">
        <v>14.92</v>
      </c>
      <c r="I127" s="213"/>
      <c r="J127" s="213"/>
      <c r="K127" s="209"/>
      <c r="L127" s="209"/>
      <c r="M127" s="214"/>
      <c r="N127" s="215"/>
      <c r="O127" s="216"/>
      <c r="P127" s="216"/>
      <c r="Q127" s="216"/>
      <c r="R127" s="216"/>
      <c r="S127" s="216"/>
      <c r="T127" s="216"/>
      <c r="U127" s="216"/>
      <c r="V127" s="216"/>
      <c r="W127" s="216"/>
      <c r="X127" s="217"/>
      <c r="AT127" s="218" t="s">
        <v>145</v>
      </c>
      <c r="AU127" s="218" t="s">
        <v>85</v>
      </c>
      <c r="AV127" s="14" t="s">
        <v>85</v>
      </c>
      <c r="AW127" s="14" t="s">
        <v>5</v>
      </c>
      <c r="AX127" s="14" t="s">
        <v>75</v>
      </c>
      <c r="AY127" s="218" t="s">
        <v>131</v>
      </c>
    </row>
    <row r="128" spans="2:51" s="13" customFormat="1" ht="12">
      <c r="B128" s="198"/>
      <c r="C128" s="199"/>
      <c r="D128" s="191" t="s">
        <v>145</v>
      </c>
      <c r="E128" s="200" t="s">
        <v>29</v>
      </c>
      <c r="F128" s="201" t="s">
        <v>1329</v>
      </c>
      <c r="G128" s="199"/>
      <c r="H128" s="200" t="s">
        <v>29</v>
      </c>
      <c r="I128" s="202"/>
      <c r="J128" s="202"/>
      <c r="K128" s="199"/>
      <c r="L128" s="199"/>
      <c r="M128" s="203"/>
      <c r="N128" s="204"/>
      <c r="O128" s="205"/>
      <c r="P128" s="205"/>
      <c r="Q128" s="205"/>
      <c r="R128" s="205"/>
      <c r="S128" s="205"/>
      <c r="T128" s="205"/>
      <c r="U128" s="205"/>
      <c r="V128" s="205"/>
      <c r="W128" s="205"/>
      <c r="X128" s="206"/>
      <c r="AT128" s="207" t="s">
        <v>145</v>
      </c>
      <c r="AU128" s="207" t="s">
        <v>85</v>
      </c>
      <c r="AV128" s="13" t="s">
        <v>83</v>
      </c>
      <c r="AW128" s="13" t="s">
        <v>5</v>
      </c>
      <c r="AX128" s="13" t="s">
        <v>75</v>
      </c>
      <c r="AY128" s="207" t="s">
        <v>131</v>
      </c>
    </row>
    <row r="129" spans="2:51" s="14" customFormat="1" ht="12">
      <c r="B129" s="208"/>
      <c r="C129" s="209"/>
      <c r="D129" s="191" t="s">
        <v>145</v>
      </c>
      <c r="E129" s="210" t="s">
        <v>29</v>
      </c>
      <c r="F129" s="211" t="s">
        <v>1038</v>
      </c>
      <c r="G129" s="209"/>
      <c r="H129" s="212">
        <v>13.046</v>
      </c>
      <c r="I129" s="213"/>
      <c r="J129" s="213"/>
      <c r="K129" s="209"/>
      <c r="L129" s="209"/>
      <c r="M129" s="214"/>
      <c r="N129" s="215"/>
      <c r="O129" s="216"/>
      <c r="P129" s="216"/>
      <c r="Q129" s="216"/>
      <c r="R129" s="216"/>
      <c r="S129" s="216"/>
      <c r="T129" s="216"/>
      <c r="U129" s="216"/>
      <c r="V129" s="216"/>
      <c r="W129" s="216"/>
      <c r="X129" s="217"/>
      <c r="AT129" s="218" t="s">
        <v>145</v>
      </c>
      <c r="AU129" s="218" t="s">
        <v>85</v>
      </c>
      <c r="AV129" s="14" t="s">
        <v>85</v>
      </c>
      <c r="AW129" s="14" t="s">
        <v>5</v>
      </c>
      <c r="AX129" s="14" t="s">
        <v>75</v>
      </c>
      <c r="AY129" s="218" t="s">
        <v>131</v>
      </c>
    </row>
    <row r="130" spans="2:51" s="13" customFormat="1" ht="12">
      <c r="B130" s="198"/>
      <c r="C130" s="199"/>
      <c r="D130" s="191" t="s">
        <v>145</v>
      </c>
      <c r="E130" s="200" t="s">
        <v>29</v>
      </c>
      <c r="F130" s="201" t="s">
        <v>1330</v>
      </c>
      <c r="G130" s="199"/>
      <c r="H130" s="200" t="s">
        <v>29</v>
      </c>
      <c r="I130" s="202"/>
      <c r="J130" s="202"/>
      <c r="K130" s="199"/>
      <c r="L130" s="199"/>
      <c r="M130" s="203"/>
      <c r="N130" s="204"/>
      <c r="O130" s="205"/>
      <c r="P130" s="205"/>
      <c r="Q130" s="205"/>
      <c r="R130" s="205"/>
      <c r="S130" s="205"/>
      <c r="T130" s="205"/>
      <c r="U130" s="205"/>
      <c r="V130" s="205"/>
      <c r="W130" s="205"/>
      <c r="X130" s="206"/>
      <c r="AT130" s="207" t="s">
        <v>145</v>
      </c>
      <c r="AU130" s="207" t="s">
        <v>85</v>
      </c>
      <c r="AV130" s="13" t="s">
        <v>83</v>
      </c>
      <c r="AW130" s="13" t="s">
        <v>5</v>
      </c>
      <c r="AX130" s="13" t="s">
        <v>75</v>
      </c>
      <c r="AY130" s="207" t="s">
        <v>131</v>
      </c>
    </row>
    <row r="131" spans="2:51" s="14" customFormat="1" ht="12">
      <c r="B131" s="208"/>
      <c r="C131" s="209"/>
      <c r="D131" s="191" t="s">
        <v>145</v>
      </c>
      <c r="E131" s="210" t="s">
        <v>29</v>
      </c>
      <c r="F131" s="211" t="s">
        <v>1331</v>
      </c>
      <c r="G131" s="209"/>
      <c r="H131" s="212">
        <v>16.346</v>
      </c>
      <c r="I131" s="213"/>
      <c r="J131" s="213"/>
      <c r="K131" s="209"/>
      <c r="L131" s="209"/>
      <c r="M131" s="214"/>
      <c r="N131" s="215"/>
      <c r="O131" s="216"/>
      <c r="P131" s="216"/>
      <c r="Q131" s="216"/>
      <c r="R131" s="216"/>
      <c r="S131" s="216"/>
      <c r="T131" s="216"/>
      <c r="U131" s="216"/>
      <c r="V131" s="216"/>
      <c r="W131" s="216"/>
      <c r="X131" s="217"/>
      <c r="AT131" s="218" t="s">
        <v>145</v>
      </c>
      <c r="AU131" s="218" t="s">
        <v>85</v>
      </c>
      <c r="AV131" s="14" t="s">
        <v>85</v>
      </c>
      <c r="AW131" s="14" t="s">
        <v>5</v>
      </c>
      <c r="AX131" s="14" t="s">
        <v>75</v>
      </c>
      <c r="AY131" s="218" t="s">
        <v>131</v>
      </c>
    </row>
    <row r="132" spans="2:51" s="13" customFormat="1" ht="12">
      <c r="B132" s="198"/>
      <c r="C132" s="199"/>
      <c r="D132" s="191" t="s">
        <v>145</v>
      </c>
      <c r="E132" s="200" t="s">
        <v>29</v>
      </c>
      <c r="F132" s="201" t="s">
        <v>1332</v>
      </c>
      <c r="G132" s="199"/>
      <c r="H132" s="200" t="s">
        <v>29</v>
      </c>
      <c r="I132" s="202"/>
      <c r="J132" s="202"/>
      <c r="K132" s="199"/>
      <c r="L132" s="199"/>
      <c r="M132" s="203"/>
      <c r="N132" s="204"/>
      <c r="O132" s="205"/>
      <c r="P132" s="205"/>
      <c r="Q132" s="205"/>
      <c r="R132" s="205"/>
      <c r="S132" s="205"/>
      <c r="T132" s="205"/>
      <c r="U132" s="205"/>
      <c r="V132" s="205"/>
      <c r="W132" s="205"/>
      <c r="X132" s="206"/>
      <c r="AT132" s="207" t="s">
        <v>145</v>
      </c>
      <c r="AU132" s="207" t="s">
        <v>85</v>
      </c>
      <c r="AV132" s="13" t="s">
        <v>83</v>
      </c>
      <c r="AW132" s="13" t="s">
        <v>5</v>
      </c>
      <c r="AX132" s="13" t="s">
        <v>75</v>
      </c>
      <c r="AY132" s="207" t="s">
        <v>131</v>
      </c>
    </row>
    <row r="133" spans="2:51" s="14" customFormat="1" ht="12">
      <c r="B133" s="208"/>
      <c r="C133" s="209"/>
      <c r="D133" s="191" t="s">
        <v>145</v>
      </c>
      <c r="E133" s="210" t="s">
        <v>29</v>
      </c>
      <c r="F133" s="211" t="s">
        <v>1333</v>
      </c>
      <c r="G133" s="209"/>
      <c r="H133" s="212">
        <v>2.955</v>
      </c>
      <c r="I133" s="213"/>
      <c r="J133" s="213"/>
      <c r="K133" s="209"/>
      <c r="L133" s="209"/>
      <c r="M133" s="214"/>
      <c r="N133" s="215"/>
      <c r="O133" s="216"/>
      <c r="P133" s="216"/>
      <c r="Q133" s="216"/>
      <c r="R133" s="216"/>
      <c r="S133" s="216"/>
      <c r="T133" s="216"/>
      <c r="U133" s="216"/>
      <c r="V133" s="216"/>
      <c r="W133" s="216"/>
      <c r="X133" s="217"/>
      <c r="AT133" s="218" t="s">
        <v>145</v>
      </c>
      <c r="AU133" s="218" t="s">
        <v>85</v>
      </c>
      <c r="AV133" s="14" t="s">
        <v>85</v>
      </c>
      <c r="AW133" s="14" t="s">
        <v>5</v>
      </c>
      <c r="AX133" s="14" t="s">
        <v>75</v>
      </c>
      <c r="AY133" s="218" t="s">
        <v>131</v>
      </c>
    </row>
    <row r="134" spans="2:51" s="13" customFormat="1" ht="12">
      <c r="B134" s="198"/>
      <c r="C134" s="199"/>
      <c r="D134" s="191" t="s">
        <v>145</v>
      </c>
      <c r="E134" s="200" t="s">
        <v>29</v>
      </c>
      <c r="F134" s="201" t="s">
        <v>1334</v>
      </c>
      <c r="G134" s="199"/>
      <c r="H134" s="200" t="s">
        <v>29</v>
      </c>
      <c r="I134" s="202"/>
      <c r="J134" s="202"/>
      <c r="K134" s="199"/>
      <c r="L134" s="199"/>
      <c r="M134" s="203"/>
      <c r="N134" s="204"/>
      <c r="O134" s="205"/>
      <c r="P134" s="205"/>
      <c r="Q134" s="205"/>
      <c r="R134" s="205"/>
      <c r="S134" s="205"/>
      <c r="T134" s="205"/>
      <c r="U134" s="205"/>
      <c r="V134" s="205"/>
      <c r="W134" s="205"/>
      <c r="X134" s="206"/>
      <c r="AT134" s="207" t="s">
        <v>145</v>
      </c>
      <c r="AU134" s="207" t="s">
        <v>85</v>
      </c>
      <c r="AV134" s="13" t="s">
        <v>83</v>
      </c>
      <c r="AW134" s="13" t="s">
        <v>5</v>
      </c>
      <c r="AX134" s="13" t="s">
        <v>75</v>
      </c>
      <c r="AY134" s="207" t="s">
        <v>131</v>
      </c>
    </row>
    <row r="135" spans="2:51" s="14" customFormat="1" ht="12">
      <c r="B135" s="208"/>
      <c r="C135" s="209"/>
      <c r="D135" s="191" t="s">
        <v>145</v>
      </c>
      <c r="E135" s="210" t="s">
        <v>29</v>
      </c>
      <c r="F135" s="211" t="s">
        <v>1335</v>
      </c>
      <c r="G135" s="209"/>
      <c r="H135" s="212">
        <v>3.94</v>
      </c>
      <c r="I135" s="213"/>
      <c r="J135" s="213"/>
      <c r="K135" s="209"/>
      <c r="L135" s="209"/>
      <c r="M135" s="214"/>
      <c r="N135" s="215"/>
      <c r="O135" s="216"/>
      <c r="P135" s="216"/>
      <c r="Q135" s="216"/>
      <c r="R135" s="216"/>
      <c r="S135" s="216"/>
      <c r="T135" s="216"/>
      <c r="U135" s="216"/>
      <c r="V135" s="216"/>
      <c r="W135" s="216"/>
      <c r="X135" s="217"/>
      <c r="AT135" s="218" t="s">
        <v>145</v>
      </c>
      <c r="AU135" s="218" t="s">
        <v>85</v>
      </c>
      <c r="AV135" s="14" t="s">
        <v>85</v>
      </c>
      <c r="AW135" s="14" t="s">
        <v>5</v>
      </c>
      <c r="AX135" s="14" t="s">
        <v>75</v>
      </c>
      <c r="AY135" s="218" t="s">
        <v>131</v>
      </c>
    </row>
    <row r="136" spans="2:51" s="13" customFormat="1" ht="12">
      <c r="B136" s="198"/>
      <c r="C136" s="199"/>
      <c r="D136" s="191" t="s">
        <v>145</v>
      </c>
      <c r="E136" s="200" t="s">
        <v>29</v>
      </c>
      <c r="F136" s="201" t="s">
        <v>1336</v>
      </c>
      <c r="G136" s="199"/>
      <c r="H136" s="200" t="s">
        <v>29</v>
      </c>
      <c r="I136" s="202"/>
      <c r="J136" s="202"/>
      <c r="K136" s="199"/>
      <c r="L136" s="199"/>
      <c r="M136" s="203"/>
      <c r="N136" s="204"/>
      <c r="O136" s="205"/>
      <c r="P136" s="205"/>
      <c r="Q136" s="205"/>
      <c r="R136" s="205"/>
      <c r="S136" s="205"/>
      <c r="T136" s="205"/>
      <c r="U136" s="205"/>
      <c r="V136" s="205"/>
      <c r="W136" s="205"/>
      <c r="X136" s="206"/>
      <c r="AT136" s="207" t="s">
        <v>145</v>
      </c>
      <c r="AU136" s="207" t="s">
        <v>85</v>
      </c>
      <c r="AV136" s="13" t="s">
        <v>83</v>
      </c>
      <c r="AW136" s="13" t="s">
        <v>5</v>
      </c>
      <c r="AX136" s="13" t="s">
        <v>75</v>
      </c>
      <c r="AY136" s="207" t="s">
        <v>131</v>
      </c>
    </row>
    <row r="137" spans="2:51" s="14" customFormat="1" ht="12">
      <c r="B137" s="208"/>
      <c r="C137" s="209"/>
      <c r="D137" s="191" t="s">
        <v>145</v>
      </c>
      <c r="E137" s="210" t="s">
        <v>29</v>
      </c>
      <c r="F137" s="211" t="s">
        <v>1045</v>
      </c>
      <c r="G137" s="209"/>
      <c r="H137" s="212">
        <v>3.743</v>
      </c>
      <c r="I137" s="213"/>
      <c r="J137" s="213"/>
      <c r="K137" s="209"/>
      <c r="L137" s="209"/>
      <c r="M137" s="214"/>
      <c r="N137" s="215"/>
      <c r="O137" s="216"/>
      <c r="P137" s="216"/>
      <c r="Q137" s="216"/>
      <c r="R137" s="216"/>
      <c r="S137" s="216"/>
      <c r="T137" s="216"/>
      <c r="U137" s="216"/>
      <c r="V137" s="216"/>
      <c r="W137" s="216"/>
      <c r="X137" s="217"/>
      <c r="AT137" s="218" t="s">
        <v>145</v>
      </c>
      <c r="AU137" s="218" t="s">
        <v>85</v>
      </c>
      <c r="AV137" s="14" t="s">
        <v>85</v>
      </c>
      <c r="AW137" s="14" t="s">
        <v>5</v>
      </c>
      <c r="AX137" s="14" t="s">
        <v>75</v>
      </c>
      <c r="AY137" s="218" t="s">
        <v>131</v>
      </c>
    </row>
    <row r="138" spans="2:51" s="13" customFormat="1" ht="12">
      <c r="B138" s="198"/>
      <c r="C138" s="199"/>
      <c r="D138" s="191" t="s">
        <v>145</v>
      </c>
      <c r="E138" s="200" t="s">
        <v>29</v>
      </c>
      <c r="F138" s="201" t="s">
        <v>1337</v>
      </c>
      <c r="G138" s="199"/>
      <c r="H138" s="200" t="s">
        <v>29</v>
      </c>
      <c r="I138" s="202"/>
      <c r="J138" s="202"/>
      <c r="K138" s="199"/>
      <c r="L138" s="199"/>
      <c r="M138" s="203"/>
      <c r="N138" s="204"/>
      <c r="O138" s="205"/>
      <c r="P138" s="205"/>
      <c r="Q138" s="205"/>
      <c r="R138" s="205"/>
      <c r="S138" s="205"/>
      <c r="T138" s="205"/>
      <c r="U138" s="205"/>
      <c r="V138" s="205"/>
      <c r="W138" s="205"/>
      <c r="X138" s="206"/>
      <c r="AT138" s="207" t="s">
        <v>145</v>
      </c>
      <c r="AU138" s="207" t="s">
        <v>85</v>
      </c>
      <c r="AV138" s="13" t="s">
        <v>83</v>
      </c>
      <c r="AW138" s="13" t="s">
        <v>5</v>
      </c>
      <c r="AX138" s="13" t="s">
        <v>75</v>
      </c>
      <c r="AY138" s="207" t="s">
        <v>131</v>
      </c>
    </row>
    <row r="139" spans="2:51" s="14" customFormat="1" ht="12">
      <c r="B139" s="208"/>
      <c r="C139" s="209"/>
      <c r="D139" s="191" t="s">
        <v>145</v>
      </c>
      <c r="E139" s="210" t="s">
        <v>29</v>
      </c>
      <c r="F139" s="211" t="s">
        <v>1047</v>
      </c>
      <c r="G139" s="209"/>
      <c r="H139" s="212">
        <v>2.151</v>
      </c>
      <c r="I139" s="213"/>
      <c r="J139" s="213"/>
      <c r="K139" s="209"/>
      <c r="L139" s="209"/>
      <c r="M139" s="214"/>
      <c r="N139" s="215"/>
      <c r="O139" s="216"/>
      <c r="P139" s="216"/>
      <c r="Q139" s="216"/>
      <c r="R139" s="216"/>
      <c r="S139" s="216"/>
      <c r="T139" s="216"/>
      <c r="U139" s="216"/>
      <c r="V139" s="216"/>
      <c r="W139" s="216"/>
      <c r="X139" s="217"/>
      <c r="AT139" s="218" t="s">
        <v>145</v>
      </c>
      <c r="AU139" s="218" t="s">
        <v>85</v>
      </c>
      <c r="AV139" s="14" t="s">
        <v>85</v>
      </c>
      <c r="AW139" s="14" t="s">
        <v>5</v>
      </c>
      <c r="AX139" s="14" t="s">
        <v>75</v>
      </c>
      <c r="AY139" s="218" t="s">
        <v>131</v>
      </c>
    </row>
    <row r="140" spans="2:51" s="13" customFormat="1" ht="12">
      <c r="B140" s="198"/>
      <c r="C140" s="199"/>
      <c r="D140" s="191" t="s">
        <v>145</v>
      </c>
      <c r="E140" s="200" t="s">
        <v>29</v>
      </c>
      <c r="F140" s="201" t="s">
        <v>1338</v>
      </c>
      <c r="G140" s="199"/>
      <c r="H140" s="200" t="s">
        <v>29</v>
      </c>
      <c r="I140" s="202"/>
      <c r="J140" s="202"/>
      <c r="K140" s="199"/>
      <c r="L140" s="199"/>
      <c r="M140" s="203"/>
      <c r="N140" s="204"/>
      <c r="O140" s="205"/>
      <c r="P140" s="205"/>
      <c r="Q140" s="205"/>
      <c r="R140" s="205"/>
      <c r="S140" s="205"/>
      <c r="T140" s="205"/>
      <c r="U140" s="205"/>
      <c r="V140" s="205"/>
      <c r="W140" s="205"/>
      <c r="X140" s="206"/>
      <c r="AT140" s="207" t="s">
        <v>145</v>
      </c>
      <c r="AU140" s="207" t="s">
        <v>85</v>
      </c>
      <c r="AV140" s="13" t="s">
        <v>83</v>
      </c>
      <c r="AW140" s="13" t="s">
        <v>5</v>
      </c>
      <c r="AX140" s="13" t="s">
        <v>75</v>
      </c>
      <c r="AY140" s="207" t="s">
        <v>131</v>
      </c>
    </row>
    <row r="141" spans="2:51" s="14" customFormat="1" ht="12">
      <c r="B141" s="208"/>
      <c r="C141" s="209"/>
      <c r="D141" s="191" t="s">
        <v>145</v>
      </c>
      <c r="E141" s="210" t="s">
        <v>29</v>
      </c>
      <c r="F141" s="211" t="s">
        <v>1047</v>
      </c>
      <c r="G141" s="209"/>
      <c r="H141" s="212">
        <v>2.151</v>
      </c>
      <c r="I141" s="213"/>
      <c r="J141" s="213"/>
      <c r="K141" s="209"/>
      <c r="L141" s="209"/>
      <c r="M141" s="214"/>
      <c r="N141" s="215"/>
      <c r="O141" s="216"/>
      <c r="P141" s="216"/>
      <c r="Q141" s="216"/>
      <c r="R141" s="216"/>
      <c r="S141" s="216"/>
      <c r="T141" s="216"/>
      <c r="U141" s="216"/>
      <c r="V141" s="216"/>
      <c r="W141" s="216"/>
      <c r="X141" s="217"/>
      <c r="AT141" s="218" t="s">
        <v>145</v>
      </c>
      <c r="AU141" s="218" t="s">
        <v>85</v>
      </c>
      <c r="AV141" s="14" t="s">
        <v>85</v>
      </c>
      <c r="AW141" s="14" t="s">
        <v>5</v>
      </c>
      <c r="AX141" s="14" t="s">
        <v>75</v>
      </c>
      <c r="AY141" s="218" t="s">
        <v>131</v>
      </c>
    </row>
    <row r="142" spans="2:51" s="13" customFormat="1" ht="12">
      <c r="B142" s="198"/>
      <c r="C142" s="199"/>
      <c r="D142" s="191" t="s">
        <v>145</v>
      </c>
      <c r="E142" s="200" t="s">
        <v>29</v>
      </c>
      <c r="F142" s="201" t="s">
        <v>1339</v>
      </c>
      <c r="G142" s="199"/>
      <c r="H142" s="200" t="s">
        <v>29</v>
      </c>
      <c r="I142" s="202"/>
      <c r="J142" s="202"/>
      <c r="K142" s="199"/>
      <c r="L142" s="199"/>
      <c r="M142" s="203"/>
      <c r="N142" s="204"/>
      <c r="O142" s="205"/>
      <c r="P142" s="205"/>
      <c r="Q142" s="205"/>
      <c r="R142" s="205"/>
      <c r="S142" s="205"/>
      <c r="T142" s="205"/>
      <c r="U142" s="205"/>
      <c r="V142" s="205"/>
      <c r="W142" s="205"/>
      <c r="X142" s="206"/>
      <c r="AT142" s="207" t="s">
        <v>145</v>
      </c>
      <c r="AU142" s="207" t="s">
        <v>85</v>
      </c>
      <c r="AV142" s="13" t="s">
        <v>83</v>
      </c>
      <c r="AW142" s="13" t="s">
        <v>5</v>
      </c>
      <c r="AX142" s="13" t="s">
        <v>75</v>
      </c>
      <c r="AY142" s="207" t="s">
        <v>131</v>
      </c>
    </row>
    <row r="143" spans="2:51" s="14" customFormat="1" ht="12">
      <c r="B143" s="208"/>
      <c r="C143" s="209"/>
      <c r="D143" s="191" t="s">
        <v>145</v>
      </c>
      <c r="E143" s="210" t="s">
        <v>29</v>
      </c>
      <c r="F143" s="211" t="s">
        <v>1333</v>
      </c>
      <c r="G143" s="209"/>
      <c r="H143" s="212">
        <v>2.955</v>
      </c>
      <c r="I143" s="213"/>
      <c r="J143" s="213"/>
      <c r="K143" s="209"/>
      <c r="L143" s="209"/>
      <c r="M143" s="214"/>
      <c r="N143" s="215"/>
      <c r="O143" s="216"/>
      <c r="P143" s="216"/>
      <c r="Q143" s="216"/>
      <c r="R143" s="216"/>
      <c r="S143" s="216"/>
      <c r="T143" s="216"/>
      <c r="U143" s="216"/>
      <c r="V143" s="216"/>
      <c r="W143" s="216"/>
      <c r="X143" s="217"/>
      <c r="AT143" s="218" t="s">
        <v>145</v>
      </c>
      <c r="AU143" s="218" t="s">
        <v>85</v>
      </c>
      <c r="AV143" s="14" t="s">
        <v>85</v>
      </c>
      <c r="AW143" s="14" t="s">
        <v>5</v>
      </c>
      <c r="AX143" s="14" t="s">
        <v>75</v>
      </c>
      <c r="AY143" s="218" t="s">
        <v>131</v>
      </c>
    </row>
    <row r="144" spans="2:51" s="13" customFormat="1" ht="12">
      <c r="B144" s="198"/>
      <c r="C144" s="199"/>
      <c r="D144" s="191" t="s">
        <v>145</v>
      </c>
      <c r="E144" s="200" t="s">
        <v>29</v>
      </c>
      <c r="F144" s="201" t="s">
        <v>1340</v>
      </c>
      <c r="G144" s="199"/>
      <c r="H144" s="200" t="s">
        <v>29</v>
      </c>
      <c r="I144" s="202"/>
      <c r="J144" s="202"/>
      <c r="K144" s="199"/>
      <c r="L144" s="199"/>
      <c r="M144" s="203"/>
      <c r="N144" s="204"/>
      <c r="O144" s="205"/>
      <c r="P144" s="205"/>
      <c r="Q144" s="205"/>
      <c r="R144" s="205"/>
      <c r="S144" s="205"/>
      <c r="T144" s="205"/>
      <c r="U144" s="205"/>
      <c r="V144" s="205"/>
      <c r="W144" s="205"/>
      <c r="X144" s="206"/>
      <c r="AT144" s="207" t="s">
        <v>145</v>
      </c>
      <c r="AU144" s="207" t="s">
        <v>85</v>
      </c>
      <c r="AV144" s="13" t="s">
        <v>83</v>
      </c>
      <c r="AW144" s="13" t="s">
        <v>5</v>
      </c>
      <c r="AX144" s="13" t="s">
        <v>75</v>
      </c>
      <c r="AY144" s="207" t="s">
        <v>131</v>
      </c>
    </row>
    <row r="145" spans="2:51" s="14" customFormat="1" ht="12">
      <c r="B145" s="208"/>
      <c r="C145" s="209"/>
      <c r="D145" s="191" t="s">
        <v>145</v>
      </c>
      <c r="E145" s="210" t="s">
        <v>29</v>
      </c>
      <c r="F145" s="211" t="s">
        <v>1043</v>
      </c>
      <c r="G145" s="209"/>
      <c r="H145" s="212">
        <v>2.758</v>
      </c>
      <c r="I145" s="213"/>
      <c r="J145" s="213"/>
      <c r="K145" s="209"/>
      <c r="L145" s="209"/>
      <c r="M145" s="214"/>
      <c r="N145" s="215"/>
      <c r="O145" s="216"/>
      <c r="P145" s="216"/>
      <c r="Q145" s="216"/>
      <c r="R145" s="216"/>
      <c r="S145" s="216"/>
      <c r="T145" s="216"/>
      <c r="U145" s="216"/>
      <c r="V145" s="216"/>
      <c r="W145" s="216"/>
      <c r="X145" s="217"/>
      <c r="AT145" s="218" t="s">
        <v>145</v>
      </c>
      <c r="AU145" s="218" t="s">
        <v>85</v>
      </c>
      <c r="AV145" s="14" t="s">
        <v>85</v>
      </c>
      <c r="AW145" s="14" t="s">
        <v>5</v>
      </c>
      <c r="AX145" s="14" t="s">
        <v>75</v>
      </c>
      <c r="AY145" s="218" t="s">
        <v>131</v>
      </c>
    </row>
    <row r="146" spans="2:51" s="13" customFormat="1" ht="12">
      <c r="B146" s="198"/>
      <c r="C146" s="199"/>
      <c r="D146" s="191" t="s">
        <v>145</v>
      </c>
      <c r="E146" s="200" t="s">
        <v>29</v>
      </c>
      <c r="F146" s="201" t="s">
        <v>1341</v>
      </c>
      <c r="G146" s="199"/>
      <c r="H146" s="200" t="s">
        <v>29</v>
      </c>
      <c r="I146" s="202"/>
      <c r="J146" s="202"/>
      <c r="K146" s="199"/>
      <c r="L146" s="199"/>
      <c r="M146" s="203"/>
      <c r="N146" s="204"/>
      <c r="O146" s="205"/>
      <c r="P146" s="205"/>
      <c r="Q146" s="205"/>
      <c r="R146" s="205"/>
      <c r="S146" s="205"/>
      <c r="T146" s="205"/>
      <c r="U146" s="205"/>
      <c r="V146" s="205"/>
      <c r="W146" s="205"/>
      <c r="X146" s="206"/>
      <c r="AT146" s="207" t="s">
        <v>145</v>
      </c>
      <c r="AU146" s="207" t="s">
        <v>85</v>
      </c>
      <c r="AV146" s="13" t="s">
        <v>83</v>
      </c>
      <c r="AW146" s="13" t="s">
        <v>5</v>
      </c>
      <c r="AX146" s="13" t="s">
        <v>75</v>
      </c>
      <c r="AY146" s="207" t="s">
        <v>131</v>
      </c>
    </row>
    <row r="147" spans="2:51" s="14" customFormat="1" ht="12">
      <c r="B147" s="208"/>
      <c r="C147" s="209"/>
      <c r="D147" s="191" t="s">
        <v>145</v>
      </c>
      <c r="E147" s="210" t="s">
        <v>29</v>
      </c>
      <c r="F147" s="211" t="s">
        <v>1045</v>
      </c>
      <c r="G147" s="209"/>
      <c r="H147" s="212">
        <v>3.743</v>
      </c>
      <c r="I147" s="213"/>
      <c r="J147" s="213"/>
      <c r="K147" s="209"/>
      <c r="L147" s="209"/>
      <c r="M147" s="214"/>
      <c r="N147" s="215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AT147" s="218" t="s">
        <v>145</v>
      </c>
      <c r="AU147" s="218" t="s">
        <v>85</v>
      </c>
      <c r="AV147" s="14" t="s">
        <v>85</v>
      </c>
      <c r="AW147" s="14" t="s">
        <v>5</v>
      </c>
      <c r="AX147" s="14" t="s">
        <v>75</v>
      </c>
      <c r="AY147" s="218" t="s">
        <v>131</v>
      </c>
    </row>
    <row r="148" spans="2:51" s="13" customFormat="1" ht="12">
      <c r="B148" s="198"/>
      <c r="C148" s="199"/>
      <c r="D148" s="191" t="s">
        <v>145</v>
      </c>
      <c r="E148" s="200" t="s">
        <v>29</v>
      </c>
      <c r="F148" s="201" t="s">
        <v>1342</v>
      </c>
      <c r="G148" s="199"/>
      <c r="H148" s="200" t="s">
        <v>29</v>
      </c>
      <c r="I148" s="202"/>
      <c r="J148" s="202"/>
      <c r="K148" s="199"/>
      <c r="L148" s="199"/>
      <c r="M148" s="203"/>
      <c r="N148" s="204"/>
      <c r="O148" s="205"/>
      <c r="P148" s="205"/>
      <c r="Q148" s="205"/>
      <c r="R148" s="205"/>
      <c r="S148" s="205"/>
      <c r="T148" s="205"/>
      <c r="U148" s="205"/>
      <c r="V148" s="205"/>
      <c r="W148" s="205"/>
      <c r="X148" s="206"/>
      <c r="AT148" s="207" t="s">
        <v>145</v>
      </c>
      <c r="AU148" s="207" t="s">
        <v>85</v>
      </c>
      <c r="AV148" s="13" t="s">
        <v>83</v>
      </c>
      <c r="AW148" s="13" t="s">
        <v>5</v>
      </c>
      <c r="AX148" s="13" t="s">
        <v>75</v>
      </c>
      <c r="AY148" s="207" t="s">
        <v>131</v>
      </c>
    </row>
    <row r="149" spans="2:51" s="14" customFormat="1" ht="12">
      <c r="B149" s="208"/>
      <c r="C149" s="209"/>
      <c r="D149" s="191" t="s">
        <v>145</v>
      </c>
      <c r="E149" s="210" t="s">
        <v>29</v>
      </c>
      <c r="F149" s="211" t="s">
        <v>1047</v>
      </c>
      <c r="G149" s="209"/>
      <c r="H149" s="212">
        <v>2.151</v>
      </c>
      <c r="I149" s="213"/>
      <c r="J149" s="213"/>
      <c r="K149" s="209"/>
      <c r="L149" s="209"/>
      <c r="M149" s="214"/>
      <c r="N149" s="215"/>
      <c r="O149" s="216"/>
      <c r="P149" s="216"/>
      <c r="Q149" s="216"/>
      <c r="R149" s="216"/>
      <c r="S149" s="216"/>
      <c r="T149" s="216"/>
      <c r="U149" s="216"/>
      <c r="V149" s="216"/>
      <c r="W149" s="216"/>
      <c r="X149" s="217"/>
      <c r="AT149" s="218" t="s">
        <v>145</v>
      </c>
      <c r="AU149" s="218" t="s">
        <v>85</v>
      </c>
      <c r="AV149" s="14" t="s">
        <v>85</v>
      </c>
      <c r="AW149" s="14" t="s">
        <v>5</v>
      </c>
      <c r="AX149" s="14" t="s">
        <v>75</v>
      </c>
      <c r="AY149" s="218" t="s">
        <v>131</v>
      </c>
    </row>
    <row r="150" spans="2:51" s="13" customFormat="1" ht="12">
      <c r="B150" s="198"/>
      <c r="C150" s="199"/>
      <c r="D150" s="191" t="s">
        <v>145</v>
      </c>
      <c r="E150" s="200" t="s">
        <v>29</v>
      </c>
      <c r="F150" s="201" t="s">
        <v>1343</v>
      </c>
      <c r="G150" s="199"/>
      <c r="H150" s="200" t="s">
        <v>29</v>
      </c>
      <c r="I150" s="202"/>
      <c r="J150" s="202"/>
      <c r="K150" s="199"/>
      <c r="L150" s="199"/>
      <c r="M150" s="203"/>
      <c r="N150" s="204"/>
      <c r="O150" s="205"/>
      <c r="P150" s="205"/>
      <c r="Q150" s="205"/>
      <c r="R150" s="205"/>
      <c r="S150" s="205"/>
      <c r="T150" s="205"/>
      <c r="U150" s="205"/>
      <c r="V150" s="205"/>
      <c r="W150" s="205"/>
      <c r="X150" s="206"/>
      <c r="AT150" s="207" t="s">
        <v>145</v>
      </c>
      <c r="AU150" s="207" t="s">
        <v>85</v>
      </c>
      <c r="AV150" s="13" t="s">
        <v>83</v>
      </c>
      <c r="AW150" s="13" t="s">
        <v>5</v>
      </c>
      <c r="AX150" s="13" t="s">
        <v>75</v>
      </c>
      <c r="AY150" s="207" t="s">
        <v>131</v>
      </c>
    </row>
    <row r="151" spans="2:51" s="14" customFormat="1" ht="12">
      <c r="B151" s="208"/>
      <c r="C151" s="209"/>
      <c r="D151" s="191" t="s">
        <v>145</v>
      </c>
      <c r="E151" s="210" t="s">
        <v>29</v>
      </c>
      <c r="F151" s="211" t="s">
        <v>1047</v>
      </c>
      <c r="G151" s="209"/>
      <c r="H151" s="212">
        <v>2.151</v>
      </c>
      <c r="I151" s="213"/>
      <c r="J151" s="213"/>
      <c r="K151" s="209"/>
      <c r="L151" s="209"/>
      <c r="M151" s="214"/>
      <c r="N151" s="215"/>
      <c r="O151" s="216"/>
      <c r="P151" s="216"/>
      <c r="Q151" s="216"/>
      <c r="R151" s="216"/>
      <c r="S151" s="216"/>
      <c r="T151" s="216"/>
      <c r="U151" s="216"/>
      <c r="V151" s="216"/>
      <c r="W151" s="216"/>
      <c r="X151" s="217"/>
      <c r="AT151" s="218" t="s">
        <v>145</v>
      </c>
      <c r="AU151" s="218" t="s">
        <v>85</v>
      </c>
      <c r="AV151" s="14" t="s">
        <v>85</v>
      </c>
      <c r="AW151" s="14" t="s">
        <v>5</v>
      </c>
      <c r="AX151" s="14" t="s">
        <v>75</v>
      </c>
      <c r="AY151" s="218" t="s">
        <v>131</v>
      </c>
    </row>
    <row r="152" spans="2:51" s="13" customFormat="1" ht="12">
      <c r="B152" s="198"/>
      <c r="C152" s="199"/>
      <c r="D152" s="191" t="s">
        <v>145</v>
      </c>
      <c r="E152" s="200" t="s">
        <v>29</v>
      </c>
      <c r="F152" s="201" t="s">
        <v>1344</v>
      </c>
      <c r="G152" s="199"/>
      <c r="H152" s="200" t="s">
        <v>29</v>
      </c>
      <c r="I152" s="202"/>
      <c r="J152" s="202"/>
      <c r="K152" s="199"/>
      <c r="L152" s="199"/>
      <c r="M152" s="203"/>
      <c r="N152" s="204"/>
      <c r="O152" s="205"/>
      <c r="P152" s="205"/>
      <c r="Q152" s="205"/>
      <c r="R152" s="205"/>
      <c r="S152" s="205"/>
      <c r="T152" s="205"/>
      <c r="U152" s="205"/>
      <c r="V152" s="205"/>
      <c r="W152" s="205"/>
      <c r="X152" s="206"/>
      <c r="AT152" s="207" t="s">
        <v>145</v>
      </c>
      <c r="AU152" s="207" t="s">
        <v>85</v>
      </c>
      <c r="AV152" s="13" t="s">
        <v>83</v>
      </c>
      <c r="AW152" s="13" t="s">
        <v>5</v>
      </c>
      <c r="AX152" s="13" t="s">
        <v>75</v>
      </c>
      <c r="AY152" s="207" t="s">
        <v>131</v>
      </c>
    </row>
    <row r="153" spans="2:51" s="14" customFormat="1" ht="12">
      <c r="B153" s="208"/>
      <c r="C153" s="209"/>
      <c r="D153" s="191" t="s">
        <v>145</v>
      </c>
      <c r="E153" s="210" t="s">
        <v>29</v>
      </c>
      <c r="F153" s="211" t="s">
        <v>1317</v>
      </c>
      <c r="G153" s="209"/>
      <c r="H153" s="212">
        <v>1.182</v>
      </c>
      <c r="I153" s="213"/>
      <c r="J153" s="213"/>
      <c r="K153" s="209"/>
      <c r="L153" s="209"/>
      <c r="M153" s="214"/>
      <c r="N153" s="215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AT153" s="218" t="s">
        <v>145</v>
      </c>
      <c r="AU153" s="218" t="s">
        <v>85</v>
      </c>
      <c r="AV153" s="14" t="s">
        <v>85</v>
      </c>
      <c r="AW153" s="14" t="s">
        <v>5</v>
      </c>
      <c r="AX153" s="14" t="s">
        <v>75</v>
      </c>
      <c r="AY153" s="218" t="s">
        <v>131</v>
      </c>
    </row>
    <row r="154" spans="2:51" s="13" customFormat="1" ht="12">
      <c r="B154" s="198"/>
      <c r="C154" s="199"/>
      <c r="D154" s="191" t="s">
        <v>145</v>
      </c>
      <c r="E154" s="200" t="s">
        <v>29</v>
      </c>
      <c r="F154" s="201" t="s">
        <v>1053</v>
      </c>
      <c r="G154" s="199"/>
      <c r="H154" s="200" t="s">
        <v>29</v>
      </c>
      <c r="I154" s="202"/>
      <c r="J154" s="202"/>
      <c r="K154" s="199"/>
      <c r="L154" s="199"/>
      <c r="M154" s="203"/>
      <c r="N154" s="204"/>
      <c r="O154" s="205"/>
      <c r="P154" s="205"/>
      <c r="Q154" s="205"/>
      <c r="R154" s="205"/>
      <c r="S154" s="205"/>
      <c r="T154" s="205"/>
      <c r="U154" s="205"/>
      <c r="V154" s="205"/>
      <c r="W154" s="205"/>
      <c r="X154" s="206"/>
      <c r="AT154" s="207" t="s">
        <v>145</v>
      </c>
      <c r="AU154" s="207" t="s">
        <v>85</v>
      </c>
      <c r="AV154" s="13" t="s">
        <v>83</v>
      </c>
      <c r="AW154" s="13" t="s">
        <v>5</v>
      </c>
      <c r="AX154" s="13" t="s">
        <v>75</v>
      </c>
      <c r="AY154" s="207" t="s">
        <v>131</v>
      </c>
    </row>
    <row r="155" spans="2:51" s="13" customFormat="1" ht="12">
      <c r="B155" s="198"/>
      <c r="C155" s="199"/>
      <c r="D155" s="191" t="s">
        <v>145</v>
      </c>
      <c r="E155" s="200" t="s">
        <v>29</v>
      </c>
      <c r="F155" s="201" t="s">
        <v>1312</v>
      </c>
      <c r="G155" s="199"/>
      <c r="H155" s="200" t="s">
        <v>29</v>
      </c>
      <c r="I155" s="202"/>
      <c r="J155" s="202"/>
      <c r="K155" s="199"/>
      <c r="L155" s="199"/>
      <c r="M155" s="203"/>
      <c r="N155" s="204"/>
      <c r="O155" s="205"/>
      <c r="P155" s="205"/>
      <c r="Q155" s="205"/>
      <c r="R155" s="205"/>
      <c r="S155" s="205"/>
      <c r="T155" s="205"/>
      <c r="U155" s="205"/>
      <c r="V155" s="205"/>
      <c r="W155" s="205"/>
      <c r="X155" s="206"/>
      <c r="AT155" s="207" t="s">
        <v>145</v>
      </c>
      <c r="AU155" s="207" t="s">
        <v>85</v>
      </c>
      <c r="AV155" s="13" t="s">
        <v>83</v>
      </c>
      <c r="AW155" s="13" t="s">
        <v>5</v>
      </c>
      <c r="AX155" s="13" t="s">
        <v>75</v>
      </c>
      <c r="AY155" s="207" t="s">
        <v>131</v>
      </c>
    </row>
    <row r="156" spans="2:51" s="14" customFormat="1" ht="12">
      <c r="B156" s="208"/>
      <c r="C156" s="209"/>
      <c r="D156" s="191" t="s">
        <v>145</v>
      </c>
      <c r="E156" s="210" t="s">
        <v>29</v>
      </c>
      <c r="F156" s="211" t="s">
        <v>1345</v>
      </c>
      <c r="G156" s="209"/>
      <c r="H156" s="212">
        <v>21.11</v>
      </c>
      <c r="I156" s="213"/>
      <c r="J156" s="213"/>
      <c r="K156" s="209"/>
      <c r="L156" s="209"/>
      <c r="M156" s="214"/>
      <c r="N156" s="215"/>
      <c r="O156" s="216"/>
      <c r="P156" s="216"/>
      <c r="Q156" s="216"/>
      <c r="R156" s="216"/>
      <c r="S156" s="216"/>
      <c r="T156" s="216"/>
      <c r="U156" s="216"/>
      <c r="V156" s="216"/>
      <c r="W156" s="216"/>
      <c r="X156" s="217"/>
      <c r="AT156" s="218" t="s">
        <v>145</v>
      </c>
      <c r="AU156" s="218" t="s">
        <v>85</v>
      </c>
      <c r="AV156" s="14" t="s">
        <v>85</v>
      </c>
      <c r="AW156" s="14" t="s">
        <v>5</v>
      </c>
      <c r="AX156" s="14" t="s">
        <v>75</v>
      </c>
      <c r="AY156" s="218" t="s">
        <v>131</v>
      </c>
    </row>
    <row r="157" spans="2:51" s="13" customFormat="1" ht="12">
      <c r="B157" s="198"/>
      <c r="C157" s="199"/>
      <c r="D157" s="191" t="s">
        <v>145</v>
      </c>
      <c r="E157" s="200" t="s">
        <v>29</v>
      </c>
      <c r="F157" s="201" t="s">
        <v>1314</v>
      </c>
      <c r="G157" s="199"/>
      <c r="H157" s="200" t="s">
        <v>29</v>
      </c>
      <c r="I157" s="202"/>
      <c r="J157" s="202"/>
      <c r="K157" s="199"/>
      <c r="L157" s="199"/>
      <c r="M157" s="203"/>
      <c r="N157" s="204"/>
      <c r="O157" s="205"/>
      <c r="P157" s="205"/>
      <c r="Q157" s="205"/>
      <c r="R157" s="205"/>
      <c r="S157" s="205"/>
      <c r="T157" s="205"/>
      <c r="U157" s="205"/>
      <c r="V157" s="205"/>
      <c r="W157" s="205"/>
      <c r="X157" s="206"/>
      <c r="AT157" s="207" t="s">
        <v>145</v>
      </c>
      <c r="AU157" s="207" t="s">
        <v>85</v>
      </c>
      <c r="AV157" s="13" t="s">
        <v>83</v>
      </c>
      <c r="AW157" s="13" t="s">
        <v>5</v>
      </c>
      <c r="AX157" s="13" t="s">
        <v>75</v>
      </c>
      <c r="AY157" s="207" t="s">
        <v>131</v>
      </c>
    </row>
    <row r="158" spans="2:51" s="14" customFormat="1" ht="12">
      <c r="B158" s="208"/>
      <c r="C158" s="209"/>
      <c r="D158" s="191" t="s">
        <v>145</v>
      </c>
      <c r="E158" s="210" t="s">
        <v>29</v>
      </c>
      <c r="F158" s="211" t="s">
        <v>1346</v>
      </c>
      <c r="G158" s="209"/>
      <c r="H158" s="212">
        <v>33.305</v>
      </c>
      <c r="I158" s="213"/>
      <c r="J158" s="213"/>
      <c r="K158" s="209"/>
      <c r="L158" s="209"/>
      <c r="M158" s="214"/>
      <c r="N158" s="215"/>
      <c r="O158" s="216"/>
      <c r="P158" s="216"/>
      <c r="Q158" s="216"/>
      <c r="R158" s="216"/>
      <c r="S158" s="216"/>
      <c r="T158" s="216"/>
      <c r="U158" s="216"/>
      <c r="V158" s="216"/>
      <c r="W158" s="216"/>
      <c r="X158" s="217"/>
      <c r="AT158" s="218" t="s">
        <v>145</v>
      </c>
      <c r="AU158" s="218" t="s">
        <v>85</v>
      </c>
      <c r="AV158" s="14" t="s">
        <v>85</v>
      </c>
      <c r="AW158" s="14" t="s">
        <v>5</v>
      </c>
      <c r="AX158" s="14" t="s">
        <v>75</v>
      </c>
      <c r="AY158" s="218" t="s">
        <v>131</v>
      </c>
    </row>
    <row r="159" spans="2:51" s="13" customFormat="1" ht="12">
      <c r="B159" s="198"/>
      <c r="C159" s="199"/>
      <c r="D159" s="191" t="s">
        <v>145</v>
      </c>
      <c r="E159" s="200" t="s">
        <v>29</v>
      </c>
      <c r="F159" s="201" t="s">
        <v>1347</v>
      </c>
      <c r="G159" s="199"/>
      <c r="H159" s="200" t="s">
        <v>29</v>
      </c>
      <c r="I159" s="202"/>
      <c r="J159" s="202"/>
      <c r="K159" s="199"/>
      <c r="L159" s="199"/>
      <c r="M159" s="203"/>
      <c r="N159" s="204"/>
      <c r="O159" s="205"/>
      <c r="P159" s="205"/>
      <c r="Q159" s="205"/>
      <c r="R159" s="205"/>
      <c r="S159" s="205"/>
      <c r="T159" s="205"/>
      <c r="U159" s="205"/>
      <c r="V159" s="205"/>
      <c r="W159" s="205"/>
      <c r="X159" s="206"/>
      <c r="AT159" s="207" t="s">
        <v>145</v>
      </c>
      <c r="AU159" s="207" t="s">
        <v>85</v>
      </c>
      <c r="AV159" s="13" t="s">
        <v>83</v>
      </c>
      <c r="AW159" s="13" t="s">
        <v>5</v>
      </c>
      <c r="AX159" s="13" t="s">
        <v>75</v>
      </c>
      <c r="AY159" s="207" t="s">
        <v>131</v>
      </c>
    </row>
    <row r="160" spans="2:51" s="13" customFormat="1" ht="12">
      <c r="B160" s="198"/>
      <c r="C160" s="199"/>
      <c r="D160" s="191" t="s">
        <v>145</v>
      </c>
      <c r="E160" s="200" t="s">
        <v>29</v>
      </c>
      <c r="F160" s="201" t="s">
        <v>1332</v>
      </c>
      <c r="G160" s="199"/>
      <c r="H160" s="200" t="s">
        <v>29</v>
      </c>
      <c r="I160" s="202"/>
      <c r="J160" s="202"/>
      <c r="K160" s="199"/>
      <c r="L160" s="199"/>
      <c r="M160" s="203"/>
      <c r="N160" s="204"/>
      <c r="O160" s="205"/>
      <c r="P160" s="205"/>
      <c r="Q160" s="205"/>
      <c r="R160" s="205"/>
      <c r="S160" s="205"/>
      <c r="T160" s="205"/>
      <c r="U160" s="205"/>
      <c r="V160" s="205"/>
      <c r="W160" s="205"/>
      <c r="X160" s="206"/>
      <c r="AT160" s="207" t="s">
        <v>145</v>
      </c>
      <c r="AU160" s="207" t="s">
        <v>85</v>
      </c>
      <c r="AV160" s="13" t="s">
        <v>83</v>
      </c>
      <c r="AW160" s="13" t="s">
        <v>5</v>
      </c>
      <c r="AX160" s="13" t="s">
        <v>75</v>
      </c>
      <c r="AY160" s="207" t="s">
        <v>131</v>
      </c>
    </row>
    <row r="161" spans="2:51" s="14" customFormat="1" ht="12">
      <c r="B161" s="208"/>
      <c r="C161" s="209"/>
      <c r="D161" s="191" t="s">
        <v>145</v>
      </c>
      <c r="E161" s="210" t="s">
        <v>29</v>
      </c>
      <c r="F161" s="211" t="s">
        <v>1348</v>
      </c>
      <c r="G161" s="209"/>
      <c r="H161" s="212">
        <v>10.633</v>
      </c>
      <c r="I161" s="213"/>
      <c r="J161" s="213"/>
      <c r="K161" s="209"/>
      <c r="L161" s="209"/>
      <c r="M161" s="214"/>
      <c r="N161" s="215"/>
      <c r="O161" s="216"/>
      <c r="P161" s="216"/>
      <c r="Q161" s="216"/>
      <c r="R161" s="216"/>
      <c r="S161" s="216"/>
      <c r="T161" s="216"/>
      <c r="U161" s="216"/>
      <c r="V161" s="216"/>
      <c r="W161" s="216"/>
      <c r="X161" s="217"/>
      <c r="AT161" s="218" t="s">
        <v>145</v>
      </c>
      <c r="AU161" s="218" t="s">
        <v>85</v>
      </c>
      <c r="AV161" s="14" t="s">
        <v>85</v>
      </c>
      <c r="AW161" s="14" t="s">
        <v>5</v>
      </c>
      <c r="AX161" s="14" t="s">
        <v>75</v>
      </c>
      <c r="AY161" s="218" t="s">
        <v>131</v>
      </c>
    </row>
    <row r="162" spans="2:51" s="13" customFormat="1" ht="12">
      <c r="B162" s="198"/>
      <c r="C162" s="199"/>
      <c r="D162" s="191" t="s">
        <v>145</v>
      </c>
      <c r="E162" s="200" t="s">
        <v>29</v>
      </c>
      <c r="F162" s="201" t="s">
        <v>1349</v>
      </c>
      <c r="G162" s="199"/>
      <c r="H162" s="200" t="s">
        <v>29</v>
      </c>
      <c r="I162" s="202"/>
      <c r="J162" s="202"/>
      <c r="K162" s="199"/>
      <c r="L162" s="199"/>
      <c r="M162" s="203"/>
      <c r="N162" s="204"/>
      <c r="O162" s="205"/>
      <c r="P162" s="205"/>
      <c r="Q162" s="205"/>
      <c r="R162" s="205"/>
      <c r="S162" s="205"/>
      <c r="T162" s="205"/>
      <c r="U162" s="205"/>
      <c r="V162" s="205"/>
      <c r="W162" s="205"/>
      <c r="X162" s="206"/>
      <c r="AT162" s="207" t="s">
        <v>145</v>
      </c>
      <c r="AU162" s="207" t="s">
        <v>85</v>
      </c>
      <c r="AV162" s="13" t="s">
        <v>83</v>
      </c>
      <c r="AW162" s="13" t="s">
        <v>5</v>
      </c>
      <c r="AX162" s="13" t="s">
        <v>75</v>
      </c>
      <c r="AY162" s="207" t="s">
        <v>131</v>
      </c>
    </row>
    <row r="163" spans="2:51" s="14" customFormat="1" ht="12">
      <c r="B163" s="208"/>
      <c r="C163" s="209"/>
      <c r="D163" s="191" t="s">
        <v>145</v>
      </c>
      <c r="E163" s="210" t="s">
        <v>29</v>
      </c>
      <c r="F163" s="211" t="s">
        <v>1348</v>
      </c>
      <c r="G163" s="209"/>
      <c r="H163" s="212">
        <v>10.633</v>
      </c>
      <c r="I163" s="213"/>
      <c r="J163" s="213"/>
      <c r="K163" s="209"/>
      <c r="L163" s="209"/>
      <c r="M163" s="214"/>
      <c r="N163" s="215"/>
      <c r="O163" s="216"/>
      <c r="P163" s="216"/>
      <c r="Q163" s="216"/>
      <c r="R163" s="216"/>
      <c r="S163" s="216"/>
      <c r="T163" s="216"/>
      <c r="U163" s="216"/>
      <c r="V163" s="216"/>
      <c r="W163" s="216"/>
      <c r="X163" s="217"/>
      <c r="AT163" s="218" t="s">
        <v>145</v>
      </c>
      <c r="AU163" s="218" t="s">
        <v>85</v>
      </c>
      <c r="AV163" s="14" t="s">
        <v>85</v>
      </c>
      <c r="AW163" s="14" t="s">
        <v>5</v>
      </c>
      <c r="AX163" s="14" t="s">
        <v>75</v>
      </c>
      <c r="AY163" s="218" t="s">
        <v>131</v>
      </c>
    </row>
    <row r="164" spans="2:51" s="15" customFormat="1" ht="12">
      <c r="B164" s="219"/>
      <c r="C164" s="220"/>
      <c r="D164" s="191" t="s">
        <v>145</v>
      </c>
      <c r="E164" s="221" t="s">
        <v>29</v>
      </c>
      <c r="F164" s="222" t="s">
        <v>147</v>
      </c>
      <c r="G164" s="220"/>
      <c r="H164" s="223">
        <v>302.255</v>
      </c>
      <c r="I164" s="224"/>
      <c r="J164" s="224"/>
      <c r="K164" s="220"/>
      <c r="L164" s="220"/>
      <c r="M164" s="225"/>
      <c r="N164" s="226"/>
      <c r="O164" s="227"/>
      <c r="P164" s="227"/>
      <c r="Q164" s="227"/>
      <c r="R164" s="227"/>
      <c r="S164" s="227"/>
      <c r="T164" s="227"/>
      <c r="U164" s="227"/>
      <c r="V164" s="227"/>
      <c r="W164" s="227"/>
      <c r="X164" s="228"/>
      <c r="AT164" s="229" t="s">
        <v>145</v>
      </c>
      <c r="AU164" s="229" t="s">
        <v>85</v>
      </c>
      <c r="AV164" s="15" t="s">
        <v>139</v>
      </c>
      <c r="AW164" s="15" t="s">
        <v>5</v>
      </c>
      <c r="AX164" s="15" t="s">
        <v>83</v>
      </c>
      <c r="AY164" s="229" t="s">
        <v>131</v>
      </c>
    </row>
    <row r="165" spans="1:65" s="2" customFormat="1" ht="16.5" customHeight="1">
      <c r="A165" s="35"/>
      <c r="B165" s="36"/>
      <c r="C165" s="177" t="s">
        <v>139</v>
      </c>
      <c r="D165" s="177" t="s">
        <v>134</v>
      </c>
      <c r="E165" s="178" t="s">
        <v>1055</v>
      </c>
      <c r="F165" s="179" t="s">
        <v>1056</v>
      </c>
      <c r="G165" s="180" t="s">
        <v>532</v>
      </c>
      <c r="H165" s="181">
        <v>1</v>
      </c>
      <c r="I165" s="182"/>
      <c r="J165" s="182"/>
      <c r="K165" s="183">
        <f>ROUND(P165*H165,2)</f>
        <v>0</v>
      </c>
      <c r="L165" s="179" t="s">
        <v>29</v>
      </c>
      <c r="M165" s="40"/>
      <c r="N165" s="184" t="s">
        <v>29</v>
      </c>
      <c r="O165" s="185" t="s">
        <v>44</v>
      </c>
      <c r="P165" s="186">
        <f>I165+J165</f>
        <v>0</v>
      </c>
      <c r="Q165" s="186">
        <f>ROUND(I165*H165,2)</f>
        <v>0</v>
      </c>
      <c r="R165" s="186">
        <f>ROUND(J165*H165,2)</f>
        <v>0</v>
      </c>
      <c r="S165" s="65"/>
      <c r="T165" s="187">
        <f>S165*H165</f>
        <v>0</v>
      </c>
      <c r="U165" s="187">
        <v>0</v>
      </c>
      <c r="V165" s="187">
        <f>U165*H165</f>
        <v>0</v>
      </c>
      <c r="W165" s="187">
        <v>0</v>
      </c>
      <c r="X165" s="188">
        <f>W165*H165</f>
        <v>0</v>
      </c>
      <c r="Y165" s="35"/>
      <c r="Z165" s="35"/>
      <c r="AA165" s="35"/>
      <c r="AB165" s="35"/>
      <c r="AC165" s="35"/>
      <c r="AD165" s="35"/>
      <c r="AE165" s="35"/>
      <c r="AR165" s="189" t="s">
        <v>139</v>
      </c>
      <c r="AT165" s="189" t="s">
        <v>134</v>
      </c>
      <c r="AU165" s="189" t="s">
        <v>85</v>
      </c>
      <c r="AY165" s="18" t="s">
        <v>131</v>
      </c>
      <c r="BE165" s="190">
        <f>IF(O165="základní",K165,0)</f>
        <v>0</v>
      </c>
      <c r="BF165" s="190">
        <f>IF(O165="snížená",K165,0)</f>
        <v>0</v>
      </c>
      <c r="BG165" s="190">
        <f>IF(O165="zákl. přenesená",K165,0)</f>
        <v>0</v>
      </c>
      <c r="BH165" s="190">
        <f>IF(O165="sníž. přenesená",K165,0)</f>
        <v>0</v>
      </c>
      <c r="BI165" s="190">
        <f>IF(O165="nulová",K165,0)</f>
        <v>0</v>
      </c>
      <c r="BJ165" s="18" t="s">
        <v>83</v>
      </c>
      <c r="BK165" s="190">
        <f>ROUND(P165*H165,2)</f>
        <v>0</v>
      </c>
      <c r="BL165" s="18" t="s">
        <v>139</v>
      </c>
      <c r="BM165" s="189" t="s">
        <v>151</v>
      </c>
    </row>
    <row r="166" spans="1:47" s="2" customFormat="1" ht="12">
      <c r="A166" s="35"/>
      <c r="B166" s="36"/>
      <c r="C166" s="37"/>
      <c r="D166" s="191" t="s">
        <v>141</v>
      </c>
      <c r="E166" s="37"/>
      <c r="F166" s="192" t="s">
        <v>1056</v>
      </c>
      <c r="G166" s="37"/>
      <c r="H166" s="37"/>
      <c r="I166" s="193"/>
      <c r="J166" s="193"/>
      <c r="K166" s="37"/>
      <c r="L166" s="37"/>
      <c r="M166" s="40"/>
      <c r="N166" s="194"/>
      <c r="O166" s="195"/>
      <c r="P166" s="65"/>
      <c r="Q166" s="65"/>
      <c r="R166" s="65"/>
      <c r="S166" s="65"/>
      <c r="T166" s="65"/>
      <c r="U166" s="65"/>
      <c r="V166" s="65"/>
      <c r="W166" s="65"/>
      <c r="X166" s="66"/>
      <c r="Y166" s="35"/>
      <c r="Z166" s="35"/>
      <c r="AA166" s="35"/>
      <c r="AB166" s="35"/>
      <c r="AC166" s="35"/>
      <c r="AD166" s="35"/>
      <c r="AE166" s="35"/>
      <c r="AT166" s="18" t="s">
        <v>141</v>
      </c>
      <c r="AU166" s="18" t="s">
        <v>85</v>
      </c>
    </row>
    <row r="167" spans="2:51" s="13" customFormat="1" ht="12">
      <c r="B167" s="198"/>
      <c r="C167" s="199"/>
      <c r="D167" s="191" t="s">
        <v>145</v>
      </c>
      <c r="E167" s="200" t="s">
        <v>29</v>
      </c>
      <c r="F167" s="201" t="s">
        <v>1350</v>
      </c>
      <c r="G167" s="199"/>
      <c r="H167" s="200" t="s">
        <v>29</v>
      </c>
      <c r="I167" s="202"/>
      <c r="J167" s="202"/>
      <c r="K167" s="199"/>
      <c r="L167" s="199"/>
      <c r="M167" s="203"/>
      <c r="N167" s="204"/>
      <c r="O167" s="205"/>
      <c r="P167" s="205"/>
      <c r="Q167" s="205"/>
      <c r="R167" s="205"/>
      <c r="S167" s="205"/>
      <c r="T167" s="205"/>
      <c r="U167" s="205"/>
      <c r="V167" s="205"/>
      <c r="W167" s="205"/>
      <c r="X167" s="206"/>
      <c r="AT167" s="207" t="s">
        <v>145</v>
      </c>
      <c r="AU167" s="207" t="s">
        <v>85</v>
      </c>
      <c r="AV167" s="13" t="s">
        <v>83</v>
      </c>
      <c r="AW167" s="13" t="s">
        <v>5</v>
      </c>
      <c r="AX167" s="13" t="s">
        <v>75</v>
      </c>
      <c r="AY167" s="207" t="s">
        <v>131</v>
      </c>
    </row>
    <row r="168" spans="2:51" s="13" customFormat="1" ht="12">
      <c r="B168" s="198"/>
      <c r="C168" s="199"/>
      <c r="D168" s="191" t="s">
        <v>145</v>
      </c>
      <c r="E168" s="200" t="s">
        <v>29</v>
      </c>
      <c r="F168" s="201" t="s">
        <v>1351</v>
      </c>
      <c r="G168" s="199"/>
      <c r="H168" s="200" t="s">
        <v>29</v>
      </c>
      <c r="I168" s="202"/>
      <c r="J168" s="202"/>
      <c r="K168" s="199"/>
      <c r="L168" s="199"/>
      <c r="M168" s="203"/>
      <c r="N168" s="204"/>
      <c r="O168" s="205"/>
      <c r="P168" s="205"/>
      <c r="Q168" s="205"/>
      <c r="R168" s="205"/>
      <c r="S168" s="205"/>
      <c r="T168" s="205"/>
      <c r="U168" s="205"/>
      <c r="V168" s="205"/>
      <c r="W168" s="205"/>
      <c r="X168" s="206"/>
      <c r="AT168" s="207" t="s">
        <v>145</v>
      </c>
      <c r="AU168" s="207" t="s">
        <v>85</v>
      </c>
      <c r="AV168" s="13" t="s">
        <v>83</v>
      </c>
      <c r="AW168" s="13" t="s">
        <v>5</v>
      </c>
      <c r="AX168" s="13" t="s">
        <v>75</v>
      </c>
      <c r="AY168" s="207" t="s">
        <v>131</v>
      </c>
    </row>
    <row r="169" spans="2:51" s="14" customFormat="1" ht="12">
      <c r="B169" s="208"/>
      <c r="C169" s="209"/>
      <c r="D169" s="191" t="s">
        <v>145</v>
      </c>
      <c r="E169" s="210" t="s">
        <v>29</v>
      </c>
      <c r="F169" s="211" t="s">
        <v>83</v>
      </c>
      <c r="G169" s="209"/>
      <c r="H169" s="212">
        <v>1</v>
      </c>
      <c r="I169" s="213"/>
      <c r="J169" s="213"/>
      <c r="K169" s="209"/>
      <c r="L169" s="209"/>
      <c r="M169" s="214"/>
      <c r="N169" s="215"/>
      <c r="O169" s="216"/>
      <c r="P169" s="216"/>
      <c r="Q169" s="216"/>
      <c r="R169" s="216"/>
      <c r="S169" s="216"/>
      <c r="T169" s="216"/>
      <c r="U169" s="216"/>
      <c r="V169" s="216"/>
      <c r="W169" s="216"/>
      <c r="X169" s="217"/>
      <c r="AT169" s="218" t="s">
        <v>145</v>
      </c>
      <c r="AU169" s="218" t="s">
        <v>85</v>
      </c>
      <c r="AV169" s="14" t="s">
        <v>85</v>
      </c>
      <c r="AW169" s="14" t="s">
        <v>5</v>
      </c>
      <c r="AX169" s="14" t="s">
        <v>75</v>
      </c>
      <c r="AY169" s="218" t="s">
        <v>131</v>
      </c>
    </row>
    <row r="170" spans="2:51" s="15" customFormat="1" ht="12">
      <c r="B170" s="219"/>
      <c r="C170" s="220"/>
      <c r="D170" s="191" t="s">
        <v>145</v>
      </c>
      <c r="E170" s="221" t="s">
        <v>29</v>
      </c>
      <c r="F170" s="222" t="s">
        <v>147</v>
      </c>
      <c r="G170" s="220"/>
      <c r="H170" s="223">
        <v>1</v>
      </c>
      <c r="I170" s="224"/>
      <c r="J170" s="224"/>
      <c r="K170" s="220"/>
      <c r="L170" s="220"/>
      <c r="M170" s="225"/>
      <c r="N170" s="226"/>
      <c r="O170" s="227"/>
      <c r="P170" s="227"/>
      <c r="Q170" s="227"/>
      <c r="R170" s="227"/>
      <c r="S170" s="227"/>
      <c r="T170" s="227"/>
      <c r="U170" s="227"/>
      <c r="V170" s="227"/>
      <c r="W170" s="227"/>
      <c r="X170" s="228"/>
      <c r="AT170" s="229" t="s">
        <v>145</v>
      </c>
      <c r="AU170" s="229" t="s">
        <v>85</v>
      </c>
      <c r="AV170" s="15" t="s">
        <v>139</v>
      </c>
      <c r="AW170" s="15" t="s">
        <v>5</v>
      </c>
      <c r="AX170" s="15" t="s">
        <v>83</v>
      </c>
      <c r="AY170" s="229" t="s">
        <v>131</v>
      </c>
    </row>
    <row r="171" spans="2:63" s="12" customFormat="1" ht="22.9" customHeight="1">
      <c r="B171" s="160"/>
      <c r="C171" s="161"/>
      <c r="D171" s="162" t="s">
        <v>74</v>
      </c>
      <c r="E171" s="175" t="s">
        <v>189</v>
      </c>
      <c r="F171" s="175" t="s">
        <v>1058</v>
      </c>
      <c r="G171" s="161"/>
      <c r="H171" s="161"/>
      <c r="I171" s="164"/>
      <c r="J171" s="164"/>
      <c r="K171" s="176">
        <f>BK171</f>
        <v>0</v>
      </c>
      <c r="L171" s="161"/>
      <c r="M171" s="166"/>
      <c r="N171" s="167"/>
      <c r="O171" s="168"/>
      <c r="P171" s="168"/>
      <c r="Q171" s="169">
        <f>SUM(Q172:Q271)</f>
        <v>0</v>
      </c>
      <c r="R171" s="169">
        <f>SUM(R172:R271)</f>
        <v>0</v>
      </c>
      <c r="S171" s="168"/>
      <c r="T171" s="170">
        <f>SUM(T172:T271)</f>
        <v>0</v>
      </c>
      <c r="U171" s="168"/>
      <c r="V171" s="170">
        <f>SUM(V172:V271)</f>
        <v>0</v>
      </c>
      <c r="W171" s="168"/>
      <c r="X171" s="171">
        <f>SUM(X172:X271)</f>
        <v>0</v>
      </c>
      <c r="AR171" s="172" t="s">
        <v>83</v>
      </c>
      <c r="AT171" s="173" t="s">
        <v>74</v>
      </c>
      <c r="AU171" s="173" t="s">
        <v>83</v>
      </c>
      <c r="AY171" s="172" t="s">
        <v>131</v>
      </c>
      <c r="BK171" s="174">
        <f>SUM(BK172:BK271)</f>
        <v>0</v>
      </c>
    </row>
    <row r="172" spans="1:65" s="2" customFormat="1" ht="24">
      <c r="A172" s="35"/>
      <c r="B172" s="36"/>
      <c r="C172" s="177" t="s">
        <v>167</v>
      </c>
      <c r="D172" s="177" t="s">
        <v>134</v>
      </c>
      <c r="E172" s="178" t="s">
        <v>1059</v>
      </c>
      <c r="F172" s="179" t="s">
        <v>1060</v>
      </c>
      <c r="G172" s="180" t="s">
        <v>1007</v>
      </c>
      <c r="H172" s="181">
        <v>441.35</v>
      </c>
      <c r="I172" s="182"/>
      <c r="J172" s="182"/>
      <c r="K172" s="183">
        <f>ROUND(P172*H172,2)</f>
        <v>0</v>
      </c>
      <c r="L172" s="179" t="s">
        <v>1008</v>
      </c>
      <c r="M172" s="40"/>
      <c r="N172" s="184" t="s">
        <v>29</v>
      </c>
      <c r="O172" s="185" t="s">
        <v>44</v>
      </c>
      <c r="P172" s="186">
        <f>I172+J172</f>
        <v>0</v>
      </c>
      <c r="Q172" s="186">
        <f>ROUND(I172*H172,2)</f>
        <v>0</v>
      </c>
      <c r="R172" s="186">
        <f>ROUND(J172*H172,2)</f>
        <v>0</v>
      </c>
      <c r="S172" s="65"/>
      <c r="T172" s="187">
        <f>S172*H172</f>
        <v>0</v>
      </c>
      <c r="U172" s="187">
        <v>0</v>
      </c>
      <c r="V172" s="187">
        <f>U172*H172</f>
        <v>0</v>
      </c>
      <c r="W172" s="187">
        <v>0</v>
      </c>
      <c r="X172" s="188">
        <f>W172*H172</f>
        <v>0</v>
      </c>
      <c r="Y172" s="35"/>
      <c r="Z172" s="35"/>
      <c r="AA172" s="35"/>
      <c r="AB172" s="35"/>
      <c r="AC172" s="35"/>
      <c r="AD172" s="35"/>
      <c r="AE172" s="35"/>
      <c r="AR172" s="189" t="s">
        <v>139</v>
      </c>
      <c r="AT172" s="189" t="s">
        <v>134</v>
      </c>
      <c r="AU172" s="189" t="s">
        <v>85</v>
      </c>
      <c r="AY172" s="18" t="s">
        <v>131</v>
      </c>
      <c r="BE172" s="190">
        <f>IF(O172="základní",K172,0)</f>
        <v>0</v>
      </c>
      <c r="BF172" s="190">
        <f>IF(O172="snížená",K172,0)</f>
        <v>0</v>
      </c>
      <c r="BG172" s="190">
        <f>IF(O172="zákl. přenesená",K172,0)</f>
        <v>0</v>
      </c>
      <c r="BH172" s="190">
        <f>IF(O172="sníž. přenesená",K172,0)</f>
        <v>0</v>
      </c>
      <c r="BI172" s="190">
        <f>IF(O172="nulová",K172,0)</f>
        <v>0</v>
      </c>
      <c r="BJ172" s="18" t="s">
        <v>83</v>
      </c>
      <c r="BK172" s="190">
        <f>ROUND(P172*H172,2)</f>
        <v>0</v>
      </c>
      <c r="BL172" s="18" t="s">
        <v>139</v>
      </c>
      <c r="BM172" s="189" t="s">
        <v>196</v>
      </c>
    </row>
    <row r="173" spans="1:47" s="2" customFormat="1" ht="12">
      <c r="A173" s="35"/>
      <c r="B173" s="36"/>
      <c r="C173" s="37"/>
      <c r="D173" s="191" t="s">
        <v>141</v>
      </c>
      <c r="E173" s="37"/>
      <c r="F173" s="192" t="s">
        <v>1060</v>
      </c>
      <c r="G173" s="37"/>
      <c r="H173" s="37"/>
      <c r="I173" s="193"/>
      <c r="J173" s="193"/>
      <c r="K173" s="37"/>
      <c r="L173" s="37"/>
      <c r="M173" s="40"/>
      <c r="N173" s="194"/>
      <c r="O173" s="195"/>
      <c r="P173" s="65"/>
      <c r="Q173" s="65"/>
      <c r="R173" s="65"/>
      <c r="S173" s="65"/>
      <c r="T173" s="65"/>
      <c r="U173" s="65"/>
      <c r="V173" s="65"/>
      <c r="W173" s="65"/>
      <c r="X173" s="66"/>
      <c r="Y173" s="35"/>
      <c r="Z173" s="35"/>
      <c r="AA173" s="35"/>
      <c r="AB173" s="35"/>
      <c r="AC173" s="35"/>
      <c r="AD173" s="35"/>
      <c r="AE173" s="35"/>
      <c r="AT173" s="18" t="s">
        <v>141</v>
      </c>
      <c r="AU173" s="18" t="s">
        <v>85</v>
      </c>
    </row>
    <row r="174" spans="1:47" s="2" customFormat="1" ht="12">
      <c r="A174" s="35"/>
      <c r="B174" s="36"/>
      <c r="C174" s="37"/>
      <c r="D174" s="196" t="s">
        <v>143</v>
      </c>
      <c r="E174" s="37"/>
      <c r="F174" s="197" t="s">
        <v>1061</v>
      </c>
      <c r="G174" s="37"/>
      <c r="H174" s="37"/>
      <c r="I174" s="193"/>
      <c r="J174" s="193"/>
      <c r="K174" s="37"/>
      <c r="L174" s="37"/>
      <c r="M174" s="40"/>
      <c r="N174" s="194"/>
      <c r="O174" s="195"/>
      <c r="P174" s="65"/>
      <c r="Q174" s="65"/>
      <c r="R174" s="65"/>
      <c r="S174" s="65"/>
      <c r="T174" s="65"/>
      <c r="U174" s="65"/>
      <c r="V174" s="65"/>
      <c r="W174" s="65"/>
      <c r="X174" s="66"/>
      <c r="Y174" s="35"/>
      <c r="Z174" s="35"/>
      <c r="AA174" s="35"/>
      <c r="AB174" s="35"/>
      <c r="AC174" s="35"/>
      <c r="AD174" s="35"/>
      <c r="AE174" s="35"/>
      <c r="AT174" s="18" t="s">
        <v>143</v>
      </c>
      <c r="AU174" s="18" t="s">
        <v>85</v>
      </c>
    </row>
    <row r="175" spans="2:51" s="13" customFormat="1" ht="12">
      <c r="B175" s="198"/>
      <c r="C175" s="199"/>
      <c r="D175" s="191" t="s">
        <v>145</v>
      </c>
      <c r="E175" s="200" t="s">
        <v>29</v>
      </c>
      <c r="F175" s="201" t="s">
        <v>1310</v>
      </c>
      <c r="G175" s="199"/>
      <c r="H175" s="200" t="s">
        <v>29</v>
      </c>
      <c r="I175" s="202"/>
      <c r="J175" s="202"/>
      <c r="K175" s="199"/>
      <c r="L175" s="199"/>
      <c r="M175" s="203"/>
      <c r="N175" s="204"/>
      <c r="O175" s="205"/>
      <c r="P175" s="205"/>
      <c r="Q175" s="205"/>
      <c r="R175" s="205"/>
      <c r="S175" s="205"/>
      <c r="T175" s="205"/>
      <c r="U175" s="205"/>
      <c r="V175" s="205"/>
      <c r="W175" s="205"/>
      <c r="X175" s="206"/>
      <c r="AT175" s="207" t="s">
        <v>145</v>
      </c>
      <c r="AU175" s="207" t="s">
        <v>85</v>
      </c>
      <c r="AV175" s="13" t="s">
        <v>83</v>
      </c>
      <c r="AW175" s="13" t="s">
        <v>5</v>
      </c>
      <c r="AX175" s="13" t="s">
        <v>75</v>
      </c>
      <c r="AY175" s="207" t="s">
        <v>131</v>
      </c>
    </row>
    <row r="176" spans="2:51" s="14" customFormat="1" ht="22.5">
      <c r="B176" s="208"/>
      <c r="C176" s="209"/>
      <c r="D176" s="191" t="s">
        <v>145</v>
      </c>
      <c r="E176" s="210" t="s">
        <v>29</v>
      </c>
      <c r="F176" s="211" t="s">
        <v>1311</v>
      </c>
      <c r="G176" s="209"/>
      <c r="H176" s="212">
        <v>441.35</v>
      </c>
      <c r="I176" s="213"/>
      <c r="J176" s="213"/>
      <c r="K176" s="209"/>
      <c r="L176" s="209"/>
      <c r="M176" s="214"/>
      <c r="N176" s="215"/>
      <c r="O176" s="216"/>
      <c r="P176" s="216"/>
      <c r="Q176" s="216"/>
      <c r="R176" s="216"/>
      <c r="S176" s="216"/>
      <c r="T176" s="216"/>
      <c r="U176" s="216"/>
      <c r="V176" s="216"/>
      <c r="W176" s="216"/>
      <c r="X176" s="217"/>
      <c r="AT176" s="218" t="s">
        <v>145</v>
      </c>
      <c r="AU176" s="218" t="s">
        <v>85</v>
      </c>
      <c r="AV176" s="14" t="s">
        <v>85</v>
      </c>
      <c r="AW176" s="14" t="s">
        <v>5</v>
      </c>
      <c r="AX176" s="14" t="s">
        <v>75</v>
      </c>
      <c r="AY176" s="218" t="s">
        <v>131</v>
      </c>
    </row>
    <row r="177" spans="2:51" s="15" customFormat="1" ht="12">
      <c r="B177" s="219"/>
      <c r="C177" s="220"/>
      <c r="D177" s="191" t="s">
        <v>145</v>
      </c>
      <c r="E177" s="221" t="s">
        <v>29</v>
      </c>
      <c r="F177" s="222" t="s">
        <v>147</v>
      </c>
      <c r="G177" s="220"/>
      <c r="H177" s="223">
        <v>441.35</v>
      </c>
      <c r="I177" s="224"/>
      <c r="J177" s="224"/>
      <c r="K177" s="220"/>
      <c r="L177" s="220"/>
      <c r="M177" s="225"/>
      <c r="N177" s="226"/>
      <c r="O177" s="227"/>
      <c r="P177" s="227"/>
      <c r="Q177" s="227"/>
      <c r="R177" s="227"/>
      <c r="S177" s="227"/>
      <c r="T177" s="227"/>
      <c r="U177" s="227"/>
      <c r="V177" s="227"/>
      <c r="W177" s="227"/>
      <c r="X177" s="228"/>
      <c r="AT177" s="229" t="s">
        <v>145</v>
      </c>
      <c r="AU177" s="229" t="s">
        <v>85</v>
      </c>
      <c r="AV177" s="15" t="s">
        <v>139</v>
      </c>
      <c r="AW177" s="15" t="s">
        <v>5</v>
      </c>
      <c r="AX177" s="15" t="s">
        <v>83</v>
      </c>
      <c r="AY177" s="229" t="s">
        <v>131</v>
      </c>
    </row>
    <row r="178" spans="1:65" s="2" customFormat="1" ht="24.2" customHeight="1">
      <c r="A178" s="35"/>
      <c r="B178" s="36"/>
      <c r="C178" s="177" t="s">
        <v>166</v>
      </c>
      <c r="D178" s="177" t="s">
        <v>134</v>
      </c>
      <c r="E178" s="178" t="s">
        <v>1062</v>
      </c>
      <c r="F178" s="179" t="s">
        <v>1063</v>
      </c>
      <c r="G178" s="180" t="s">
        <v>1007</v>
      </c>
      <c r="H178" s="181">
        <v>441.35</v>
      </c>
      <c r="I178" s="182"/>
      <c r="J178" s="182"/>
      <c r="K178" s="183">
        <f>ROUND(P178*H178,2)</f>
        <v>0</v>
      </c>
      <c r="L178" s="179" t="s">
        <v>1008</v>
      </c>
      <c r="M178" s="40"/>
      <c r="N178" s="184" t="s">
        <v>29</v>
      </c>
      <c r="O178" s="185" t="s">
        <v>44</v>
      </c>
      <c r="P178" s="186">
        <f>I178+J178</f>
        <v>0</v>
      </c>
      <c r="Q178" s="186">
        <f>ROUND(I178*H178,2)</f>
        <v>0</v>
      </c>
      <c r="R178" s="186">
        <f>ROUND(J178*H178,2)</f>
        <v>0</v>
      </c>
      <c r="S178" s="65"/>
      <c r="T178" s="187">
        <f>S178*H178</f>
        <v>0</v>
      </c>
      <c r="U178" s="187">
        <v>0</v>
      </c>
      <c r="V178" s="187">
        <f>U178*H178</f>
        <v>0</v>
      </c>
      <c r="W178" s="187">
        <v>0</v>
      </c>
      <c r="X178" s="188">
        <f>W178*H178</f>
        <v>0</v>
      </c>
      <c r="Y178" s="35"/>
      <c r="Z178" s="35"/>
      <c r="AA178" s="35"/>
      <c r="AB178" s="35"/>
      <c r="AC178" s="35"/>
      <c r="AD178" s="35"/>
      <c r="AE178" s="35"/>
      <c r="AR178" s="189" t="s">
        <v>139</v>
      </c>
      <c r="AT178" s="189" t="s">
        <v>134</v>
      </c>
      <c r="AU178" s="189" t="s">
        <v>85</v>
      </c>
      <c r="AY178" s="18" t="s">
        <v>131</v>
      </c>
      <c r="BE178" s="190">
        <f>IF(O178="základní",K178,0)</f>
        <v>0</v>
      </c>
      <c r="BF178" s="190">
        <f>IF(O178="snížená",K178,0)</f>
        <v>0</v>
      </c>
      <c r="BG178" s="190">
        <f>IF(O178="zákl. přenesená",K178,0)</f>
        <v>0</v>
      </c>
      <c r="BH178" s="190">
        <f>IF(O178="sníž. přenesená",K178,0)</f>
        <v>0</v>
      </c>
      <c r="BI178" s="190">
        <f>IF(O178="nulová",K178,0)</f>
        <v>0</v>
      </c>
      <c r="BJ178" s="18" t="s">
        <v>83</v>
      </c>
      <c r="BK178" s="190">
        <f>ROUND(P178*H178,2)</f>
        <v>0</v>
      </c>
      <c r="BL178" s="18" t="s">
        <v>139</v>
      </c>
      <c r="BM178" s="189" t="s">
        <v>207</v>
      </c>
    </row>
    <row r="179" spans="1:47" s="2" customFormat="1" ht="12">
      <c r="A179" s="35"/>
      <c r="B179" s="36"/>
      <c r="C179" s="37"/>
      <c r="D179" s="191" t="s">
        <v>141</v>
      </c>
      <c r="E179" s="37"/>
      <c r="F179" s="192" t="s">
        <v>1063</v>
      </c>
      <c r="G179" s="37"/>
      <c r="H179" s="37"/>
      <c r="I179" s="193"/>
      <c r="J179" s="193"/>
      <c r="K179" s="37"/>
      <c r="L179" s="37"/>
      <c r="M179" s="40"/>
      <c r="N179" s="194"/>
      <c r="O179" s="195"/>
      <c r="P179" s="65"/>
      <c r="Q179" s="65"/>
      <c r="R179" s="65"/>
      <c r="S179" s="65"/>
      <c r="T179" s="65"/>
      <c r="U179" s="65"/>
      <c r="V179" s="65"/>
      <c r="W179" s="65"/>
      <c r="X179" s="66"/>
      <c r="Y179" s="35"/>
      <c r="Z179" s="35"/>
      <c r="AA179" s="35"/>
      <c r="AB179" s="35"/>
      <c r="AC179" s="35"/>
      <c r="AD179" s="35"/>
      <c r="AE179" s="35"/>
      <c r="AT179" s="18" t="s">
        <v>141</v>
      </c>
      <c r="AU179" s="18" t="s">
        <v>85</v>
      </c>
    </row>
    <row r="180" spans="1:47" s="2" customFormat="1" ht="12">
      <c r="A180" s="35"/>
      <c r="B180" s="36"/>
      <c r="C180" s="37"/>
      <c r="D180" s="196" t="s">
        <v>143</v>
      </c>
      <c r="E180" s="37"/>
      <c r="F180" s="197" t="s">
        <v>1064</v>
      </c>
      <c r="G180" s="37"/>
      <c r="H180" s="37"/>
      <c r="I180" s="193"/>
      <c r="J180" s="193"/>
      <c r="K180" s="37"/>
      <c r="L180" s="37"/>
      <c r="M180" s="40"/>
      <c r="N180" s="194"/>
      <c r="O180" s="195"/>
      <c r="P180" s="65"/>
      <c r="Q180" s="65"/>
      <c r="R180" s="65"/>
      <c r="S180" s="65"/>
      <c r="T180" s="65"/>
      <c r="U180" s="65"/>
      <c r="V180" s="65"/>
      <c r="W180" s="65"/>
      <c r="X180" s="66"/>
      <c r="Y180" s="35"/>
      <c r="Z180" s="35"/>
      <c r="AA180" s="35"/>
      <c r="AB180" s="35"/>
      <c r="AC180" s="35"/>
      <c r="AD180" s="35"/>
      <c r="AE180" s="35"/>
      <c r="AT180" s="18" t="s">
        <v>143</v>
      </c>
      <c r="AU180" s="18" t="s">
        <v>85</v>
      </c>
    </row>
    <row r="181" spans="2:51" s="13" customFormat="1" ht="12">
      <c r="B181" s="198"/>
      <c r="C181" s="199"/>
      <c r="D181" s="191" t="s">
        <v>145</v>
      </c>
      <c r="E181" s="200" t="s">
        <v>29</v>
      </c>
      <c r="F181" s="201" t="s">
        <v>1310</v>
      </c>
      <c r="G181" s="199"/>
      <c r="H181" s="200" t="s">
        <v>29</v>
      </c>
      <c r="I181" s="202"/>
      <c r="J181" s="202"/>
      <c r="K181" s="199"/>
      <c r="L181" s="199"/>
      <c r="M181" s="203"/>
      <c r="N181" s="204"/>
      <c r="O181" s="205"/>
      <c r="P181" s="205"/>
      <c r="Q181" s="205"/>
      <c r="R181" s="205"/>
      <c r="S181" s="205"/>
      <c r="T181" s="205"/>
      <c r="U181" s="205"/>
      <c r="V181" s="205"/>
      <c r="W181" s="205"/>
      <c r="X181" s="206"/>
      <c r="AT181" s="207" t="s">
        <v>145</v>
      </c>
      <c r="AU181" s="207" t="s">
        <v>85</v>
      </c>
      <c r="AV181" s="13" t="s">
        <v>83</v>
      </c>
      <c r="AW181" s="13" t="s">
        <v>5</v>
      </c>
      <c r="AX181" s="13" t="s">
        <v>75</v>
      </c>
      <c r="AY181" s="207" t="s">
        <v>131</v>
      </c>
    </row>
    <row r="182" spans="2:51" s="14" customFormat="1" ht="22.5">
      <c r="B182" s="208"/>
      <c r="C182" s="209"/>
      <c r="D182" s="191" t="s">
        <v>145</v>
      </c>
      <c r="E182" s="210" t="s">
        <v>29</v>
      </c>
      <c r="F182" s="211" t="s">
        <v>1311</v>
      </c>
      <c r="G182" s="209"/>
      <c r="H182" s="212">
        <v>441.35</v>
      </c>
      <c r="I182" s="213"/>
      <c r="J182" s="213"/>
      <c r="K182" s="209"/>
      <c r="L182" s="209"/>
      <c r="M182" s="214"/>
      <c r="N182" s="215"/>
      <c r="O182" s="216"/>
      <c r="P182" s="216"/>
      <c r="Q182" s="216"/>
      <c r="R182" s="216"/>
      <c r="S182" s="216"/>
      <c r="T182" s="216"/>
      <c r="U182" s="216"/>
      <c r="V182" s="216"/>
      <c r="W182" s="216"/>
      <c r="X182" s="217"/>
      <c r="AT182" s="218" t="s">
        <v>145</v>
      </c>
      <c r="AU182" s="218" t="s">
        <v>85</v>
      </c>
      <c r="AV182" s="14" t="s">
        <v>85</v>
      </c>
      <c r="AW182" s="14" t="s">
        <v>5</v>
      </c>
      <c r="AX182" s="14" t="s">
        <v>75</v>
      </c>
      <c r="AY182" s="218" t="s">
        <v>131</v>
      </c>
    </row>
    <row r="183" spans="2:51" s="15" customFormat="1" ht="12">
      <c r="B183" s="219"/>
      <c r="C183" s="220"/>
      <c r="D183" s="191" t="s">
        <v>145</v>
      </c>
      <c r="E183" s="221" t="s">
        <v>29</v>
      </c>
      <c r="F183" s="222" t="s">
        <v>147</v>
      </c>
      <c r="G183" s="220"/>
      <c r="H183" s="223">
        <v>441.35</v>
      </c>
      <c r="I183" s="224"/>
      <c r="J183" s="224"/>
      <c r="K183" s="220"/>
      <c r="L183" s="220"/>
      <c r="M183" s="225"/>
      <c r="N183" s="226"/>
      <c r="O183" s="227"/>
      <c r="P183" s="227"/>
      <c r="Q183" s="227"/>
      <c r="R183" s="227"/>
      <c r="S183" s="227"/>
      <c r="T183" s="227"/>
      <c r="U183" s="227"/>
      <c r="V183" s="227"/>
      <c r="W183" s="227"/>
      <c r="X183" s="228"/>
      <c r="AT183" s="229" t="s">
        <v>145</v>
      </c>
      <c r="AU183" s="229" t="s">
        <v>85</v>
      </c>
      <c r="AV183" s="15" t="s">
        <v>139</v>
      </c>
      <c r="AW183" s="15" t="s">
        <v>5</v>
      </c>
      <c r="AX183" s="15" t="s">
        <v>83</v>
      </c>
      <c r="AY183" s="229" t="s">
        <v>131</v>
      </c>
    </row>
    <row r="184" spans="1:65" s="2" customFormat="1" ht="24.2" customHeight="1">
      <c r="A184" s="35"/>
      <c r="B184" s="36"/>
      <c r="C184" s="177" t="s">
        <v>178</v>
      </c>
      <c r="D184" s="177" t="s">
        <v>134</v>
      </c>
      <c r="E184" s="178" t="s">
        <v>1065</v>
      </c>
      <c r="F184" s="179" t="s">
        <v>1066</v>
      </c>
      <c r="G184" s="180" t="s">
        <v>1067</v>
      </c>
      <c r="H184" s="181">
        <v>0.065</v>
      </c>
      <c r="I184" s="182"/>
      <c r="J184" s="182"/>
      <c r="K184" s="183">
        <f>ROUND(P184*H184,2)</f>
        <v>0</v>
      </c>
      <c r="L184" s="179" t="s">
        <v>1008</v>
      </c>
      <c r="M184" s="40"/>
      <c r="N184" s="184" t="s">
        <v>29</v>
      </c>
      <c r="O184" s="185" t="s">
        <v>44</v>
      </c>
      <c r="P184" s="186">
        <f>I184+J184</f>
        <v>0</v>
      </c>
      <c r="Q184" s="186">
        <f>ROUND(I184*H184,2)</f>
        <v>0</v>
      </c>
      <c r="R184" s="186">
        <f>ROUND(J184*H184,2)</f>
        <v>0</v>
      </c>
      <c r="S184" s="65"/>
      <c r="T184" s="187">
        <f>S184*H184</f>
        <v>0</v>
      </c>
      <c r="U184" s="187">
        <v>0</v>
      </c>
      <c r="V184" s="187">
        <f>U184*H184</f>
        <v>0</v>
      </c>
      <c r="W184" s="187">
        <v>0</v>
      </c>
      <c r="X184" s="188">
        <f>W184*H184</f>
        <v>0</v>
      </c>
      <c r="Y184" s="35"/>
      <c r="Z184" s="35"/>
      <c r="AA184" s="35"/>
      <c r="AB184" s="35"/>
      <c r="AC184" s="35"/>
      <c r="AD184" s="35"/>
      <c r="AE184" s="35"/>
      <c r="AR184" s="189" t="s">
        <v>139</v>
      </c>
      <c r="AT184" s="189" t="s">
        <v>134</v>
      </c>
      <c r="AU184" s="189" t="s">
        <v>85</v>
      </c>
      <c r="AY184" s="18" t="s">
        <v>131</v>
      </c>
      <c r="BE184" s="190">
        <f>IF(O184="základní",K184,0)</f>
        <v>0</v>
      </c>
      <c r="BF184" s="190">
        <f>IF(O184="snížená",K184,0)</f>
        <v>0</v>
      </c>
      <c r="BG184" s="190">
        <f>IF(O184="zákl. přenesená",K184,0)</f>
        <v>0</v>
      </c>
      <c r="BH184" s="190">
        <f>IF(O184="sníž. přenesená",K184,0)</f>
        <v>0</v>
      </c>
      <c r="BI184" s="190">
        <f>IF(O184="nulová",K184,0)</f>
        <v>0</v>
      </c>
      <c r="BJ184" s="18" t="s">
        <v>83</v>
      </c>
      <c r="BK184" s="190">
        <f>ROUND(P184*H184,2)</f>
        <v>0</v>
      </c>
      <c r="BL184" s="18" t="s">
        <v>139</v>
      </c>
      <c r="BM184" s="189" t="s">
        <v>218</v>
      </c>
    </row>
    <row r="185" spans="1:47" s="2" customFormat="1" ht="12">
      <c r="A185" s="35"/>
      <c r="B185" s="36"/>
      <c r="C185" s="37"/>
      <c r="D185" s="191" t="s">
        <v>141</v>
      </c>
      <c r="E185" s="37"/>
      <c r="F185" s="192" t="s">
        <v>1066</v>
      </c>
      <c r="G185" s="37"/>
      <c r="H185" s="37"/>
      <c r="I185" s="193"/>
      <c r="J185" s="193"/>
      <c r="K185" s="37"/>
      <c r="L185" s="37"/>
      <c r="M185" s="40"/>
      <c r="N185" s="194"/>
      <c r="O185" s="195"/>
      <c r="P185" s="65"/>
      <c r="Q185" s="65"/>
      <c r="R185" s="65"/>
      <c r="S185" s="65"/>
      <c r="T185" s="65"/>
      <c r="U185" s="65"/>
      <c r="V185" s="65"/>
      <c r="W185" s="65"/>
      <c r="X185" s="66"/>
      <c r="Y185" s="35"/>
      <c r="Z185" s="35"/>
      <c r="AA185" s="35"/>
      <c r="AB185" s="35"/>
      <c r="AC185" s="35"/>
      <c r="AD185" s="35"/>
      <c r="AE185" s="35"/>
      <c r="AT185" s="18" t="s">
        <v>141</v>
      </c>
      <c r="AU185" s="18" t="s">
        <v>85</v>
      </c>
    </row>
    <row r="186" spans="1:47" s="2" customFormat="1" ht="12">
      <c r="A186" s="35"/>
      <c r="B186" s="36"/>
      <c r="C186" s="37"/>
      <c r="D186" s="196" t="s">
        <v>143</v>
      </c>
      <c r="E186" s="37"/>
      <c r="F186" s="197" t="s">
        <v>1068</v>
      </c>
      <c r="G186" s="37"/>
      <c r="H186" s="37"/>
      <c r="I186" s="193"/>
      <c r="J186" s="193"/>
      <c r="K186" s="37"/>
      <c r="L186" s="37"/>
      <c r="M186" s="40"/>
      <c r="N186" s="194"/>
      <c r="O186" s="195"/>
      <c r="P186" s="65"/>
      <c r="Q186" s="65"/>
      <c r="R186" s="65"/>
      <c r="S186" s="65"/>
      <c r="T186" s="65"/>
      <c r="U186" s="65"/>
      <c r="V186" s="65"/>
      <c r="W186" s="65"/>
      <c r="X186" s="66"/>
      <c r="Y186" s="35"/>
      <c r="Z186" s="35"/>
      <c r="AA186" s="35"/>
      <c r="AB186" s="35"/>
      <c r="AC186" s="35"/>
      <c r="AD186" s="35"/>
      <c r="AE186" s="35"/>
      <c r="AT186" s="18" t="s">
        <v>143</v>
      </c>
      <c r="AU186" s="18" t="s">
        <v>85</v>
      </c>
    </row>
    <row r="187" spans="2:51" s="13" customFormat="1" ht="12">
      <c r="B187" s="198"/>
      <c r="C187" s="199"/>
      <c r="D187" s="191" t="s">
        <v>145</v>
      </c>
      <c r="E187" s="200" t="s">
        <v>29</v>
      </c>
      <c r="F187" s="201" t="s">
        <v>1069</v>
      </c>
      <c r="G187" s="199"/>
      <c r="H187" s="200" t="s">
        <v>29</v>
      </c>
      <c r="I187" s="202"/>
      <c r="J187" s="202"/>
      <c r="K187" s="199"/>
      <c r="L187" s="199"/>
      <c r="M187" s="203"/>
      <c r="N187" s="204"/>
      <c r="O187" s="205"/>
      <c r="P187" s="205"/>
      <c r="Q187" s="205"/>
      <c r="R187" s="205"/>
      <c r="S187" s="205"/>
      <c r="T187" s="205"/>
      <c r="U187" s="205"/>
      <c r="V187" s="205"/>
      <c r="W187" s="205"/>
      <c r="X187" s="206"/>
      <c r="AT187" s="207" t="s">
        <v>145</v>
      </c>
      <c r="AU187" s="207" t="s">
        <v>85</v>
      </c>
      <c r="AV187" s="13" t="s">
        <v>83</v>
      </c>
      <c r="AW187" s="13" t="s">
        <v>5</v>
      </c>
      <c r="AX187" s="13" t="s">
        <v>75</v>
      </c>
      <c r="AY187" s="207" t="s">
        <v>131</v>
      </c>
    </row>
    <row r="188" spans="2:51" s="13" customFormat="1" ht="12">
      <c r="B188" s="198"/>
      <c r="C188" s="199"/>
      <c r="D188" s="191" t="s">
        <v>145</v>
      </c>
      <c r="E188" s="200" t="s">
        <v>29</v>
      </c>
      <c r="F188" s="201" t="s">
        <v>1352</v>
      </c>
      <c r="G188" s="199"/>
      <c r="H188" s="200" t="s">
        <v>29</v>
      </c>
      <c r="I188" s="202"/>
      <c r="J188" s="202"/>
      <c r="K188" s="199"/>
      <c r="L188" s="199"/>
      <c r="M188" s="203"/>
      <c r="N188" s="204"/>
      <c r="O188" s="205"/>
      <c r="P188" s="205"/>
      <c r="Q188" s="205"/>
      <c r="R188" s="205"/>
      <c r="S188" s="205"/>
      <c r="T188" s="205"/>
      <c r="U188" s="205"/>
      <c r="V188" s="205"/>
      <c r="W188" s="205"/>
      <c r="X188" s="206"/>
      <c r="AT188" s="207" t="s">
        <v>145</v>
      </c>
      <c r="AU188" s="207" t="s">
        <v>85</v>
      </c>
      <c r="AV188" s="13" t="s">
        <v>83</v>
      </c>
      <c r="AW188" s="13" t="s">
        <v>5</v>
      </c>
      <c r="AX188" s="13" t="s">
        <v>75</v>
      </c>
      <c r="AY188" s="207" t="s">
        <v>131</v>
      </c>
    </row>
    <row r="189" spans="2:51" s="14" customFormat="1" ht="12">
      <c r="B189" s="208"/>
      <c r="C189" s="209"/>
      <c r="D189" s="191" t="s">
        <v>145</v>
      </c>
      <c r="E189" s="210" t="s">
        <v>29</v>
      </c>
      <c r="F189" s="211" t="s">
        <v>1071</v>
      </c>
      <c r="G189" s="209"/>
      <c r="H189" s="212">
        <v>0.065</v>
      </c>
      <c r="I189" s="213"/>
      <c r="J189" s="213"/>
      <c r="K189" s="209"/>
      <c r="L189" s="209"/>
      <c r="M189" s="214"/>
      <c r="N189" s="215"/>
      <c r="O189" s="216"/>
      <c r="P189" s="216"/>
      <c r="Q189" s="216"/>
      <c r="R189" s="216"/>
      <c r="S189" s="216"/>
      <c r="T189" s="216"/>
      <c r="U189" s="216"/>
      <c r="V189" s="216"/>
      <c r="W189" s="216"/>
      <c r="X189" s="217"/>
      <c r="AT189" s="218" t="s">
        <v>145</v>
      </c>
      <c r="AU189" s="218" t="s">
        <v>85</v>
      </c>
      <c r="AV189" s="14" t="s">
        <v>85</v>
      </c>
      <c r="AW189" s="14" t="s">
        <v>5</v>
      </c>
      <c r="AX189" s="14" t="s">
        <v>75</v>
      </c>
      <c r="AY189" s="218" t="s">
        <v>131</v>
      </c>
    </row>
    <row r="190" spans="2:51" s="15" customFormat="1" ht="12">
      <c r="B190" s="219"/>
      <c r="C190" s="220"/>
      <c r="D190" s="191" t="s">
        <v>145</v>
      </c>
      <c r="E190" s="221" t="s">
        <v>29</v>
      </c>
      <c r="F190" s="222" t="s">
        <v>147</v>
      </c>
      <c r="G190" s="220"/>
      <c r="H190" s="223">
        <v>0.065</v>
      </c>
      <c r="I190" s="224"/>
      <c r="J190" s="224"/>
      <c r="K190" s="220"/>
      <c r="L190" s="220"/>
      <c r="M190" s="225"/>
      <c r="N190" s="226"/>
      <c r="O190" s="227"/>
      <c r="P190" s="227"/>
      <c r="Q190" s="227"/>
      <c r="R190" s="227"/>
      <c r="S190" s="227"/>
      <c r="T190" s="227"/>
      <c r="U190" s="227"/>
      <c r="V190" s="227"/>
      <c r="W190" s="227"/>
      <c r="X190" s="228"/>
      <c r="AT190" s="229" t="s">
        <v>145</v>
      </c>
      <c r="AU190" s="229" t="s">
        <v>85</v>
      </c>
      <c r="AV190" s="15" t="s">
        <v>139</v>
      </c>
      <c r="AW190" s="15" t="s">
        <v>5</v>
      </c>
      <c r="AX190" s="15" t="s">
        <v>83</v>
      </c>
      <c r="AY190" s="229" t="s">
        <v>131</v>
      </c>
    </row>
    <row r="191" spans="1:65" s="2" customFormat="1" ht="24.2" customHeight="1">
      <c r="A191" s="35"/>
      <c r="B191" s="36"/>
      <c r="C191" s="177" t="s">
        <v>151</v>
      </c>
      <c r="D191" s="177" t="s">
        <v>134</v>
      </c>
      <c r="E191" s="178" t="s">
        <v>1072</v>
      </c>
      <c r="F191" s="179" t="s">
        <v>1073</v>
      </c>
      <c r="G191" s="180" t="s">
        <v>158</v>
      </c>
      <c r="H191" s="181">
        <v>14.78</v>
      </c>
      <c r="I191" s="182"/>
      <c r="J191" s="182"/>
      <c r="K191" s="183">
        <f>ROUND(P191*H191,2)</f>
        <v>0</v>
      </c>
      <c r="L191" s="179" t="s">
        <v>1008</v>
      </c>
      <c r="M191" s="40"/>
      <c r="N191" s="184" t="s">
        <v>29</v>
      </c>
      <c r="O191" s="185" t="s">
        <v>44</v>
      </c>
      <c r="P191" s="186">
        <f>I191+J191</f>
        <v>0</v>
      </c>
      <c r="Q191" s="186">
        <f>ROUND(I191*H191,2)</f>
        <v>0</v>
      </c>
      <c r="R191" s="186">
        <f>ROUND(J191*H191,2)</f>
        <v>0</v>
      </c>
      <c r="S191" s="65"/>
      <c r="T191" s="187">
        <f>S191*H191</f>
        <v>0</v>
      </c>
      <c r="U191" s="187">
        <v>0</v>
      </c>
      <c r="V191" s="187">
        <f>U191*H191</f>
        <v>0</v>
      </c>
      <c r="W191" s="187">
        <v>0</v>
      </c>
      <c r="X191" s="188">
        <f>W191*H191</f>
        <v>0</v>
      </c>
      <c r="Y191" s="35"/>
      <c r="Z191" s="35"/>
      <c r="AA191" s="35"/>
      <c r="AB191" s="35"/>
      <c r="AC191" s="35"/>
      <c r="AD191" s="35"/>
      <c r="AE191" s="35"/>
      <c r="AR191" s="189" t="s">
        <v>139</v>
      </c>
      <c r="AT191" s="189" t="s">
        <v>134</v>
      </c>
      <c r="AU191" s="189" t="s">
        <v>85</v>
      </c>
      <c r="AY191" s="18" t="s">
        <v>131</v>
      </c>
      <c r="BE191" s="190">
        <f>IF(O191="základní",K191,0)</f>
        <v>0</v>
      </c>
      <c r="BF191" s="190">
        <f>IF(O191="snížená",K191,0)</f>
        <v>0</v>
      </c>
      <c r="BG191" s="190">
        <f>IF(O191="zákl. přenesená",K191,0)</f>
        <v>0</v>
      </c>
      <c r="BH191" s="190">
        <f>IF(O191="sníž. přenesená",K191,0)</f>
        <v>0</v>
      </c>
      <c r="BI191" s="190">
        <f>IF(O191="nulová",K191,0)</f>
        <v>0</v>
      </c>
      <c r="BJ191" s="18" t="s">
        <v>83</v>
      </c>
      <c r="BK191" s="190">
        <f>ROUND(P191*H191,2)</f>
        <v>0</v>
      </c>
      <c r="BL191" s="18" t="s">
        <v>139</v>
      </c>
      <c r="BM191" s="189" t="s">
        <v>224</v>
      </c>
    </row>
    <row r="192" spans="1:47" s="2" customFormat="1" ht="12">
      <c r="A192" s="35"/>
      <c r="B192" s="36"/>
      <c r="C192" s="37"/>
      <c r="D192" s="191" t="s">
        <v>141</v>
      </c>
      <c r="E192" s="37"/>
      <c r="F192" s="192" t="s">
        <v>1073</v>
      </c>
      <c r="G192" s="37"/>
      <c r="H192" s="37"/>
      <c r="I192" s="193"/>
      <c r="J192" s="193"/>
      <c r="K192" s="37"/>
      <c r="L192" s="37"/>
      <c r="M192" s="40"/>
      <c r="N192" s="194"/>
      <c r="O192" s="195"/>
      <c r="P192" s="65"/>
      <c r="Q192" s="65"/>
      <c r="R192" s="65"/>
      <c r="S192" s="65"/>
      <c r="T192" s="65"/>
      <c r="U192" s="65"/>
      <c r="V192" s="65"/>
      <c r="W192" s="65"/>
      <c r="X192" s="66"/>
      <c r="Y192" s="35"/>
      <c r="Z192" s="35"/>
      <c r="AA192" s="35"/>
      <c r="AB192" s="35"/>
      <c r="AC192" s="35"/>
      <c r="AD192" s="35"/>
      <c r="AE192" s="35"/>
      <c r="AT192" s="18" t="s">
        <v>141</v>
      </c>
      <c r="AU192" s="18" t="s">
        <v>85</v>
      </c>
    </row>
    <row r="193" spans="1:47" s="2" customFormat="1" ht="12">
      <c r="A193" s="35"/>
      <c r="B193" s="36"/>
      <c r="C193" s="37"/>
      <c r="D193" s="196" t="s">
        <v>143</v>
      </c>
      <c r="E193" s="37"/>
      <c r="F193" s="197" t="s">
        <v>1074</v>
      </c>
      <c r="G193" s="37"/>
      <c r="H193" s="37"/>
      <c r="I193" s="193"/>
      <c r="J193" s="193"/>
      <c r="K193" s="37"/>
      <c r="L193" s="37"/>
      <c r="M193" s="40"/>
      <c r="N193" s="194"/>
      <c r="O193" s="195"/>
      <c r="P193" s="65"/>
      <c r="Q193" s="65"/>
      <c r="R193" s="65"/>
      <c r="S193" s="65"/>
      <c r="T193" s="65"/>
      <c r="U193" s="65"/>
      <c r="V193" s="65"/>
      <c r="W193" s="65"/>
      <c r="X193" s="66"/>
      <c r="Y193" s="35"/>
      <c r="Z193" s="35"/>
      <c r="AA193" s="35"/>
      <c r="AB193" s="35"/>
      <c r="AC193" s="35"/>
      <c r="AD193" s="35"/>
      <c r="AE193" s="35"/>
      <c r="AT193" s="18" t="s">
        <v>143</v>
      </c>
      <c r="AU193" s="18" t="s">
        <v>85</v>
      </c>
    </row>
    <row r="194" spans="2:51" s="13" customFormat="1" ht="12">
      <c r="B194" s="198"/>
      <c r="C194" s="199"/>
      <c r="D194" s="191" t="s">
        <v>145</v>
      </c>
      <c r="E194" s="200" t="s">
        <v>29</v>
      </c>
      <c r="F194" s="201" t="s">
        <v>1075</v>
      </c>
      <c r="G194" s="199"/>
      <c r="H194" s="200" t="s">
        <v>29</v>
      </c>
      <c r="I194" s="202"/>
      <c r="J194" s="202"/>
      <c r="K194" s="199"/>
      <c r="L194" s="199"/>
      <c r="M194" s="203"/>
      <c r="N194" s="204"/>
      <c r="O194" s="205"/>
      <c r="P194" s="205"/>
      <c r="Q194" s="205"/>
      <c r="R194" s="205"/>
      <c r="S194" s="205"/>
      <c r="T194" s="205"/>
      <c r="U194" s="205"/>
      <c r="V194" s="205"/>
      <c r="W194" s="205"/>
      <c r="X194" s="206"/>
      <c r="AT194" s="207" t="s">
        <v>145</v>
      </c>
      <c r="AU194" s="207" t="s">
        <v>85</v>
      </c>
      <c r="AV194" s="13" t="s">
        <v>83</v>
      </c>
      <c r="AW194" s="13" t="s">
        <v>5</v>
      </c>
      <c r="AX194" s="13" t="s">
        <v>75</v>
      </c>
      <c r="AY194" s="207" t="s">
        <v>131</v>
      </c>
    </row>
    <row r="195" spans="2:51" s="13" customFormat="1" ht="12">
      <c r="B195" s="198"/>
      <c r="C195" s="199"/>
      <c r="D195" s="191" t="s">
        <v>145</v>
      </c>
      <c r="E195" s="200" t="s">
        <v>29</v>
      </c>
      <c r="F195" s="201" t="s">
        <v>1076</v>
      </c>
      <c r="G195" s="199"/>
      <c r="H195" s="200" t="s">
        <v>29</v>
      </c>
      <c r="I195" s="202"/>
      <c r="J195" s="202"/>
      <c r="K195" s="199"/>
      <c r="L195" s="199"/>
      <c r="M195" s="203"/>
      <c r="N195" s="204"/>
      <c r="O195" s="205"/>
      <c r="P195" s="205"/>
      <c r="Q195" s="205"/>
      <c r="R195" s="205"/>
      <c r="S195" s="205"/>
      <c r="T195" s="205"/>
      <c r="U195" s="205"/>
      <c r="V195" s="205"/>
      <c r="W195" s="205"/>
      <c r="X195" s="206"/>
      <c r="AT195" s="207" t="s">
        <v>145</v>
      </c>
      <c r="AU195" s="207" t="s">
        <v>85</v>
      </c>
      <c r="AV195" s="13" t="s">
        <v>83</v>
      </c>
      <c r="AW195" s="13" t="s">
        <v>5</v>
      </c>
      <c r="AX195" s="13" t="s">
        <v>75</v>
      </c>
      <c r="AY195" s="207" t="s">
        <v>131</v>
      </c>
    </row>
    <row r="196" spans="2:51" s="13" customFormat="1" ht="12">
      <c r="B196" s="198"/>
      <c r="C196" s="199"/>
      <c r="D196" s="191" t="s">
        <v>145</v>
      </c>
      <c r="E196" s="200" t="s">
        <v>29</v>
      </c>
      <c r="F196" s="201" t="s">
        <v>1352</v>
      </c>
      <c r="G196" s="199"/>
      <c r="H196" s="200" t="s">
        <v>29</v>
      </c>
      <c r="I196" s="202"/>
      <c r="J196" s="202"/>
      <c r="K196" s="199"/>
      <c r="L196" s="199"/>
      <c r="M196" s="203"/>
      <c r="N196" s="204"/>
      <c r="O196" s="205"/>
      <c r="P196" s="205"/>
      <c r="Q196" s="205"/>
      <c r="R196" s="205"/>
      <c r="S196" s="205"/>
      <c r="T196" s="205"/>
      <c r="U196" s="205"/>
      <c r="V196" s="205"/>
      <c r="W196" s="205"/>
      <c r="X196" s="206"/>
      <c r="AT196" s="207" t="s">
        <v>145</v>
      </c>
      <c r="AU196" s="207" t="s">
        <v>85</v>
      </c>
      <c r="AV196" s="13" t="s">
        <v>83</v>
      </c>
      <c r="AW196" s="13" t="s">
        <v>5</v>
      </c>
      <c r="AX196" s="13" t="s">
        <v>75</v>
      </c>
      <c r="AY196" s="207" t="s">
        <v>131</v>
      </c>
    </row>
    <row r="197" spans="2:51" s="13" customFormat="1" ht="12">
      <c r="B197" s="198"/>
      <c r="C197" s="199"/>
      <c r="D197" s="191" t="s">
        <v>145</v>
      </c>
      <c r="E197" s="200" t="s">
        <v>29</v>
      </c>
      <c r="F197" s="201" t="s">
        <v>1353</v>
      </c>
      <c r="G197" s="199"/>
      <c r="H197" s="200" t="s">
        <v>29</v>
      </c>
      <c r="I197" s="202"/>
      <c r="J197" s="202"/>
      <c r="K197" s="199"/>
      <c r="L197" s="199"/>
      <c r="M197" s="203"/>
      <c r="N197" s="204"/>
      <c r="O197" s="205"/>
      <c r="P197" s="205"/>
      <c r="Q197" s="205"/>
      <c r="R197" s="205"/>
      <c r="S197" s="205"/>
      <c r="T197" s="205"/>
      <c r="U197" s="205"/>
      <c r="V197" s="205"/>
      <c r="W197" s="205"/>
      <c r="X197" s="206"/>
      <c r="AT197" s="207" t="s">
        <v>145</v>
      </c>
      <c r="AU197" s="207" t="s">
        <v>85</v>
      </c>
      <c r="AV197" s="13" t="s">
        <v>83</v>
      </c>
      <c r="AW197" s="13" t="s">
        <v>5</v>
      </c>
      <c r="AX197" s="13" t="s">
        <v>75</v>
      </c>
      <c r="AY197" s="207" t="s">
        <v>131</v>
      </c>
    </row>
    <row r="198" spans="2:51" s="14" customFormat="1" ht="12">
      <c r="B198" s="208"/>
      <c r="C198" s="209"/>
      <c r="D198" s="191" t="s">
        <v>145</v>
      </c>
      <c r="E198" s="210" t="s">
        <v>29</v>
      </c>
      <c r="F198" s="211" t="s">
        <v>1354</v>
      </c>
      <c r="G198" s="209"/>
      <c r="H198" s="212">
        <v>0.24</v>
      </c>
      <c r="I198" s="213"/>
      <c r="J198" s="213"/>
      <c r="K198" s="209"/>
      <c r="L198" s="209"/>
      <c r="M198" s="214"/>
      <c r="N198" s="215"/>
      <c r="O198" s="216"/>
      <c r="P198" s="216"/>
      <c r="Q198" s="216"/>
      <c r="R198" s="216"/>
      <c r="S198" s="216"/>
      <c r="T198" s="216"/>
      <c r="U198" s="216"/>
      <c r="V198" s="216"/>
      <c r="W198" s="216"/>
      <c r="X198" s="217"/>
      <c r="AT198" s="218" t="s">
        <v>145</v>
      </c>
      <c r="AU198" s="218" t="s">
        <v>85</v>
      </c>
      <c r="AV198" s="14" t="s">
        <v>85</v>
      </c>
      <c r="AW198" s="14" t="s">
        <v>5</v>
      </c>
      <c r="AX198" s="14" t="s">
        <v>75</v>
      </c>
      <c r="AY198" s="218" t="s">
        <v>131</v>
      </c>
    </row>
    <row r="199" spans="2:51" s="13" customFormat="1" ht="12">
      <c r="B199" s="198"/>
      <c r="C199" s="199"/>
      <c r="D199" s="191" t="s">
        <v>145</v>
      </c>
      <c r="E199" s="200" t="s">
        <v>29</v>
      </c>
      <c r="F199" s="201" t="s">
        <v>1355</v>
      </c>
      <c r="G199" s="199"/>
      <c r="H199" s="200" t="s">
        <v>29</v>
      </c>
      <c r="I199" s="202"/>
      <c r="J199" s="202"/>
      <c r="K199" s="199"/>
      <c r="L199" s="199"/>
      <c r="M199" s="203"/>
      <c r="N199" s="204"/>
      <c r="O199" s="205"/>
      <c r="P199" s="205"/>
      <c r="Q199" s="205"/>
      <c r="R199" s="205"/>
      <c r="S199" s="205"/>
      <c r="T199" s="205"/>
      <c r="U199" s="205"/>
      <c r="V199" s="205"/>
      <c r="W199" s="205"/>
      <c r="X199" s="206"/>
      <c r="AT199" s="207" t="s">
        <v>145</v>
      </c>
      <c r="AU199" s="207" t="s">
        <v>85</v>
      </c>
      <c r="AV199" s="13" t="s">
        <v>83</v>
      </c>
      <c r="AW199" s="13" t="s">
        <v>5</v>
      </c>
      <c r="AX199" s="13" t="s">
        <v>75</v>
      </c>
      <c r="AY199" s="207" t="s">
        <v>131</v>
      </c>
    </row>
    <row r="200" spans="2:51" s="14" customFormat="1" ht="12">
      <c r="B200" s="208"/>
      <c r="C200" s="209"/>
      <c r="D200" s="191" t="s">
        <v>145</v>
      </c>
      <c r="E200" s="210" t="s">
        <v>29</v>
      </c>
      <c r="F200" s="211" t="s">
        <v>1356</v>
      </c>
      <c r="G200" s="209"/>
      <c r="H200" s="212">
        <v>0.6</v>
      </c>
      <c r="I200" s="213"/>
      <c r="J200" s="213"/>
      <c r="K200" s="209"/>
      <c r="L200" s="209"/>
      <c r="M200" s="214"/>
      <c r="N200" s="215"/>
      <c r="O200" s="216"/>
      <c r="P200" s="216"/>
      <c r="Q200" s="216"/>
      <c r="R200" s="216"/>
      <c r="S200" s="216"/>
      <c r="T200" s="216"/>
      <c r="U200" s="216"/>
      <c r="V200" s="216"/>
      <c r="W200" s="216"/>
      <c r="X200" s="217"/>
      <c r="AT200" s="218" t="s">
        <v>145</v>
      </c>
      <c r="AU200" s="218" t="s">
        <v>85</v>
      </c>
      <c r="AV200" s="14" t="s">
        <v>85</v>
      </c>
      <c r="AW200" s="14" t="s">
        <v>5</v>
      </c>
      <c r="AX200" s="14" t="s">
        <v>75</v>
      </c>
      <c r="AY200" s="218" t="s">
        <v>131</v>
      </c>
    </row>
    <row r="201" spans="2:51" s="13" customFormat="1" ht="12">
      <c r="B201" s="198"/>
      <c r="C201" s="199"/>
      <c r="D201" s="191" t="s">
        <v>145</v>
      </c>
      <c r="E201" s="200" t="s">
        <v>29</v>
      </c>
      <c r="F201" s="201" t="s">
        <v>1077</v>
      </c>
      <c r="G201" s="199"/>
      <c r="H201" s="200" t="s">
        <v>29</v>
      </c>
      <c r="I201" s="202"/>
      <c r="J201" s="202"/>
      <c r="K201" s="199"/>
      <c r="L201" s="199"/>
      <c r="M201" s="203"/>
      <c r="N201" s="204"/>
      <c r="O201" s="205"/>
      <c r="P201" s="205"/>
      <c r="Q201" s="205"/>
      <c r="R201" s="205"/>
      <c r="S201" s="205"/>
      <c r="T201" s="205"/>
      <c r="U201" s="205"/>
      <c r="V201" s="205"/>
      <c r="W201" s="205"/>
      <c r="X201" s="206"/>
      <c r="AT201" s="207" t="s">
        <v>145</v>
      </c>
      <c r="AU201" s="207" t="s">
        <v>85</v>
      </c>
      <c r="AV201" s="13" t="s">
        <v>83</v>
      </c>
      <c r="AW201" s="13" t="s">
        <v>5</v>
      </c>
      <c r="AX201" s="13" t="s">
        <v>75</v>
      </c>
      <c r="AY201" s="207" t="s">
        <v>131</v>
      </c>
    </row>
    <row r="202" spans="2:51" s="14" customFormat="1" ht="12">
      <c r="B202" s="208"/>
      <c r="C202" s="209"/>
      <c r="D202" s="191" t="s">
        <v>145</v>
      </c>
      <c r="E202" s="210" t="s">
        <v>29</v>
      </c>
      <c r="F202" s="211" t="s">
        <v>1357</v>
      </c>
      <c r="G202" s="209"/>
      <c r="H202" s="212">
        <v>0.26</v>
      </c>
      <c r="I202" s="213"/>
      <c r="J202" s="213"/>
      <c r="K202" s="209"/>
      <c r="L202" s="209"/>
      <c r="M202" s="214"/>
      <c r="N202" s="215"/>
      <c r="O202" s="216"/>
      <c r="P202" s="216"/>
      <c r="Q202" s="216"/>
      <c r="R202" s="216"/>
      <c r="S202" s="216"/>
      <c r="T202" s="216"/>
      <c r="U202" s="216"/>
      <c r="V202" s="216"/>
      <c r="W202" s="216"/>
      <c r="X202" s="217"/>
      <c r="AT202" s="218" t="s">
        <v>145</v>
      </c>
      <c r="AU202" s="218" t="s">
        <v>85</v>
      </c>
      <c r="AV202" s="14" t="s">
        <v>85</v>
      </c>
      <c r="AW202" s="14" t="s">
        <v>5</v>
      </c>
      <c r="AX202" s="14" t="s">
        <v>75</v>
      </c>
      <c r="AY202" s="218" t="s">
        <v>131</v>
      </c>
    </row>
    <row r="203" spans="2:51" s="13" customFormat="1" ht="12">
      <c r="B203" s="198"/>
      <c r="C203" s="199"/>
      <c r="D203" s="191" t="s">
        <v>145</v>
      </c>
      <c r="E203" s="200" t="s">
        <v>29</v>
      </c>
      <c r="F203" s="201" t="s">
        <v>1358</v>
      </c>
      <c r="G203" s="199"/>
      <c r="H203" s="200" t="s">
        <v>29</v>
      </c>
      <c r="I203" s="202"/>
      <c r="J203" s="202"/>
      <c r="K203" s="199"/>
      <c r="L203" s="199"/>
      <c r="M203" s="203"/>
      <c r="N203" s="204"/>
      <c r="O203" s="205"/>
      <c r="P203" s="205"/>
      <c r="Q203" s="205"/>
      <c r="R203" s="205"/>
      <c r="S203" s="205"/>
      <c r="T203" s="205"/>
      <c r="U203" s="205"/>
      <c r="V203" s="205"/>
      <c r="W203" s="205"/>
      <c r="X203" s="206"/>
      <c r="AT203" s="207" t="s">
        <v>145</v>
      </c>
      <c r="AU203" s="207" t="s">
        <v>85</v>
      </c>
      <c r="AV203" s="13" t="s">
        <v>83</v>
      </c>
      <c r="AW203" s="13" t="s">
        <v>5</v>
      </c>
      <c r="AX203" s="13" t="s">
        <v>75</v>
      </c>
      <c r="AY203" s="207" t="s">
        <v>131</v>
      </c>
    </row>
    <row r="204" spans="2:51" s="14" customFormat="1" ht="12">
      <c r="B204" s="208"/>
      <c r="C204" s="209"/>
      <c r="D204" s="191" t="s">
        <v>145</v>
      </c>
      <c r="E204" s="210" t="s">
        <v>29</v>
      </c>
      <c r="F204" s="211" t="s">
        <v>1359</v>
      </c>
      <c r="G204" s="209"/>
      <c r="H204" s="212">
        <v>0.28</v>
      </c>
      <c r="I204" s="213"/>
      <c r="J204" s="213"/>
      <c r="K204" s="209"/>
      <c r="L204" s="209"/>
      <c r="M204" s="214"/>
      <c r="N204" s="215"/>
      <c r="O204" s="216"/>
      <c r="P204" s="216"/>
      <c r="Q204" s="216"/>
      <c r="R204" s="216"/>
      <c r="S204" s="216"/>
      <c r="T204" s="216"/>
      <c r="U204" s="216"/>
      <c r="V204" s="216"/>
      <c r="W204" s="216"/>
      <c r="X204" s="217"/>
      <c r="AT204" s="218" t="s">
        <v>145</v>
      </c>
      <c r="AU204" s="218" t="s">
        <v>85</v>
      </c>
      <c r="AV204" s="14" t="s">
        <v>85</v>
      </c>
      <c r="AW204" s="14" t="s">
        <v>5</v>
      </c>
      <c r="AX204" s="14" t="s">
        <v>75</v>
      </c>
      <c r="AY204" s="218" t="s">
        <v>131</v>
      </c>
    </row>
    <row r="205" spans="2:51" s="13" customFormat="1" ht="12">
      <c r="B205" s="198"/>
      <c r="C205" s="199"/>
      <c r="D205" s="191" t="s">
        <v>145</v>
      </c>
      <c r="E205" s="200" t="s">
        <v>29</v>
      </c>
      <c r="F205" s="201" t="s">
        <v>1079</v>
      </c>
      <c r="G205" s="199"/>
      <c r="H205" s="200" t="s">
        <v>29</v>
      </c>
      <c r="I205" s="202"/>
      <c r="J205" s="202"/>
      <c r="K205" s="199"/>
      <c r="L205" s="199"/>
      <c r="M205" s="203"/>
      <c r="N205" s="204"/>
      <c r="O205" s="205"/>
      <c r="P205" s="205"/>
      <c r="Q205" s="205"/>
      <c r="R205" s="205"/>
      <c r="S205" s="205"/>
      <c r="T205" s="205"/>
      <c r="U205" s="205"/>
      <c r="V205" s="205"/>
      <c r="W205" s="205"/>
      <c r="X205" s="206"/>
      <c r="AT205" s="207" t="s">
        <v>145</v>
      </c>
      <c r="AU205" s="207" t="s">
        <v>85</v>
      </c>
      <c r="AV205" s="13" t="s">
        <v>83</v>
      </c>
      <c r="AW205" s="13" t="s">
        <v>5</v>
      </c>
      <c r="AX205" s="13" t="s">
        <v>75</v>
      </c>
      <c r="AY205" s="207" t="s">
        <v>131</v>
      </c>
    </row>
    <row r="206" spans="2:51" s="14" customFormat="1" ht="12">
      <c r="B206" s="208"/>
      <c r="C206" s="209"/>
      <c r="D206" s="191" t="s">
        <v>145</v>
      </c>
      <c r="E206" s="210" t="s">
        <v>29</v>
      </c>
      <c r="F206" s="211" t="s">
        <v>1360</v>
      </c>
      <c r="G206" s="209"/>
      <c r="H206" s="212">
        <v>0.75</v>
      </c>
      <c r="I206" s="213"/>
      <c r="J206" s="213"/>
      <c r="K206" s="209"/>
      <c r="L206" s="209"/>
      <c r="M206" s="214"/>
      <c r="N206" s="215"/>
      <c r="O206" s="216"/>
      <c r="P206" s="216"/>
      <c r="Q206" s="216"/>
      <c r="R206" s="216"/>
      <c r="S206" s="216"/>
      <c r="T206" s="216"/>
      <c r="U206" s="216"/>
      <c r="V206" s="216"/>
      <c r="W206" s="216"/>
      <c r="X206" s="217"/>
      <c r="AT206" s="218" t="s">
        <v>145</v>
      </c>
      <c r="AU206" s="218" t="s">
        <v>85</v>
      </c>
      <c r="AV206" s="14" t="s">
        <v>85</v>
      </c>
      <c r="AW206" s="14" t="s">
        <v>5</v>
      </c>
      <c r="AX206" s="14" t="s">
        <v>75</v>
      </c>
      <c r="AY206" s="218" t="s">
        <v>131</v>
      </c>
    </row>
    <row r="207" spans="2:51" s="13" customFormat="1" ht="12">
      <c r="B207" s="198"/>
      <c r="C207" s="199"/>
      <c r="D207" s="191" t="s">
        <v>145</v>
      </c>
      <c r="E207" s="200" t="s">
        <v>29</v>
      </c>
      <c r="F207" s="201" t="s">
        <v>1083</v>
      </c>
      <c r="G207" s="199"/>
      <c r="H207" s="200" t="s">
        <v>29</v>
      </c>
      <c r="I207" s="202"/>
      <c r="J207" s="202"/>
      <c r="K207" s="199"/>
      <c r="L207" s="199"/>
      <c r="M207" s="203"/>
      <c r="N207" s="204"/>
      <c r="O207" s="205"/>
      <c r="P207" s="205"/>
      <c r="Q207" s="205"/>
      <c r="R207" s="205"/>
      <c r="S207" s="205"/>
      <c r="T207" s="205"/>
      <c r="U207" s="205"/>
      <c r="V207" s="205"/>
      <c r="W207" s="205"/>
      <c r="X207" s="206"/>
      <c r="AT207" s="207" t="s">
        <v>145</v>
      </c>
      <c r="AU207" s="207" t="s">
        <v>85</v>
      </c>
      <c r="AV207" s="13" t="s">
        <v>83</v>
      </c>
      <c r="AW207" s="13" t="s">
        <v>5</v>
      </c>
      <c r="AX207" s="13" t="s">
        <v>75</v>
      </c>
      <c r="AY207" s="207" t="s">
        <v>131</v>
      </c>
    </row>
    <row r="208" spans="2:51" s="14" customFormat="1" ht="12">
      <c r="B208" s="208"/>
      <c r="C208" s="209"/>
      <c r="D208" s="191" t="s">
        <v>145</v>
      </c>
      <c r="E208" s="210" t="s">
        <v>29</v>
      </c>
      <c r="F208" s="211" t="s">
        <v>1361</v>
      </c>
      <c r="G208" s="209"/>
      <c r="H208" s="212">
        <v>1.36</v>
      </c>
      <c r="I208" s="213"/>
      <c r="J208" s="213"/>
      <c r="K208" s="209"/>
      <c r="L208" s="209"/>
      <c r="M208" s="214"/>
      <c r="N208" s="215"/>
      <c r="O208" s="216"/>
      <c r="P208" s="216"/>
      <c r="Q208" s="216"/>
      <c r="R208" s="216"/>
      <c r="S208" s="216"/>
      <c r="T208" s="216"/>
      <c r="U208" s="216"/>
      <c r="V208" s="216"/>
      <c r="W208" s="216"/>
      <c r="X208" s="217"/>
      <c r="AT208" s="218" t="s">
        <v>145</v>
      </c>
      <c r="AU208" s="218" t="s">
        <v>85</v>
      </c>
      <c r="AV208" s="14" t="s">
        <v>85</v>
      </c>
      <c r="AW208" s="14" t="s">
        <v>5</v>
      </c>
      <c r="AX208" s="14" t="s">
        <v>75</v>
      </c>
      <c r="AY208" s="218" t="s">
        <v>131</v>
      </c>
    </row>
    <row r="209" spans="2:51" s="13" customFormat="1" ht="12">
      <c r="B209" s="198"/>
      <c r="C209" s="199"/>
      <c r="D209" s="191" t="s">
        <v>145</v>
      </c>
      <c r="E209" s="200" t="s">
        <v>29</v>
      </c>
      <c r="F209" s="201" t="s">
        <v>1362</v>
      </c>
      <c r="G209" s="199"/>
      <c r="H209" s="200" t="s">
        <v>29</v>
      </c>
      <c r="I209" s="202"/>
      <c r="J209" s="202"/>
      <c r="K209" s="199"/>
      <c r="L209" s="199"/>
      <c r="M209" s="203"/>
      <c r="N209" s="204"/>
      <c r="O209" s="205"/>
      <c r="P209" s="205"/>
      <c r="Q209" s="205"/>
      <c r="R209" s="205"/>
      <c r="S209" s="205"/>
      <c r="T209" s="205"/>
      <c r="U209" s="205"/>
      <c r="V209" s="205"/>
      <c r="W209" s="205"/>
      <c r="X209" s="206"/>
      <c r="AT209" s="207" t="s">
        <v>145</v>
      </c>
      <c r="AU209" s="207" t="s">
        <v>85</v>
      </c>
      <c r="AV209" s="13" t="s">
        <v>83</v>
      </c>
      <c r="AW209" s="13" t="s">
        <v>5</v>
      </c>
      <c r="AX209" s="13" t="s">
        <v>75</v>
      </c>
      <c r="AY209" s="207" t="s">
        <v>131</v>
      </c>
    </row>
    <row r="210" spans="2:51" s="14" customFormat="1" ht="12">
      <c r="B210" s="208"/>
      <c r="C210" s="209"/>
      <c r="D210" s="191" t="s">
        <v>145</v>
      </c>
      <c r="E210" s="210" t="s">
        <v>29</v>
      </c>
      <c r="F210" s="211" t="s">
        <v>1363</v>
      </c>
      <c r="G210" s="209"/>
      <c r="H210" s="212">
        <v>0.54</v>
      </c>
      <c r="I210" s="213"/>
      <c r="J210" s="213"/>
      <c r="K210" s="209"/>
      <c r="L210" s="209"/>
      <c r="M210" s="214"/>
      <c r="N210" s="215"/>
      <c r="O210" s="216"/>
      <c r="P210" s="216"/>
      <c r="Q210" s="216"/>
      <c r="R210" s="216"/>
      <c r="S210" s="216"/>
      <c r="T210" s="216"/>
      <c r="U210" s="216"/>
      <c r="V210" s="216"/>
      <c r="W210" s="216"/>
      <c r="X210" s="217"/>
      <c r="AT210" s="218" t="s">
        <v>145</v>
      </c>
      <c r="AU210" s="218" t="s">
        <v>85</v>
      </c>
      <c r="AV210" s="14" t="s">
        <v>85</v>
      </c>
      <c r="AW210" s="14" t="s">
        <v>5</v>
      </c>
      <c r="AX210" s="14" t="s">
        <v>75</v>
      </c>
      <c r="AY210" s="218" t="s">
        <v>131</v>
      </c>
    </row>
    <row r="211" spans="2:51" s="13" customFormat="1" ht="12">
      <c r="B211" s="198"/>
      <c r="C211" s="199"/>
      <c r="D211" s="191" t="s">
        <v>145</v>
      </c>
      <c r="E211" s="200" t="s">
        <v>29</v>
      </c>
      <c r="F211" s="201" t="s">
        <v>1364</v>
      </c>
      <c r="G211" s="199"/>
      <c r="H211" s="200" t="s">
        <v>29</v>
      </c>
      <c r="I211" s="202"/>
      <c r="J211" s="202"/>
      <c r="K211" s="199"/>
      <c r="L211" s="199"/>
      <c r="M211" s="203"/>
      <c r="N211" s="204"/>
      <c r="O211" s="205"/>
      <c r="P211" s="205"/>
      <c r="Q211" s="205"/>
      <c r="R211" s="205"/>
      <c r="S211" s="205"/>
      <c r="T211" s="205"/>
      <c r="U211" s="205"/>
      <c r="V211" s="205"/>
      <c r="W211" s="205"/>
      <c r="X211" s="206"/>
      <c r="AT211" s="207" t="s">
        <v>145</v>
      </c>
      <c r="AU211" s="207" t="s">
        <v>85</v>
      </c>
      <c r="AV211" s="13" t="s">
        <v>83</v>
      </c>
      <c r="AW211" s="13" t="s">
        <v>5</v>
      </c>
      <c r="AX211" s="13" t="s">
        <v>75</v>
      </c>
      <c r="AY211" s="207" t="s">
        <v>131</v>
      </c>
    </row>
    <row r="212" spans="2:51" s="14" customFormat="1" ht="12">
      <c r="B212" s="208"/>
      <c r="C212" s="209"/>
      <c r="D212" s="191" t="s">
        <v>145</v>
      </c>
      <c r="E212" s="210" t="s">
        <v>29</v>
      </c>
      <c r="F212" s="211" t="s">
        <v>1365</v>
      </c>
      <c r="G212" s="209"/>
      <c r="H212" s="212">
        <v>0.96</v>
      </c>
      <c r="I212" s="213"/>
      <c r="J212" s="213"/>
      <c r="K212" s="209"/>
      <c r="L212" s="209"/>
      <c r="M212" s="214"/>
      <c r="N212" s="215"/>
      <c r="O212" s="216"/>
      <c r="P212" s="216"/>
      <c r="Q212" s="216"/>
      <c r="R212" s="216"/>
      <c r="S212" s="216"/>
      <c r="T212" s="216"/>
      <c r="U212" s="216"/>
      <c r="V212" s="216"/>
      <c r="W212" s="216"/>
      <c r="X212" s="217"/>
      <c r="AT212" s="218" t="s">
        <v>145</v>
      </c>
      <c r="AU212" s="218" t="s">
        <v>85</v>
      </c>
      <c r="AV212" s="14" t="s">
        <v>85</v>
      </c>
      <c r="AW212" s="14" t="s">
        <v>5</v>
      </c>
      <c r="AX212" s="14" t="s">
        <v>75</v>
      </c>
      <c r="AY212" s="218" t="s">
        <v>131</v>
      </c>
    </row>
    <row r="213" spans="2:51" s="13" customFormat="1" ht="12">
      <c r="B213" s="198"/>
      <c r="C213" s="199"/>
      <c r="D213" s="191" t="s">
        <v>145</v>
      </c>
      <c r="E213" s="200" t="s">
        <v>29</v>
      </c>
      <c r="F213" s="201" t="s">
        <v>1085</v>
      </c>
      <c r="G213" s="199"/>
      <c r="H213" s="200" t="s">
        <v>29</v>
      </c>
      <c r="I213" s="202"/>
      <c r="J213" s="202"/>
      <c r="K213" s="199"/>
      <c r="L213" s="199"/>
      <c r="M213" s="203"/>
      <c r="N213" s="204"/>
      <c r="O213" s="205"/>
      <c r="P213" s="205"/>
      <c r="Q213" s="205"/>
      <c r="R213" s="205"/>
      <c r="S213" s="205"/>
      <c r="T213" s="205"/>
      <c r="U213" s="205"/>
      <c r="V213" s="205"/>
      <c r="W213" s="205"/>
      <c r="X213" s="206"/>
      <c r="AT213" s="207" t="s">
        <v>145</v>
      </c>
      <c r="AU213" s="207" t="s">
        <v>85</v>
      </c>
      <c r="AV213" s="13" t="s">
        <v>83</v>
      </c>
      <c r="AW213" s="13" t="s">
        <v>5</v>
      </c>
      <c r="AX213" s="13" t="s">
        <v>75</v>
      </c>
      <c r="AY213" s="207" t="s">
        <v>131</v>
      </c>
    </row>
    <row r="214" spans="2:51" s="14" customFormat="1" ht="12">
      <c r="B214" s="208"/>
      <c r="C214" s="209"/>
      <c r="D214" s="191" t="s">
        <v>145</v>
      </c>
      <c r="E214" s="210" t="s">
        <v>29</v>
      </c>
      <c r="F214" s="211" t="s">
        <v>1366</v>
      </c>
      <c r="G214" s="209"/>
      <c r="H214" s="212">
        <v>8.75</v>
      </c>
      <c r="I214" s="213"/>
      <c r="J214" s="213"/>
      <c r="K214" s="209"/>
      <c r="L214" s="209"/>
      <c r="M214" s="214"/>
      <c r="N214" s="215"/>
      <c r="O214" s="216"/>
      <c r="P214" s="216"/>
      <c r="Q214" s="216"/>
      <c r="R214" s="216"/>
      <c r="S214" s="216"/>
      <c r="T214" s="216"/>
      <c r="U214" s="216"/>
      <c r="V214" s="216"/>
      <c r="W214" s="216"/>
      <c r="X214" s="217"/>
      <c r="AT214" s="218" t="s">
        <v>145</v>
      </c>
      <c r="AU214" s="218" t="s">
        <v>85</v>
      </c>
      <c r="AV214" s="14" t="s">
        <v>85</v>
      </c>
      <c r="AW214" s="14" t="s">
        <v>5</v>
      </c>
      <c r="AX214" s="14" t="s">
        <v>75</v>
      </c>
      <c r="AY214" s="218" t="s">
        <v>131</v>
      </c>
    </row>
    <row r="215" spans="2:51" s="13" customFormat="1" ht="12">
      <c r="B215" s="198"/>
      <c r="C215" s="199"/>
      <c r="D215" s="191" t="s">
        <v>145</v>
      </c>
      <c r="E215" s="200" t="s">
        <v>29</v>
      </c>
      <c r="F215" s="201" t="s">
        <v>1367</v>
      </c>
      <c r="G215" s="199"/>
      <c r="H215" s="200" t="s">
        <v>29</v>
      </c>
      <c r="I215" s="202"/>
      <c r="J215" s="202"/>
      <c r="K215" s="199"/>
      <c r="L215" s="199"/>
      <c r="M215" s="203"/>
      <c r="N215" s="204"/>
      <c r="O215" s="205"/>
      <c r="P215" s="205"/>
      <c r="Q215" s="205"/>
      <c r="R215" s="205"/>
      <c r="S215" s="205"/>
      <c r="T215" s="205"/>
      <c r="U215" s="205"/>
      <c r="V215" s="205"/>
      <c r="W215" s="205"/>
      <c r="X215" s="206"/>
      <c r="AT215" s="207" t="s">
        <v>145</v>
      </c>
      <c r="AU215" s="207" t="s">
        <v>85</v>
      </c>
      <c r="AV215" s="13" t="s">
        <v>83</v>
      </c>
      <c r="AW215" s="13" t="s">
        <v>5</v>
      </c>
      <c r="AX215" s="13" t="s">
        <v>75</v>
      </c>
      <c r="AY215" s="207" t="s">
        <v>131</v>
      </c>
    </row>
    <row r="216" spans="2:51" s="14" customFormat="1" ht="12">
      <c r="B216" s="208"/>
      <c r="C216" s="209"/>
      <c r="D216" s="191" t="s">
        <v>145</v>
      </c>
      <c r="E216" s="210" t="s">
        <v>29</v>
      </c>
      <c r="F216" s="211" t="s">
        <v>1368</v>
      </c>
      <c r="G216" s="209"/>
      <c r="H216" s="212">
        <v>1.04</v>
      </c>
      <c r="I216" s="213"/>
      <c r="J216" s="213"/>
      <c r="K216" s="209"/>
      <c r="L216" s="209"/>
      <c r="M216" s="214"/>
      <c r="N216" s="215"/>
      <c r="O216" s="216"/>
      <c r="P216" s="216"/>
      <c r="Q216" s="216"/>
      <c r="R216" s="216"/>
      <c r="S216" s="216"/>
      <c r="T216" s="216"/>
      <c r="U216" s="216"/>
      <c r="V216" s="216"/>
      <c r="W216" s="216"/>
      <c r="X216" s="217"/>
      <c r="AT216" s="218" t="s">
        <v>145</v>
      </c>
      <c r="AU216" s="218" t="s">
        <v>85</v>
      </c>
      <c r="AV216" s="14" t="s">
        <v>85</v>
      </c>
      <c r="AW216" s="14" t="s">
        <v>5</v>
      </c>
      <c r="AX216" s="14" t="s">
        <v>75</v>
      </c>
      <c r="AY216" s="218" t="s">
        <v>131</v>
      </c>
    </row>
    <row r="217" spans="2:51" s="15" customFormat="1" ht="12">
      <c r="B217" s="219"/>
      <c r="C217" s="220"/>
      <c r="D217" s="191" t="s">
        <v>145</v>
      </c>
      <c r="E217" s="221" t="s">
        <v>29</v>
      </c>
      <c r="F217" s="222" t="s">
        <v>147</v>
      </c>
      <c r="G217" s="220"/>
      <c r="H217" s="223">
        <v>14.780000000000001</v>
      </c>
      <c r="I217" s="224"/>
      <c r="J217" s="224"/>
      <c r="K217" s="220"/>
      <c r="L217" s="220"/>
      <c r="M217" s="225"/>
      <c r="N217" s="226"/>
      <c r="O217" s="227"/>
      <c r="P217" s="227"/>
      <c r="Q217" s="227"/>
      <c r="R217" s="227"/>
      <c r="S217" s="227"/>
      <c r="T217" s="227"/>
      <c r="U217" s="227"/>
      <c r="V217" s="227"/>
      <c r="W217" s="227"/>
      <c r="X217" s="228"/>
      <c r="AT217" s="229" t="s">
        <v>145</v>
      </c>
      <c r="AU217" s="229" t="s">
        <v>85</v>
      </c>
      <c r="AV217" s="15" t="s">
        <v>139</v>
      </c>
      <c r="AW217" s="15" t="s">
        <v>5</v>
      </c>
      <c r="AX217" s="15" t="s">
        <v>83</v>
      </c>
      <c r="AY217" s="229" t="s">
        <v>131</v>
      </c>
    </row>
    <row r="218" spans="1:65" s="2" customFormat="1" ht="24.2" customHeight="1">
      <c r="A218" s="35"/>
      <c r="B218" s="36"/>
      <c r="C218" s="177" t="s">
        <v>189</v>
      </c>
      <c r="D218" s="177" t="s">
        <v>134</v>
      </c>
      <c r="E218" s="178" t="s">
        <v>1369</v>
      </c>
      <c r="F218" s="179" t="s">
        <v>1370</v>
      </c>
      <c r="G218" s="180" t="s">
        <v>158</v>
      </c>
      <c r="H218" s="181">
        <v>0.53</v>
      </c>
      <c r="I218" s="182"/>
      <c r="J218" s="182"/>
      <c r="K218" s="183">
        <f>ROUND(P218*H218,2)</f>
        <v>0</v>
      </c>
      <c r="L218" s="179" t="s">
        <v>1008</v>
      </c>
      <c r="M218" s="40"/>
      <c r="N218" s="184" t="s">
        <v>29</v>
      </c>
      <c r="O218" s="185" t="s">
        <v>44</v>
      </c>
      <c r="P218" s="186">
        <f>I218+J218</f>
        <v>0</v>
      </c>
      <c r="Q218" s="186">
        <f>ROUND(I218*H218,2)</f>
        <v>0</v>
      </c>
      <c r="R218" s="186">
        <f>ROUND(J218*H218,2)</f>
        <v>0</v>
      </c>
      <c r="S218" s="65"/>
      <c r="T218" s="187">
        <f>S218*H218</f>
        <v>0</v>
      </c>
      <c r="U218" s="187">
        <v>0</v>
      </c>
      <c r="V218" s="187">
        <f>U218*H218</f>
        <v>0</v>
      </c>
      <c r="W218" s="187">
        <v>0</v>
      </c>
      <c r="X218" s="188">
        <f>W218*H218</f>
        <v>0</v>
      </c>
      <c r="Y218" s="35"/>
      <c r="Z218" s="35"/>
      <c r="AA218" s="35"/>
      <c r="AB218" s="35"/>
      <c r="AC218" s="35"/>
      <c r="AD218" s="35"/>
      <c r="AE218" s="35"/>
      <c r="AR218" s="189" t="s">
        <v>139</v>
      </c>
      <c r="AT218" s="189" t="s">
        <v>134</v>
      </c>
      <c r="AU218" s="189" t="s">
        <v>85</v>
      </c>
      <c r="AY218" s="18" t="s">
        <v>131</v>
      </c>
      <c r="BE218" s="190">
        <f>IF(O218="základní",K218,0)</f>
        <v>0</v>
      </c>
      <c r="BF218" s="190">
        <f>IF(O218="snížená",K218,0)</f>
        <v>0</v>
      </c>
      <c r="BG218" s="190">
        <f>IF(O218="zákl. přenesená",K218,0)</f>
        <v>0</v>
      </c>
      <c r="BH218" s="190">
        <f>IF(O218="sníž. přenesená",K218,0)</f>
        <v>0</v>
      </c>
      <c r="BI218" s="190">
        <f>IF(O218="nulová",K218,0)</f>
        <v>0</v>
      </c>
      <c r="BJ218" s="18" t="s">
        <v>83</v>
      </c>
      <c r="BK218" s="190">
        <f>ROUND(P218*H218,2)</f>
        <v>0</v>
      </c>
      <c r="BL218" s="18" t="s">
        <v>139</v>
      </c>
      <c r="BM218" s="189" t="s">
        <v>236</v>
      </c>
    </row>
    <row r="219" spans="1:47" s="2" customFormat="1" ht="12">
      <c r="A219" s="35"/>
      <c r="B219" s="36"/>
      <c r="C219" s="37"/>
      <c r="D219" s="191" t="s">
        <v>141</v>
      </c>
      <c r="E219" s="37"/>
      <c r="F219" s="192" t="s">
        <v>1370</v>
      </c>
      <c r="G219" s="37"/>
      <c r="H219" s="37"/>
      <c r="I219" s="193"/>
      <c r="J219" s="193"/>
      <c r="K219" s="37"/>
      <c r="L219" s="37"/>
      <c r="M219" s="40"/>
      <c r="N219" s="194"/>
      <c r="O219" s="195"/>
      <c r="P219" s="65"/>
      <c r="Q219" s="65"/>
      <c r="R219" s="65"/>
      <c r="S219" s="65"/>
      <c r="T219" s="65"/>
      <c r="U219" s="65"/>
      <c r="V219" s="65"/>
      <c r="W219" s="65"/>
      <c r="X219" s="66"/>
      <c r="Y219" s="35"/>
      <c r="Z219" s="35"/>
      <c r="AA219" s="35"/>
      <c r="AB219" s="35"/>
      <c r="AC219" s="35"/>
      <c r="AD219" s="35"/>
      <c r="AE219" s="35"/>
      <c r="AT219" s="18" t="s">
        <v>141</v>
      </c>
      <c r="AU219" s="18" t="s">
        <v>85</v>
      </c>
    </row>
    <row r="220" spans="1:47" s="2" customFormat="1" ht="12">
      <c r="A220" s="35"/>
      <c r="B220" s="36"/>
      <c r="C220" s="37"/>
      <c r="D220" s="196" t="s">
        <v>143</v>
      </c>
      <c r="E220" s="37"/>
      <c r="F220" s="197" t="s">
        <v>1371</v>
      </c>
      <c r="G220" s="37"/>
      <c r="H220" s="37"/>
      <c r="I220" s="193"/>
      <c r="J220" s="193"/>
      <c r="K220" s="37"/>
      <c r="L220" s="37"/>
      <c r="M220" s="40"/>
      <c r="N220" s="194"/>
      <c r="O220" s="195"/>
      <c r="P220" s="65"/>
      <c r="Q220" s="65"/>
      <c r="R220" s="65"/>
      <c r="S220" s="65"/>
      <c r="T220" s="65"/>
      <c r="U220" s="65"/>
      <c r="V220" s="65"/>
      <c r="W220" s="65"/>
      <c r="X220" s="66"/>
      <c r="Y220" s="35"/>
      <c r="Z220" s="35"/>
      <c r="AA220" s="35"/>
      <c r="AB220" s="35"/>
      <c r="AC220" s="35"/>
      <c r="AD220" s="35"/>
      <c r="AE220" s="35"/>
      <c r="AT220" s="18" t="s">
        <v>143</v>
      </c>
      <c r="AU220" s="18" t="s">
        <v>85</v>
      </c>
    </row>
    <row r="221" spans="2:51" s="13" customFormat="1" ht="12">
      <c r="B221" s="198"/>
      <c r="C221" s="199"/>
      <c r="D221" s="191" t="s">
        <v>145</v>
      </c>
      <c r="E221" s="200" t="s">
        <v>29</v>
      </c>
      <c r="F221" s="201" t="s">
        <v>1075</v>
      </c>
      <c r="G221" s="199"/>
      <c r="H221" s="200" t="s">
        <v>29</v>
      </c>
      <c r="I221" s="202"/>
      <c r="J221" s="202"/>
      <c r="K221" s="199"/>
      <c r="L221" s="199"/>
      <c r="M221" s="203"/>
      <c r="N221" s="204"/>
      <c r="O221" s="205"/>
      <c r="P221" s="205"/>
      <c r="Q221" s="205"/>
      <c r="R221" s="205"/>
      <c r="S221" s="205"/>
      <c r="T221" s="205"/>
      <c r="U221" s="205"/>
      <c r="V221" s="205"/>
      <c r="W221" s="205"/>
      <c r="X221" s="206"/>
      <c r="AT221" s="207" t="s">
        <v>145</v>
      </c>
      <c r="AU221" s="207" t="s">
        <v>85</v>
      </c>
      <c r="AV221" s="13" t="s">
        <v>83</v>
      </c>
      <c r="AW221" s="13" t="s">
        <v>5</v>
      </c>
      <c r="AX221" s="13" t="s">
        <v>75</v>
      </c>
      <c r="AY221" s="207" t="s">
        <v>131</v>
      </c>
    </row>
    <row r="222" spans="2:51" s="13" customFormat="1" ht="12">
      <c r="B222" s="198"/>
      <c r="C222" s="199"/>
      <c r="D222" s="191" t="s">
        <v>145</v>
      </c>
      <c r="E222" s="200" t="s">
        <v>29</v>
      </c>
      <c r="F222" s="201" t="s">
        <v>1372</v>
      </c>
      <c r="G222" s="199"/>
      <c r="H222" s="200" t="s">
        <v>29</v>
      </c>
      <c r="I222" s="202"/>
      <c r="J222" s="202"/>
      <c r="K222" s="199"/>
      <c r="L222" s="199"/>
      <c r="M222" s="203"/>
      <c r="N222" s="204"/>
      <c r="O222" s="205"/>
      <c r="P222" s="205"/>
      <c r="Q222" s="205"/>
      <c r="R222" s="205"/>
      <c r="S222" s="205"/>
      <c r="T222" s="205"/>
      <c r="U222" s="205"/>
      <c r="V222" s="205"/>
      <c r="W222" s="205"/>
      <c r="X222" s="206"/>
      <c r="AT222" s="207" t="s">
        <v>145</v>
      </c>
      <c r="AU222" s="207" t="s">
        <v>85</v>
      </c>
      <c r="AV222" s="13" t="s">
        <v>83</v>
      </c>
      <c r="AW222" s="13" t="s">
        <v>5</v>
      </c>
      <c r="AX222" s="13" t="s">
        <v>75</v>
      </c>
      <c r="AY222" s="207" t="s">
        <v>131</v>
      </c>
    </row>
    <row r="223" spans="2:51" s="13" customFormat="1" ht="12">
      <c r="B223" s="198"/>
      <c r="C223" s="199"/>
      <c r="D223" s="191" t="s">
        <v>145</v>
      </c>
      <c r="E223" s="200" t="s">
        <v>29</v>
      </c>
      <c r="F223" s="201" t="s">
        <v>1352</v>
      </c>
      <c r="G223" s="199"/>
      <c r="H223" s="200" t="s">
        <v>29</v>
      </c>
      <c r="I223" s="202"/>
      <c r="J223" s="202"/>
      <c r="K223" s="199"/>
      <c r="L223" s="199"/>
      <c r="M223" s="203"/>
      <c r="N223" s="204"/>
      <c r="O223" s="205"/>
      <c r="P223" s="205"/>
      <c r="Q223" s="205"/>
      <c r="R223" s="205"/>
      <c r="S223" s="205"/>
      <c r="T223" s="205"/>
      <c r="U223" s="205"/>
      <c r="V223" s="205"/>
      <c r="W223" s="205"/>
      <c r="X223" s="206"/>
      <c r="AT223" s="207" t="s">
        <v>145</v>
      </c>
      <c r="AU223" s="207" t="s">
        <v>85</v>
      </c>
      <c r="AV223" s="13" t="s">
        <v>83</v>
      </c>
      <c r="AW223" s="13" t="s">
        <v>5</v>
      </c>
      <c r="AX223" s="13" t="s">
        <v>75</v>
      </c>
      <c r="AY223" s="207" t="s">
        <v>131</v>
      </c>
    </row>
    <row r="224" spans="2:51" s="13" customFormat="1" ht="12">
      <c r="B224" s="198"/>
      <c r="C224" s="199"/>
      <c r="D224" s="191" t="s">
        <v>145</v>
      </c>
      <c r="E224" s="200" t="s">
        <v>29</v>
      </c>
      <c r="F224" s="201" t="s">
        <v>1362</v>
      </c>
      <c r="G224" s="199"/>
      <c r="H224" s="200" t="s">
        <v>29</v>
      </c>
      <c r="I224" s="202"/>
      <c r="J224" s="202"/>
      <c r="K224" s="199"/>
      <c r="L224" s="199"/>
      <c r="M224" s="203"/>
      <c r="N224" s="204"/>
      <c r="O224" s="205"/>
      <c r="P224" s="205"/>
      <c r="Q224" s="205"/>
      <c r="R224" s="205"/>
      <c r="S224" s="205"/>
      <c r="T224" s="205"/>
      <c r="U224" s="205"/>
      <c r="V224" s="205"/>
      <c r="W224" s="205"/>
      <c r="X224" s="206"/>
      <c r="AT224" s="207" t="s">
        <v>145</v>
      </c>
      <c r="AU224" s="207" t="s">
        <v>85</v>
      </c>
      <c r="AV224" s="13" t="s">
        <v>83</v>
      </c>
      <c r="AW224" s="13" t="s">
        <v>5</v>
      </c>
      <c r="AX224" s="13" t="s">
        <v>75</v>
      </c>
      <c r="AY224" s="207" t="s">
        <v>131</v>
      </c>
    </row>
    <row r="225" spans="2:51" s="14" customFormat="1" ht="12">
      <c r="B225" s="208"/>
      <c r="C225" s="209"/>
      <c r="D225" s="191" t="s">
        <v>145</v>
      </c>
      <c r="E225" s="210" t="s">
        <v>29</v>
      </c>
      <c r="F225" s="211" t="s">
        <v>1373</v>
      </c>
      <c r="G225" s="209"/>
      <c r="H225" s="212">
        <v>0.18</v>
      </c>
      <c r="I225" s="213"/>
      <c r="J225" s="213"/>
      <c r="K225" s="209"/>
      <c r="L225" s="209"/>
      <c r="M225" s="214"/>
      <c r="N225" s="215"/>
      <c r="O225" s="216"/>
      <c r="P225" s="216"/>
      <c r="Q225" s="216"/>
      <c r="R225" s="216"/>
      <c r="S225" s="216"/>
      <c r="T225" s="216"/>
      <c r="U225" s="216"/>
      <c r="V225" s="216"/>
      <c r="W225" s="216"/>
      <c r="X225" s="217"/>
      <c r="AT225" s="218" t="s">
        <v>145</v>
      </c>
      <c r="AU225" s="218" t="s">
        <v>85</v>
      </c>
      <c r="AV225" s="14" t="s">
        <v>85</v>
      </c>
      <c r="AW225" s="14" t="s">
        <v>5</v>
      </c>
      <c r="AX225" s="14" t="s">
        <v>75</v>
      </c>
      <c r="AY225" s="218" t="s">
        <v>131</v>
      </c>
    </row>
    <row r="226" spans="2:51" s="13" customFormat="1" ht="12">
      <c r="B226" s="198"/>
      <c r="C226" s="199"/>
      <c r="D226" s="191" t="s">
        <v>145</v>
      </c>
      <c r="E226" s="200" t="s">
        <v>29</v>
      </c>
      <c r="F226" s="201" t="s">
        <v>1085</v>
      </c>
      <c r="G226" s="199"/>
      <c r="H226" s="200" t="s">
        <v>29</v>
      </c>
      <c r="I226" s="202"/>
      <c r="J226" s="202"/>
      <c r="K226" s="199"/>
      <c r="L226" s="199"/>
      <c r="M226" s="203"/>
      <c r="N226" s="204"/>
      <c r="O226" s="205"/>
      <c r="P226" s="205"/>
      <c r="Q226" s="205"/>
      <c r="R226" s="205"/>
      <c r="S226" s="205"/>
      <c r="T226" s="205"/>
      <c r="U226" s="205"/>
      <c r="V226" s="205"/>
      <c r="W226" s="205"/>
      <c r="X226" s="206"/>
      <c r="AT226" s="207" t="s">
        <v>145</v>
      </c>
      <c r="AU226" s="207" t="s">
        <v>85</v>
      </c>
      <c r="AV226" s="13" t="s">
        <v>83</v>
      </c>
      <c r="AW226" s="13" t="s">
        <v>5</v>
      </c>
      <c r="AX226" s="13" t="s">
        <v>75</v>
      </c>
      <c r="AY226" s="207" t="s">
        <v>131</v>
      </c>
    </row>
    <row r="227" spans="2:51" s="14" customFormat="1" ht="12">
      <c r="B227" s="208"/>
      <c r="C227" s="209"/>
      <c r="D227" s="191" t="s">
        <v>145</v>
      </c>
      <c r="E227" s="210" t="s">
        <v>29</v>
      </c>
      <c r="F227" s="211" t="s">
        <v>1374</v>
      </c>
      <c r="G227" s="209"/>
      <c r="H227" s="212">
        <v>0.35</v>
      </c>
      <c r="I227" s="213"/>
      <c r="J227" s="213"/>
      <c r="K227" s="209"/>
      <c r="L227" s="209"/>
      <c r="M227" s="214"/>
      <c r="N227" s="215"/>
      <c r="O227" s="216"/>
      <c r="P227" s="216"/>
      <c r="Q227" s="216"/>
      <c r="R227" s="216"/>
      <c r="S227" s="216"/>
      <c r="T227" s="216"/>
      <c r="U227" s="216"/>
      <c r="V227" s="216"/>
      <c r="W227" s="216"/>
      <c r="X227" s="217"/>
      <c r="AT227" s="218" t="s">
        <v>145</v>
      </c>
      <c r="AU227" s="218" t="s">
        <v>85</v>
      </c>
      <c r="AV227" s="14" t="s">
        <v>85</v>
      </c>
      <c r="AW227" s="14" t="s">
        <v>5</v>
      </c>
      <c r="AX227" s="14" t="s">
        <v>75</v>
      </c>
      <c r="AY227" s="218" t="s">
        <v>131</v>
      </c>
    </row>
    <row r="228" spans="2:51" s="15" customFormat="1" ht="12">
      <c r="B228" s="219"/>
      <c r="C228" s="220"/>
      <c r="D228" s="191" t="s">
        <v>145</v>
      </c>
      <c r="E228" s="221" t="s">
        <v>29</v>
      </c>
      <c r="F228" s="222" t="s">
        <v>147</v>
      </c>
      <c r="G228" s="220"/>
      <c r="H228" s="223">
        <v>0.53</v>
      </c>
      <c r="I228" s="224"/>
      <c r="J228" s="224"/>
      <c r="K228" s="220"/>
      <c r="L228" s="220"/>
      <c r="M228" s="225"/>
      <c r="N228" s="226"/>
      <c r="O228" s="227"/>
      <c r="P228" s="227"/>
      <c r="Q228" s="227"/>
      <c r="R228" s="227"/>
      <c r="S228" s="227"/>
      <c r="T228" s="227"/>
      <c r="U228" s="227"/>
      <c r="V228" s="227"/>
      <c r="W228" s="227"/>
      <c r="X228" s="228"/>
      <c r="AT228" s="229" t="s">
        <v>145</v>
      </c>
      <c r="AU228" s="229" t="s">
        <v>85</v>
      </c>
      <c r="AV228" s="15" t="s">
        <v>139</v>
      </c>
      <c r="AW228" s="15" t="s">
        <v>5</v>
      </c>
      <c r="AX228" s="15" t="s">
        <v>83</v>
      </c>
      <c r="AY228" s="229" t="s">
        <v>131</v>
      </c>
    </row>
    <row r="229" spans="1:65" s="2" customFormat="1" ht="24.2" customHeight="1">
      <c r="A229" s="35"/>
      <c r="B229" s="36"/>
      <c r="C229" s="177" t="s">
        <v>196</v>
      </c>
      <c r="D229" s="177" t="s">
        <v>134</v>
      </c>
      <c r="E229" s="178" t="s">
        <v>1375</v>
      </c>
      <c r="F229" s="179" t="s">
        <v>1376</v>
      </c>
      <c r="G229" s="180" t="s">
        <v>158</v>
      </c>
      <c r="H229" s="181">
        <v>1.83</v>
      </c>
      <c r="I229" s="182"/>
      <c r="J229" s="182"/>
      <c r="K229" s="183">
        <f>ROUND(P229*H229,2)</f>
        <v>0</v>
      </c>
      <c r="L229" s="179" t="s">
        <v>1008</v>
      </c>
      <c r="M229" s="40"/>
      <c r="N229" s="184" t="s">
        <v>29</v>
      </c>
      <c r="O229" s="185" t="s">
        <v>44</v>
      </c>
      <c r="P229" s="186">
        <f>I229+J229</f>
        <v>0</v>
      </c>
      <c r="Q229" s="186">
        <f>ROUND(I229*H229,2)</f>
        <v>0</v>
      </c>
      <c r="R229" s="186">
        <f>ROUND(J229*H229,2)</f>
        <v>0</v>
      </c>
      <c r="S229" s="65"/>
      <c r="T229" s="187">
        <f>S229*H229</f>
        <v>0</v>
      </c>
      <c r="U229" s="187">
        <v>0</v>
      </c>
      <c r="V229" s="187">
        <f>U229*H229</f>
        <v>0</v>
      </c>
      <c r="W229" s="187">
        <v>0</v>
      </c>
      <c r="X229" s="188">
        <f>W229*H229</f>
        <v>0</v>
      </c>
      <c r="Y229" s="35"/>
      <c r="Z229" s="35"/>
      <c r="AA229" s="35"/>
      <c r="AB229" s="35"/>
      <c r="AC229" s="35"/>
      <c r="AD229" s="35"/>
      <c r="AE229" s="35"/>
      <c r="AR229" s="189" t="s">
        <v>139</v>
      </c>
      <c r="AT229" s="189" t="s">
        <v>134</v>
      </c>
      <c r="AU229" s="189" t="s">
        <v>85</v>
      </c>
      <c r="AY229" s="18" t="s">
        <v>131</v>
      </c>
      <c r="BE229" s="190">
        <f>IF(O229="základní",K229,0)</f>
        <v>0</v>
      </c>
      <c r="BF229" s="190">
        <f>IF(O229="snížená",K229,0)</f>
        <v>0</v>
      </c>
      <c r="BG229" s="190">
        <f>IF(O229="zákl. přenesená",K229,0)</f>
        <v>0</v>
      </c>
      <c r="BH229" s="190">
        <f>IF(O229="sníž. přenesená",K229,0)</f>
        <v>0</v>
      </c>
      <c r="BI229" s="190">
        <f>IF(O229="nulová",K229,0)</f>
        <v>0</v>
      </c>
      <c r="BJ229" s="18" t="s">
        <v>83</v>
      </c>
      <c r="BK229" s="190">
        <f>ROUND(P229*H229,2)</f>
        <v>0</v>
      </c>
      <c r="BL229" s="18" t="s">
        <v>139</v>
      </c>
      <c r="BM229" s="189" t="s">
        <v>246</v>
      </c>
    </row>
    <row r="230" spans="1:47" s="2" customFormat="1" ht="12">
      <c r="A230" s="35"/>
      <c r="B230" s="36"/>
      <c r="C230" s="37"/>
      <c r="D230" s="191" t="s">
        <v>141</v>
      </c>
      <c r="E230" s="37"/>
      <c r="F230" s="192" t="s">
        <v>1376</v>
      </c>
      <c r="G230" s="37"/>
      <c r="H230" s="37"/>
      <c r="I230" s="193"/>
      <c r="J230" s="193"/>
      <c r="K230" s="37"/>
      <c r="L230" s="37"/>
      <c r="M230" s="40"/>
      <c r="N230" s="194"/>
      <c r="O230" s="195"/>
      <c r="P230" s="65"/>
      <c r="Q230" s="65"/>
      <c r="R230" s="65"/>
      <c r="S230" s="65"/>
      <c r="T230" s="65"/>
      <c r="U230" s="65"/>
      <c r="V230" s="65"/>
      <c r="W230" s="65"/>
      <c r="X230" s="66"/>
      <c r="Y230" s="35"/>
      <c r="Z230" s="35"/>
      <c r="AA230" s="35"/>
      <c r="AB230" s="35"/>
      <c r="AC230" s="35"/>
      <c r="AD230" s="35"/>
      <c r="AE230" s="35"/>
      <c r="AT230" s="18" t="s">
        <v>141</v>
      </c>
      <c r="AU230" s="18" t="s">
        <v>85</v>
      </c>
    </row>
    <row r="231" spans="1:47" s="2" customFormat="1" ht="12">
      <c r="A231" s="35"/>
      <c r="B231" s="36"/>
      <c r="C231" s="37"/>
      <c r="D231" s="196" t="s">
        <v>143</v>
      </c>
      <c r="E231" s="37"/>
      <c r="F231" s="197" t="s">
        <v>1377</v>
      </c>
      <c r="G231" s="37"/>
      <c r="H231" s="37"/>
      <c r="I231" s="193"/>
      <c r="J231" s="193"/>
      <c r="K231" s="37"/>
      <c r="L231" s="37"/>
      <c r="M231" s="40"/>
      <c r="N231" s="194"/>
      <c r="O231" s="195"/>
      <c r="P231" s="65"/>
      <c r="Q231" s="65"/>
      <c r="R231" s="65"/>
      <c r="S231" s="65"/>
      <c r="T231" s="65"/>
      <c r="U231" s="65"/>
      <c r="V231" s="65"/>
      <c r="W231" s="65"/>
      <c r="X231" s="66"/>
      <c r="Y231" s="35"/>
      <c r="Z231" s="35"/>
      <c r="AA231" s="35"/>
      <c r="AB231" s="35"/>
      <c r="AC231" s="35"/>
      <c r="AD231" s="35"/>
      <c r="AE231" s="35"/>
      <c r="AT231" s="18" t="s">
        <v>143</v>
      </c>
      <c r="AU231" s="18" t="s">
        <v>85</v>
      </c>
    </row>
    <row r="232" spans="2:51" s="13" customFormat="1" ht="12">
      <c r="B232" s="198"/>
      <c r="C232" s="199"/>
      <c r="D232" s="191" t="s">
        <v>145</v>
      </c>
      <c r="E232" s="200" t="s">
        <v>29</v>
      </c>
      <c r="F232" s="201" t="s">
        <v>1075</v>
      </c>
      <c r="G232" s="199"/>
      <c r="H232" s="200" t="s">
        <v>29</v>
      </c>
      <c r="I232" s="202"/>
      <c r="J232" s="202"/>
      <c r="K232" s="199"/>
      <c r="L232" s="199"/>
      <c r="M232" s="203"/>
      <c r="N232" s="204"/>
      <c r="O232" s="205"/>
      <c r="P232" s="205"/>
      <c r="Q232" s="205"/>
      <c r="R232" s="205"/>
      <c r="S232" s="205"/>
      <c r="T232" s="205"/>
      <c r="U232" s="205"/>
      <c r="V232" s="205"/>
      <c r="W232" s="205"/>
      <c r="X232" s="206"/>
      <c r="AT232" s="207" t="s">
        <v>145</v>
      </c>
      <c r="AU232" s="207" t="s">
        <v>85</v>
      </c>
      <c r="AV232" s="13" t="s">
        <v>83</v>
      </c>
      <c r="AW232" s="13" t="s">
        <v>5</v>
      </c>
      <c r="AX232" s="13" t="s">
        <v>75</v>
      </c>
      <c r="AY232" s="207" t="s">
        <v>131</v>
      </c>
    </row>
    <row r="233" spans="2:51" s="13" customFormat="1" ht="12">
      <c r="B233" s="198"/>
      <c r="C233" s="199"/>
      <c r="D233" s="191" t="s">
        <v>145</v>
      </c>
      <c r="E233" s="200" t="s">
        <v>29</v>
      </c>
      <c r="F233" s="201" t="s">
        <v>1378</v>
      </c>
      <c r="G233" s="199"/>
      <c r="H233" s="200" t="s">
        <v>29</v>
      </c>
      <c r="I233" s="202"/>
      <c r="J233" s="202"/>
      <c r="K233" s="199"/>
      <c r="L233" s="199"/>
      <c r="M233" s="203"/>
      <c r="N233" s="204"/>
      <c r="O233" s="205"/>
      <c r="P233" s="205"/>
      <c r="Q233" s="205"/>
      <c r="R233" s="205"/>
      <c r="S233" s="205"/>
      <c r="T233" s="205"/>
      <c r="U233" s="205"/>
      <c r="V233" s="205"/>
      <c r="W233" s="205"/>
      <c r="X233" s="206"/>
      <c r="AT233" s="207" t="s">
        <v>145</v>
      </c>
      <c r="AU233" s="207" t="s">
        <v>85</v>
      </c>
      <c r="AV233" s="13" t="s">
        <v>83</v>
      </c>
      <c r="AW233" s="13" t="s">
        <v>5</v>
      </c>
      <c r="AX233" s="13" t="s">
        <v>75</v>
      </c>
      <c r="AY233" s="207" t="s">
        <v>131</v>
      </c>
    </row>
    <row r="234" spans="2:51" s="13" customFormat="1" ht="12">
      <c r="B234" s="198"/>
      <c r="C234" s="199"/>
      <c r="D234" s="191" t="s">
        <v>145</v>
      </c>
      <c r="E234" s="200" t="s">
        <v>29</v>
      </c>
      <c r="F234" s="201" t="s">
        <v>1352</v>
      </c>
      <c r="G234" s="199"/>
      <c r="H234" s="200" t="s">
        <v>29</v>
      </c>
      <c r="I234" s="202"/>
      <c r="J234" s="202"/>
      <c r="K234" s="199"/>
      <c r="L234" s="199"/>
      <c r="M234" s="203"/>
      <c r="N234" s="204"/>
      <c r="O234" s="205"/>
      <c r="P234" s="205"/>
      <c r="Q234" s="205"/>
      <c r="R234" s="205"/>
      <c r="S234" s="205"/>
      <c r="T234" s="205"/>
      <c r="U234" s="205"/>
      <c r="V234" s="205"/>
      <c r="W234" s="205"/>
      <c r="X234" s="206"/>
      <c r="AT234" s="207" t="s">
        <v>145</v>
      </c>
      <c r="AU234" s="207" t="s">
        <v>85</v>
      </c>
      <c r="AV234" s="13" t="s">
        <v>83</v>
      </c>
      <c r="AW234" s="13" t="s">
        <v>5</v>
      </c>
      <c r="AX234" s="13" t="s">
        <v>75</v>
      </c>
      <c r="AY234" s="207" t="s">
        <v>131</v>
      </c>
    </row>
    <row r="235" spans="2:51" s="13" customFormat="1" ht="12">
      <c r="B235" s="198"/>
      <c r="C235" s="199"/>
      <c r="D235" s="191" t="s">
        <v>145</v>
      </c>
      <c r="E235" s="200" t="s">
        <v>29</v>
      </c>
      <c r="F235" s="201" t="s">
        <v>1077</v>
      </c>
      <c r="G235" s="199"/>
      <c r="H235" s="200" t="s">
        <v>29</v>
      </c>
      <c r="I235" s="202"/>
      <c r="J235" s="202"/>
      <c r="K235" s="199"/>
      <c r="L235" s="199"/>
      <c r="M235" s="203"/>
      <c r="N235" s="204"/>
      <c r="O235" s="205"/>
      <c r="P235" s="205"/>
      <c r="Q235" s="205"/>
      <c r="R235" s="205"/>
      <c r="S235" s="205"/>
      <c r="T235" s="205"/>
      <c r="U235" s="205"/>
      <c r="V235" s="205"/>
      <c r="W235" s="205"/>
      <c r="X235" s="206"/>
      <c r="AT235" s="207" t="s">
        <v>145</v>
      </c>
      <c r="AU235" s="207" t="s">
        <v>85</v>
      </c>
      <c r="AV235" s="13" t="s">
        <v>83</v>
      </c>
      <c r="AW235" s="13" t="s">
        <v>5</v>
      </c>
      <c r="AX235" s="13" t="s">
        <v>75</v>
      </c>
      <c r="AY235" s="207" t="s">
        <v>131</v>
      </c>
    </row>
    <row r="236" spans="2:51" s="14" customFormat="1" ht="12">
      <c r="B236" s="208"/>
      <c r="C236" s="209"/>
      <c r="D236" s="191" t="s">
        <v>145</v>
      </c>
      <c r="E236" s="210" t="s">
        <v>29</v>
      </c>
      <c r="F236" s="211" t="s">
        <v>1379</v>
      </c>
      <c r="G236" s="209"/>
      <c r="H236" s="212">
        <v>0.13</v>
      </c>
      <c r="I236" s="213"/>
      <c r="J236" s="213"/>
      <c r="K236" s="209"/>
      <c r="L236" s="209"/>
      <c r="M236" s="214"/>
      <c r="N236" s="215"/>
      <c r="O236" s="216"/>
      <c r="P236" s="216"/>
      <c r="Q236" s="216"/>
      <c r="R236" s="216"/>
      <c r="S236" s="216"/>
      <c r="T236" s="216"/>
      <c r="U236" s="216"/>
      <c r="V236" s="216"/>
      <c r="W236" s="216"/>
      <c r="X236" s="217"/>
      <c r="AT236" s="218" t="s">
        <v>145</v>
      </c>
      <c r="AU236" s="218" t="s">
        <v>85</v>
      </c>
      <c r="AV236" s="14" t="s">
        <v>85</v>
      </c>
      <c r="AW236" s="14" t="s">
        <v>5</v>
      </c>
      <c r="AX236" s="14" t="s">
        <v>75</v>
      </c>
      <c r="AY236" s="218" t="s">
        <v>131</v>
      </c>
    </row>
    <row r="237" spans="2:51" s="13" customFormat="1" ht="12">
      <c r="B237" s="198"/>
      <c r="C237" s="199"/>
      <c r="D237" s="191" t="s">
        <v>145</v>
      </c>
      <c r="E237" s="200" t="s">
        <v>29</v>
      </c>
      <c r="F237" s="201" t="s">
        <v>1079</v>
      </c>
      <c r="G237" s="199"/>
      <c r="H237" s="200" t="s">
        <v>29</v>
      </c>
      <c r="I237" s="202"/>
      <c r="J237" s="202"/>
      <c r="K237" s="199"/>
      <c r="L237" s="199"/>
      <c r="M237" s="203"/>
      <c r="N237" s="204"/>
      <c r="O237" s="205"/>
      <c r="P237" s="205"/>
      <c r="Q237" s="205"/>
      <c r="R237" s="205"/>
      <c r="S237" s="205"/>
      <c r="T237" s="205"/>
      <c r="U237" s="205"/>
      <c r="V237" s="205"/>
      <c r="W237" s="205"/>
      <c r="X237" s="206"/>
      <c r="AT237" s="207" t="s">
        <v>145</v>
      </c>
      <c r="AU237" s="207" t="s">
        <v>85</v>
      </c>
      <c r="AV237" s="13" t="s">
        <v>83</v>
      </c>
      <c r="AW237" s="13" t="s">
        <v>5</v>
      </c>
      <c r="AX237" s="13" t="s">
        <v>75</v>
      </c>
      <c r="AY237" s="207" t="s">
        <v>131</v>
      </c>
    </row>
    <row r="238" spans="2:51" s="14" customFormat="1" ht="12">
      <c r="B238" s="208"/>
      <c r="C238" s="209"/>
      <c r="D238" s="191" t="s">
        <v>145</v>
      </c>
      <c r="E238" s="210" t="s">
        <v>29</v>
      </c>
      <c r="F238" s="211" t="s">
        <v>1080</v>
      </c>
      <c r="G238" s="209"/>
      <c r="H238" s="212">
        <v>0.3</v>
      </c>
      <c r="I238" s="213"/>
      <c r="J238" s="213"/>
      <c r="K238" s="209"/>
      <c r="L238" s="209"/>
      <c r="M238" s="214"/>
      <c r="N238" s="215"/>
      <c r="O238" s="216"/>
      <c r="P238" s="216"/>
      <c r="Q238" s="216"/>
      <c r="R238" s="216"/>
      <c r="S238" s="216"/>
      <c r="T238" s="216"/>
      <c r="U238" s="216"/>
      <c r="V238" s="216"/>
      <c r="W238" s="216"/>
      <c r="X238" s="217"/>
      <c r="AT238" s="218" t="s">
        <v>145</v>
      </c>
      <c r="AU238" s="218" t="s">
        <v>85</v>
      </c>
      <c r="AV238" s="14" t="s">
        <v>85</v>
      </c>
      <c r="AW238" s="14" t="s">
        <v>5</v>
      </c>
      <c r="AX238" s="14" t="s">
        <v>75</v>
      </c>
      <c r="AY238" s="218" t="s">
        <v>131</v>
      </c>
    </row>
    <row r="239" spans="2:51" s="13" customFormat="1" ht="12">
      <c r="B239" s="198"/>
      <c r="C239" s="199"/>
      <c r="D239" s="191" t="s">
        <v>145</v>
      </c>
      <c r="E239" s="200" t="s">
        <v>29</v>
      </c>
      <c r="F239" s="201" t="s">
        <v>1085</v>
      </c>
      <c r="G239" s="199"/>
      <c r="H239" s="200" t="s">
        <v>29</v>
      </c>
      <c r="I239" s="202"/>
      <c r="J239" s="202"/>
      <c r="K239" s="199"/>
      <c r="L239" s="199"/>
      <c r="M239" s="203"/>
      <c r="N239" s="204"/>
      <c r="O239" s="205"/>
      <c r="P239" s="205"/>
      <c r="Q239" s="205"/>
      <c r="R239" s="205"/>
      <c r="S239" s="205"/>
      <c r="T239" s="205"/>
      <c r="U239" s="205"/>
      <c r="V239" s="205"/>
      <c r="W239" s="205"/>
      <c r="X239" s="206"/>
      <c r="AT239" s="207" t="s">
        <v>145</v>
      </c>
      <c r="AU239" s="207" t="s">
        <v>85</v>
      </c>
      <c r="AV239" s="13" t="s">
        <v>83</v>
      </c>
      <c r="AW239" s="13" t="s">
        <v>5</v>
      </c>
      <c r="AX239" s="13" t="s">
        <v>75</v>
      </c>
      <c r="AY239" s="207" t="s">
        <v>131</v>
      </c>
    </row>
    <row r="240" spans="2:51" s="14" customFormat="1" ht="12">
      <c r="B240" s="208"/>
      <c r="C240" s="209"/>
      <c r="D240" s="191" t="s">
        <v>145</v>
      </c>
      <c r="E240" s="210" t="s">
        <v>29</v>
      </c>
      <c r="F240" s="211" t="s">
        <v>1097</v>
      </c>
      <c r="G240" s="209"/>
      <c r="H240" s="212">
        <v>1.4</v>
      </c>
      <c r="I240" s="213"/>
      <c r="J240" s="213"/>
      <c r="K240" s="209"/>
      <c r="L240" s="209"/>
      <c r="M240" s="214"/>
      <c r="N240" s="215"/>
      <c r="O240" s="216"/>
      <c r="P240" s="216"/>
      <c r="Q240" s="216"/>
      <c r="R240" s="216"/>
      <c r="S240" s="216"/>
      <c r="T240" s="216"/>
      <c r="U240" s="216"/>
      <c r="V240" s="216"/>
      <c r="W240" s="216"/>
      <c r="X240" s="217"/>
      <c r="AT240" s="218" t="s">
        <v>145</v>
      </c>
      <c r="AU240" s="218" t="s">
        <v>85</v>
      </c>
      <c r="AV240" s="14" t="s">
        <v>85</v>
      </c>
      <c r="AW240" s="14" t="s">
        <v>5</v>
      </c>
      <c r="AX240" s="14" t="s">
        <v>75</v>
      </c>
      <c r="AY240" s="218" t="s">
        <v>131</v>
      </c>
    </row>
    <row r="241" spans="2:51" s="15" customFormat="1" ht="12">
      <c r="B241" s="219"/>
      <c r="C241" s="220"/>
      <c r="D241" s="191" t="s">
        <v>145</v>
      </c>
      <c r="E241" s="221" t="s">
        <v>29</v>
      </c>
      <c r="F241" s="222" t="s">
        <v>147</v>
      </c>
      <c r="G241" s="220"/>
      <c r="H241" s="223">
        <v>1.8299999999999998</v>
      </c>
      <c r="I241" s="224"/>
      <c r="J241" s="224"/>
      <c r="K241" s="220"/>
      <c r="L241" s="220"/>
      <c r="M241" s="225"/>
      <c r="N241" s="226"/>
      <c r="O241" s="227"/>
      <c r="P241" s="227"/>
      <c r="Q241" s="227"/>
      <c r="R241" s="227"/>
      <c r="S241" s="227"/>
      <c r="T241" s="227"/>
      <c r="U241" s="227"/>
      <c r="V241" s="227"/>
      <c r="W241" s="227"/>
      <c r="X241" s="228"/>
      <c r="AT241" s="229" t="s">
        <v>145</v>
      </c>
      <c r="AU241" s="229" t="s">
        <v>85</v>
      </c>
      <c r="AV241" s="15" t="s">
        <v>139</v>
      </c>
      <c r="AW241" s="15" t="s">
        <v>5</v>
      </c>
      <c r="AX241" s="15" t="s">
        <v>83</v>
      </c>
      <c r="AY241" s="229" t="s">
        <v>131</v>
      </c>
    </row>
    <row r="242" spans="1:65" s="2" customFormat="1" ht="24.2" customHeight="1">
      <c r="A242" s="35"/>
      <c r="B242" s="36"/>
      <c r="C242" s="177" t="s">
        <v>200</v>
      </c>
      <c r="D242" s="177" t="s">
        <v>134</v>
      </c>
      <c r="E242" s="178" t="s">
        <v>1087</v>
      </c>
      <c r="F242" s="179" t="s">
        <v>1088</v>
      </c>
      <c r="G242" s="180" t="s">
        <v>158</v>
      </c>
      <c r="H242" s="181">
        <v>4.34</v>
      </c>
      <c r="I242" s="182"/>
      <c r="J242" s="182"/>
      <c r="K242" s="183">
        <f>ROUND(P242*H242,2)</f>
        <v>0</v>
      </c>
      <c r="L242" s="179" t="s">
        <v>1008</v>
      </c>
      <c r="M242" s="40"/>
      <c r="N242" s="184" t="s">
        <v>29</v>
      </c>
      <c r="O242" s="185" t="s">
        <v>44</v>
      </c>
      <c r="P242" s="186">
        <f>I242+J242</f>
        <v>0</v>
      </c>
      <c r="Q242" s="186">
        <f>ROUND(I242*H242,2)</f>
        <v>0</v>
      </c>
      <c r="R242" s="186">
        <f>ROUND(J242*H242,2)</f>
        <v>0</v>
      </c>
      <c r="S242" s="65"/>
      <c r="T242" s="187">
        <f>S242*H242</f>
        <v>0</v>
      </c>
      <c r="U242" s="187">
        <v>0</v>
      </c>
      <c r="V242" s="187">
        <f>U242*H242</f>
        <v>0</v>
      </c>
      <c r="W242" s="187">
        <v>0</v>
      </c>
      <c r="X242" s="188">
        <f>W242*H242</f>
        <v>0</v>
      </c>
      <c r="Y242" s="35"/>
      <c r="Z242" s="35"/>
      <c r="AA242" s="35"/>
      <c r="AB242" s="35"/>
      <c r="AC242" s="35"/>
      <c r="AD242" s="35"/>
      <c r="AE242" s="35"/>
      <c r="AR242" s="189" t="s">
        <v>139</v>
      </c>
      <c r="AT242" s="189" t="s">
        <v>134</v>
      </c>
      <c r="AU242" s="189" t="s">
        <v>85</v>
      </c>
      <c r="AY242" s="18" t="s">
        <v>131</v>
      </c>
      <c r="BE242" s="190">
        <f>IF(O242="základní",K242,0)</f>
        <v>0</v>
      </c>
      <c r="BF242" s="190">
        <f>IF(O242="snížená",K242,0)</f>
        <v>0</v>
      </c>
      <c r="BG242" s="190">
        <f>IF(O242="zákl. přenesená",K242,0)</f>
        <v>0</v>
      </c>
      <c r="BH242" s="190">
        <f>IF(O242="sníž. přenesená",K242,0)</f>
        <v>0</v>
      </c>
      <c r="BI242" s="190">
        <f>IF(O242="nulová",K242,0)</f>
        <v>0</v>
      </c>
      <c r="BJ242" s="18" t="s">
        <v>83</v>
      </c>
      <c r="BK242" s="190">
        <f>ROUND(P242*H242,2)</f>
        <v>0</v>
      </c>
      <c r="BL242" s="18" t="s">
        <v>139</v>
      </c>
      <c r="BM242" s="189" t="s">
        <v>258</v>
      </c>
    </row>
    <row r="243" spans="1:47" s="2" customFormat="1" ht="12">
      <c r="A243" s="35"/>
      <c r="B243" s="36"/>
      <c r="C243" s="37"/>
      <c r="D243" s="191" t="s">
        <v>141</v>
      </c>
      <c r="E243" s="37"/>
      <c r="F243" s="192" t="s">
        <v>1088</v>
      </c>
      <c r="G243" s="37"/>
      <c r="H243" s="37"/>
      <c r="I243" s="193"/>
      <c r="J243" s="193"/>
      <c r="K243" s="37"/>
      <c r="L243" s="37"/>
      <c r="M243" s="40"/>
      <c r="N243" s="194"/>
      <c r="O243" s="195"/>
      <c r="P243" s="65"/>
      <c r="Q243" s="65"/>
      <c r="R243" s="65"/>
      <c r="S243" s="65"/>
      <c r="T243" s="65"/>
      <c r="U243" s="65"/>
      <c r="V243" s="65"/>
      <c r="W243" s="65"/>
      <c r="X243" s="66"/>
      <c r="Y243" s="35"/>
      <c r="Z243" s="35"/>
      <c r="AA243" s="35"/>
      <c r="AB243" s="35"/>
      <c r="AC243" s="35"/>
      <c r="AD243" s="35"/>
      <c r="AE243" s="35"/>
      <c r="AT243" s="18" t="s">
        <v>141</v>
      </c>
      <c r="AU243" s="18" t="s">
        <v>85</v>
      </c>
    </row>
    <row r="244" spans="1:47" s="2" customFormat="1" ht="12">
      <c r="A244" s="35"/>
      <c r="B244" s="36"/>
      <c r="C244" s="37"/>
      <c r="D244" s="196" t="s">
        <v>143</v>
      </c>
      <c r="E244" s="37"/>
      <c r="F244" s="197" t="s">
        <v>1089</v>
      </c>
      <c r="G244" s="37"/>
      <c r="H244" s="37"/>
      <c r="I244" s="193"/>
      <c r="J244" s="193"/>
      <c r="K244" s="37"/>
      <c r="L244" s="37"/>
      <c r="M244" s="40"/>
      <c r="N244" s="194"/>
      <c r="O244" s="195"/>
      <c r="P244" s="65"/>
      <c r="Q244" s="65"/>
      <c r="R244" s="65"/>
      <c r="S244" s="65"/>
      <c r="T244" s="65"/>
      <c r="U244" s="65"/>
      <c r="V244" s="65"/>
      <c r="W244" s="65"/>
      <c r="X244" s="66"/>
      <c r="Y244" s="35"/>
      <c r="Z244" s="35"/>
      <c r="AA244" s="35"/>
      <c r="AB244" s="35"/>
      <c r="AC244" s="35"/>
      <c r="AD244" s="35"/>
      <c r="AE244" s="35"/>
      <c r="AT244" s="18" t="s">
        <v>143</v>
      </c>
      <c r="AU244" s="18" t="s">
        <v>85</v>
      </c>
    </row>
    <row r="245" spans="2:51" s="13" customFormat="1" ht="12">
      <c r="B245" s="198"/>
      <c r="C245" s="199"/>
      <c r="D245" s="191" t="s">
        <v>145</v>
      </c>
      <c r="E245" s="200" t="s">
        <v>29</v>
      </c>
      <c r="F245" s="201" t="s">
        <v>1090</v>
      </c>
      <c r="G245" s="199"/>
      <c r="H245" s="200" t="s">
        <v>29</v>
      </c>
      <c r="I245" s="202"/>
      <c r="J245" s="202"/>
      <c r="K245" s="199"/>
      <c r="L245" s="199"/>
      <c r="M245" s="203"/>
      <c r="N245" s="204"/>
      <c r="O245" s="205"/>
      <c r="P245" s="205"/>
      <c r="Q245" s="205"/>
      <c r="R245" s="205"/>
      <c r="S245" s="205"/>
      <c r="T245" s="205"/>
      <c r="U245" s="205"/>
      <c r="V245" s="205"/>
      <c r="W245" s="205"/>
      <c r="X245" s="206"/>
      <c r="AT245" s="207" t="s">
        <v>145</v>
      </c>
      <c r="AU245" s="207" t="s">
        <v>85</v>
      </c>
      <c r="AV245" s="13" t="s">
        <v>83</v>
      </c>
      <c r="AW245" s="13" t="s">
        <v>5</v>
      </c>
      <c r="AX245" s="13" t="s">
        <v>75</v>
      </c>
      <c r="AY245" s="207" t="s">
        <v>131</v>
      </c>
    </row>
    <row r="246" spans="2:51" s="13" customFormat="1" ht="12">
      <c r="B246" s="198"/>
      <c r="C246" s="199"/>
      <c r="D246" s="191" t="s">
        <v>145</v>
      </c>
      <c r="E246" s="200" t="s">
        <v>29</v>
      </c>
      <c r="F246" s="201" t="s">
        <v>1091</v>
      </c>
      <c r="G246" s="199"/>
      <c r="H246" s="200" t="s">
        <v>29</v>
      </c>
      <c r="I246" s="202"/>
      <c r="J246" s="202"/>
      <c r="K246" s="199"/>
      <c r="L246" s="199"/>
      <c r="M246" s="203"/>
      <c r="N246" s="204"/>
      <c r="O246" s="205"/>
      <c r="P246" s="205"/>
      <c r="Q246" s="205"/>
      <c r="R246" s="205"/>
      <c r="S246" s="205"/>
      <c r="T246" s="205"/>
      <c r="U246" s="205"/>
      <c r="V246" s="205"/>
      <c r="W246" s="205"/>
      <c r="X246" s="206"/>
      <c r="AT246" s="207" t="s">
        <v>145</v>
      </c>
      <c r="AU246" s="207" t="s">
        <v>85</v>
      </c>
      <c r="AV246" s="13" t="s">
        <v>83</v>
      </c>
      <c r="AW246" s="13" t="s">
        <v>5</v>
      </c>
      <c r="AX246" s="13" t="s">
        <v>75</v>
      </c>
      <c r="AY246" s="207" t="s">
        <v>131</v>
      </c>
    </row>
    <row r="247" spans="2:51" s="13" customFormat="1" ht="12">
      <c r="B247" s="198"/>
      <c r="C247" s="199"/>
      <c r="D247" s="191" t="s">
        <v>145</v>
      </c>
      <c r="E247" s="200" t="s">
        <v>29</v>
      </c>
      <c r="F247" s="201" t="s">
        <v>1352</v>
      </c>
      <c r="G247" s="199"/>
      <c r="H247" s="200" t="s">
        <v>29</v>
      </c>
      <c r="I247" s="202"/>
      <c r="J247" s="202"/>
      <c r="K247" s="199"/>
      <c r="L247" s="199"/>
      <c r="M247" s="203"/>
      <c r="N247" s="204"/>
      <c r="O247" s="205"/>
      <c r="P247" s="205"/>
      <c r="Q247" s="205"/>
      <c r="R247" s="205"/>
      <c r="S247" s="205"/>
      <c r="T247" s="205"/>
      <c r="U247" s="205"/>
      <c r="V247" s="205"/>
      <c r="W247" s="205"/>
      <c r="X247" s="206"/>
      <c r="AT247" s="207" t="s">
        <v>145</v>
      </c>
      <c r="AU247" s="207" t="s">
        <v>85</v>
      </c>
      <c r="AV247" s="13" t="s">
        <v>83</v>
      </c>
      <c r="AW247" s="13" t="s">
        <v>5</v>
      </c>
      <c r="AX247" s="13" t="s">
        <v>75</v>
      </c>
      <c r="AY247" s="207" t="s">
        <v>131</v>
      </c>
    </row>
    <row r="248" spans="2:51" s="13" customFormat="1" ht="12">
      <c r="B248" s="198"/>
      <c r="C248" s="199"/>
      <c r="D248" s="191" t="s">
        <v>145</v>
      </c>
      <c r="E248" s="200" t="s">
        <v>29</v>
      </c>
      <c r="F248" s="201" t="s">
        <v>1079</v>
      </c>
      <c r="G248" s="199"/>
      <c r="H248" s="200" t="s">
        <v>29</v>
      </c>
      <c r="I248" s="202"/>
      <c r="J248" s="202"/>
      <c r="K248" s="199"/>
      <c r="L248" s="199"/>
      <c r="M248" s="203"/>
      <c r="N248" s="204"/>
      <c r="O248" s="205"/>
      <c r="P248" s="205"/>
      <c r="Q248" s="205"/>
      <c r="R248" s="205"/>
      <c r="S248" s="205"/>
      <c r="T248" s="205"/>
      <c r="U248" s="205"/>
      <c r="V248" s="205"/>
      <c r="W248" s="205"/>
      <c r="X248" s="206"/>
      <c r="AT248" s="207" t="s">
        <v>145</v>
      </c>
      <c r="AU248" s="207" t="s">
        <v>85</v>
      </c>
      <c r="AV248" s="13" t="s">
        <v>83</v>
      </c>
      <c r="AW248" s="13" t="s">
        <v>5</v>
      </c>
      <c r="AX248" s="13" t="s">
        <v>75</v>
      </c>
      <c r="AY248" s="207" t="s">
        <v>131</v>
      </c>
    </row>
    <row r="249" spans="2:51" s="14" customFormat="1" ht="12">
      <c r="B249" s="208"/>
      <c r="C249" s="209"/>
      <c r="D249" s="191" t="s">
        <v>145</v>
      </c>
      <c r="E249" s="210" t="s">
        <v>29</v>
      </c>
      <c r="F249" s="211" t="s">
        <v>1080</v>
      </c>
      <c r="G249" s="209"/>
      <c r="H249" s="212">
        <v>0.3</v>
      </c>
      <c r="I249" s="213"/>
      <c r="J249" s="213"/>
      <c r="K249" s="209"/>
      <c r="L249" s="209"/>
      <c r="M249" s="214"/>
      <c r="N249" s="215"/>
      <c r="O249" s="216"/>
      <c r="P249" s="216"/>
      <c r="Q249" s="216"/>
      <c r="R249" s="216"/>
      <c r="S249" s="216"/>
      <c r="T249" s="216"/>
      <c r="U249" s="216"/>
      <c r="V249" s="216"/>
      <c r="W249" s="216"/>
      <c r="X249" s="217"/>
      <c r="AT249" s="218" t="s">
        <v>145</v>
      </c>
      <c r="AU249" s="218" t="s">
        <v>85</v>
      </c>
      <c r="AV249" s="14" t="s">
        <v>85</v>
      </c>
      <c r="AW249" s="14" t="s">
        <v>5</v>
      </c>
      <c r="AX249" s="14" t="s">
        <v>75</v>
      </c>
      <c r="AY249" s="218" t="s">
        <v>131</v>
      </c>
    </row>
    <row r="250" spans="2:51" s="13" customFormat="1" ht="12">
      <c r="B250" s="198"/>
      <c r="C250" s="199"/>
      <c r="D250" s="191" t="s">
        <v>145</v>
      </c>
      <c r="E250" s="200" t="s">
        <v>29</v>
      </c>
      <c r="F250" s="201" t="s">
        <v>1362</v>
      </c>
      <c r="G250" s="199"/>
      <c r="H250" s="200" t="s">
        <v>29</v>
      </c>
      <c r="I250" s="202"/>
      <c r="J250" s="202"/>
      <c r="K250" s="199"/>
      <c r="L250" s="199"/>
      <c r="M250" s="203"/>
      <c r="N250" s="204"/>
      <c r="O250" s="205"/>
      <c r="P250" s="205"/>
      <c r="Q250" s="205"/>
      <c r="R250" s="205"/>
      <c r="S250" s="205"/>
      <c r="T250" s="205"/>
      <c r="U250" s="205"/>
      <c r="V250" s="205"/>
      <c r="W250" s="205"/>
      <c r="X250" s="206"/>
      <c r="AT250" s="207" t="s">
        <v>145</v>
      </c>
      <c r="AU250" s="207" t="s">
        <v>85</v>
      </c>
      <c r="AV250" s="13" t="s">
        <v>83</v>
      </c>
      <c r="AW250" s="13" t="s">
        <v>5</v>
      </c>
      <c r="AX250" s="13" t="s">
        <v>75</v>
      </c>
      <c r="AY250" s="207" t="s">
        <v>131</v>
      </c>
    </row>
    <row r="251" spans="2:51" s="14" customFormat="1" ht="12">
      <c r="B251" s="208"/>
      <c r="C251" s="209"/>
      <c r="D251" s="191" t="s">
        <v>145</v>
      </c>
      <c r="E251" s="210" t="s">
        <v>29</v>
      </c>
      <c r="F251" s="211" t="s">
        <v>1373</v>
      </c>
      <c r="G251" s="209"/>
      <c r="H251" s="212">
        <v>0.18</v>
      </c>
      <c r="I251" s="213"/>
      <c r="J251" s="213"/>
      <c r="K251" s="209"/>
      <c r="L251" s="209"/>
      <c r="M251" s="214"/>
      <c r="N251" s="215"/>
      <c r="O251" s="216"/>
      <c r="P251" s="216"/>
      <c r="Q251" s="216"/>
      <c r="R251" s="216"/>
      <c r="S251" s="216"/>
      <c r="T251" s="216"/>
      <c r="U251" s="216"/>
      <c r="V251" s="216"/>
      <c r="W251" s="216"/>
      <c r="X251" s="217"/>
      <c r="AT251" s="218" t="s">
        <v>145</v>
      </c>
      <c r="AU251" s="218" t="s">
        <v>85</v>
      </c>
      <c r="AV251" s="14" t="s">
        <v>85</v>
      </c>
      <c r="AW251" s="14" t="s">
        <v>5</v>
      </c>
      <c r="AX251" s="14" t="s">
        <v>75</v>
      </c>
      <c r="AY251" s="218" t="s">
        <v>131</v>
      </c>
    </row>
    <row r="252" spans="2:51" s="13" customFormat="1" ht="12">
      <c r="B252" s="198"/>
      <c r="C252" s="199"/>
      <c r="D252" s="191" t="s">
        <v>145</v>
      </c>
      <c r="E252" s="200" t="s">
        <v>29</v>
      </c>
      <c r="F252" s="201" t="s">
        <v>1085</v>
      </c>
      <c r="G252" s="199"/>
      <c r="H252" s="200" t="s">
        <v>29</v>
      </c>
      <c r="I252" s="202"/>
      <c r="J252" s="202"/>
      <c r="K252" s="199"/>
      <c r="L252" s="199"/>
      <c r="M252" s="203"/>
      <c r="N252" s="204"/>
      <c r="O252" s="205"/>
      <c r="P252" s="205"/>
      <c r="Q252" s="205"/>
      <c r="R252" s="205"/>
      <c r="S252" s="205"/>
      <c r="T252" s="205"/>
      <c r="U252" s="205"/>
      <c r="V252" s="205"/>
      <c r="W252" s="205"/>
      <c r="X252" s="206"/>
      <c r="AT252" s="207" t="s">
        <v>145</v>
      </c>
      <c r="AU252" s="207" t="s">
        <v>85</v>
      </c>
      <c r="AV252" s="13" t="s">
        <v>83</v>
      </c>
      <c r="AW252" s="13" t="s">
        <v>5</v>
      </c>
      <c r="AX252" s="13" t="s">
        <v>75</v>
      </c>
      <c r="AY252" s="207" t="s">
        <v>131</v>
      </c>
    </row>
    <row r="253" spans="2:51" s="14" customFormat="1" ht="12">
      <c r="B253" s="208"/>
      <c r="C253" s="209"/>
      <c r="D253" s="191" t="s">
        <v>145</v>
      </c>
      <c r="E253" s="210" t="s">
        <v>29</v>
      </c>
      <c r="F253" s="211" t="s">
        <v>1380</v>
      </c>
      <c r="G253" s="209"/>
      <c r="H253" s="212">
        <v>2.8</v>
      </c>
      <c r="I253" s="213"/>
      <c r="J253" s="213"/>
      <c r="K253" s="209"/>
      <c r="L253" s="209"/>
      <c r="M253" s="214"/>
      <c r="N253" s="215"/>
      <c r="O253" s="216"/>
      <c r="P253" s="216"/>
      <c r="Q253" s="216"/>
      <c r="R253" s="216"/>
      <c r="S253" s="216"/>
      <c r="T253" s="216"/>
      <c r="U253" s="216"/>
      <c r="V253" s="216"/>
      <c r="W253" s="216"/>
      <c r="X253" s="217"/>
      <c r="AT253" s="218" t="s">
        <v>145</v>
      </c>
      <c r="AU253" s="218" t="s">
        <v>85</v>
      </c>
      <c r="AV253" s="14" t="s">
        <v>85</v>
      </c>
      <c r="AW253" s="14" t="s">
        <v>5</v>
      </c>
      <c r="AX253" s="14" t="s">
        <v>75</v>
      </c>
      <c r="AY253" s="218" t="s">
        <v>131</v>
      </c>
    </row>
    <row r="254" spans="2:51" s="13" customFormat="1" ht="12">
      <c r="B254" s="198"/>
      <c r="C254" s="199"/>
      <c r="D254" s="191" t="s">
        <v>145</v>
      </c>
      <c r="E254" s="200" t="s">
        <v>29</v>
      </c>
      <c r="F254" s="201" t="s">
        <v>1381</v>
      </c>
      <c r="G254" s="199"/>
      <c r="H254" s="200" t="s">
        <v>29</v>
      </c>
      <c r="I254" s="202"/>
      <c r="J254" s="202"/>
      <c r="K254" s="199"/>
      <c r="L254" s="199"/>
      <c r="M254" s="203"/>
      <c r="N254" s="204"/>
      <c r="O254" s="205"/>
      <c r="P254" s="205"/>
      <c r="Q254" s="205"/>
      <c r="R254" s="205"/>
      <c r="S254" s="205"/>
      <c r="T254" s="205"/>
      <c r="U254" s="205"/>
      <c r="V254" s="205"/>
      <c r="W254" s="205"/>
      <c r="X254" s="206"/>
      <c r="AT254" s="207" t="s">
        <v>145</v>
      </c>
      <c r="AU254" s="207" t="s">
        <v>85</v>
      </c>
      <c r="AV254" s="13" t="s">
        <v>83</v>
      </c>
      <c r="AW254" s="13" t="s">
        <v>5</v>
      </c>
      <c r="AX254" s="13" t="s">
        <v>75</v>
      </c>
      <c r="AY254" s="207" t="s">
        <v>131</v>
      </c>
    </row>
    <row r="255" spans="2:51" s="14" customFormat="1" ht="12">
      <c r="B255" s="208"/>
      <c r="C255" s="209"/>
      <c r="D255" s="191" t="s">
        <v>145</v>
      </c>
      <c r="E255" s="210" t="s">
        <v>29</v>
      </c>
      <c r="F255" s="211" t="s">
        <v>1382</v>
      </c>
      <c r="G255" s="209"/>
      <c r="H255" s="212">
        <v>1.06</v>
      </c>
      <c r="I255" s="213"/>
      <c r="J255" s="213"/>
      <c r="K255" s="209"/>
      <c r="L255" s="209"/>
      <c r="M255" s="214"/>
      <c r="N255" s="215"/>
      <c r="O255" s="216"/>
      <c r="P255" s="216"/>
      <c r="Q255" s="216"/>
      <c r="R255" s="216"/>
      <c r="S255" s="216"/>
      <c r="T255" s="216"/>
      <c r="U255" s="216"/>
      <c r="V255" s="216"/>
      <c r="W255" s="216"/>
      <c r="X255" s="217"/>
      <c r="AT255" s="218" t="s">
        <v>145</v>
      </c>
      <c r="AU255" s="218" t="s">
        <v>85</v>
      </c>
      <c r="AV255" s="14" t="s">
        <v>85</v>
      </c>
      <c r="AW255" s="14" t="s">
        <v>5</v>
      </c>
      <c r="AX255" s="14" t="s">
        <v>75</v>
      </c>
      <c r="AY255" s="218" t="s">
        <v>131</v>
      </c>
    </row>
    <row r="256" spans="2:51" s="15" customFormat="1" ht="12">
      <c r="B256" s="219"/>
      <c r="C256" s="220"/>
      <c r="D256" s="191" t="s">
        <v>145</v>
      </c>
      <c r="E256" s="221" t="s">
        <v>29</v>
      </c>
      <c r="F256" s="222" t="s">
        <v>147</v>
      </c>
      <c r="G256" s="220"/>
      <c r="H256" s="223">
        <v>4.34</v>
      </c>
      <c r="I256" s="224"/>
      <c r="J256" s="224"/>
      <c r="K256" s="220"/>
      <c r="L256" s="220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AT256" s="229" t="s">
        <v>145</v>
      </c>
      <c r="AU256" s="229" t="s">
        <v>85</v>
      </c>
      <c r="AV256" s="15" t="s">
        <v>139</v>
      </c>
      <c r="AW256" s="15" t="s">
        <v>5</v>
      </c>
      <c r="AX256" s="15" t="s">
        <v>83</v>
      </c>
      <c r="AY256" s="229" t="s">
        <v>131</v>
      </c>
    </row>
    <row r="257" spans="1:65" s="2" customFormat="1" ht="24.2" customHeight="1">
      <c r="A257" s="35"/>
      <c r="B257" s="36"/>
      <c r="C257" s="177" t="s">
        <v>207</v>
      </c>
      <c r="D257" s="177" t="s">
        <v>134</v>
      </c>
      <c r="E257" s="178" t="s">
        <v>1093</v>
      </c>
      <c r="F257" s="179" t="s">
        <v>1094</v>
      </c>
      <c r="G257" s="180" t="s">
        <v>158</v>
      </c>
      <c r="H257" s="181">
        <v>1.2</v>
      </c>
      <c r="I257" s="182"/>
      <c r="J257" s="182"/>
      <c r="K257" s="183">
        <f>ROUND(P257*H257,2)</f>
        <v>0</v>
      </c>
      <c r="L257" s="179" t="s">
        <v>1008</v>
      </c>
      <c r="M257" s="40"/>
      <c r="N257" s="184" t="s">
        <v>29</v>
      </c>
      <c r="O257" s="185" t="s">
        <v>44</v>
      </c>
      <c r="P257" s="186">
        <f>I257+J257</f>
        <v>0</v>
      </c>
      <c r="Q257" s="186">
        <f>ROUND(I257*H257,2)</f>
        <v>0</v>
      </c>
      <c r="R257" s="186">
        <f>ROUND(J257*H257,2)</f>
        <v>0</v>
      </c>
      <c r="S257" s="65"/>
      <c r="T257" s="187">
        <f>S257*H257</f>
        <v>0</v>
      </c>
      <c r="U257" s="187">
        <v>0</v>
      </c>
      <c r="V257" s="187">
        <f>U257*H257</f>
        <v>0</v>
      </c>
      <c r="W257" s="187">
        <v>0</v>
      </c>
      <c r="X257" s="188">
        <f>W257*H257</f>
        <v>0</v>
      </c>
      <c r="Y257" s="35"/>
      <c r="Z257" s="35"/>
      <c r="AA257" s="35"/>
      <c r="AB257" s="35"/>
      <c r="AC257" s="35"/>
      <c r="AD257" s="35"/>
      <c r="AE257" s="35"/>
      <c r="AR257" s="189" t="s">
        <v>139</v>
      </c>
      <c r="AT257" s="189" t="s">
        <v>134</v>
      </c>
      <c r="AU257" s="189" t="s">
        <v>85</v>
      </c>
      <c r="AY257" s="18" t="s">
        <v>131</v>
      </c>
      <c r="BE257" s="190">
        <f>IF(O257="základní",K257,0)</f>
        <v>0</v>
      </c>
      <c r="BF257" s="190">
        <f>IF(O257="snížená",K257,0)</f>
        <v>0</v>
      </c>
      <c r="BG257" s="190">
        <f>IF(O257="zákl. přenesená",K257,0)</f>
        <v>0</v>
      </c>
      <c r="BH257" s="190">
        <f>IF(O257="sníž. přenesená",K257,0)</f>
        <v>0</v>
      </c>
      <c r="BI257" s="190">
        <f>IF(O257="nulová",K257,0)</f>
        <v>0</v>
      </c>
      <c r="BJ257" s="18" t="s">
        <v>83</v>
      </c>
      <c r="BK257" s="190">
        <f>ROUND(P257*H257,2)</f>
        <v>0</v>
      </c>
      <c r="BL257" s="18" t="s">
        <v>139</v>
      </c>
      <c r="BM257" s="189" t="s">
        <v>271</v>
      </c>
    </row>
    <row r="258" spans="1:47" s="2" customFormat="1" ht="12">
      <c r="A258" s="35"/>
      <c r="B258" s="36"/>
      <c r="C258" s="37"/>
      <c r="D258" s="191" t="s">
        <v>141</v>
      </c>
      <c r="E258" s="37"/>
      <c r="F258" s="192" t="s">
        <v>1094</v>
      </c>
      <c r="G258" s="37"/>
      <c r="H258" s="37"/>
      <c r="I258" s="193"/>
      <c r="J258" s="193"/>
      <c r="K258" s="37"/>
      <c r="L258" s="37"/>
      <c r="M258" s="40"/>
      <c r="N258" s="194"/>
      <c r="O258" s="195"/>
      <c r="P258" s="65"/>
      <c r="Q258" s="65"/>
      <c r="R258" s="65"/>
      <c r="S258" s="65"/>
      <c r="T258" s="65"/>
      <c r="U258" s="65"/>
      <c r="V258" s="65"/>
      <c r="W258" s="65"/>
      <c r="X258" s="66"/>
      <c r="Y258" s="35"/>
      <c r="Z258" s="35"/>
      <c r="AA258" s="35"/>
      <c r="AB258" s="35"/>
      <c r="AC258" s="35"/>
      <c r="AD258" s="35"/>
      <c r="AE258" s="35"/>
      <c r="AT258" s="18" t="s">
        <v>141</v>
      </c>
      <c r="AU258" s="18" t="s">
        <v>85</v>
      </c>
    </row>
    <row r="259" spans="1:47" s="2" customFormat="1" ht="12">
      <c r="A259" s="35"/>
      <c r="B259" s="36"/>
      <c r="C259" s="37"/>
      <c r="D259" s="196" t="s">
        <v>143</v>
      </c>
      <c r="E259" s="37"/>
      <c r="F259" s="197" t="s">
        <v>1095</v>
      </c>
      <c r="G259" s="37"/>
      <c r="H259" s="37"/>
      <c r="I259" s="193"/>
      <c r="J259" s="193"/>
      <c r="K259" s="37"/>
      <c r="L259" s="37"/>
      <c r="M259" s="40"/>
      <c r="N259" s="194"/>
      <c r="O259" s="195"/>
      <c r="P259" s="65"/>
      <c r="Q259" s="65"/>
      <c r="R259" s="65"/>
      <c r="S259" s="65"/>
      <c r="T259" s="65"/>
      <c r="U259" s="65"/>
      <c r="V259" s="65"/>
      <c r="W259" s="65"/>
      <c r="X259" s="66"/>
      <c r="Y259" s="35"/>
      <c r="Z259" s="35"/>
      <c r="AA259" s="35"/>
      <c r="AB259" s="35"/>
      <c r="AC259" s="35"/>
      <c r="AD259" s="35"/>
      <c r="AE259" s="35"/>
      <c r="AT259" s="18" t="s">
        <v>143</v>
      </c>
      <c r="AU259" s="18" t="s">
        <v>85</v>
      </c>
    </row>
    <row r="260" spans="2:51" s="13" customFormat="1" ht="12">
      <c r="B260" s="198"/>
      <c r="C260" s="199"/>
      <c r="D260" s="191" t="s">
        <v>145</v>
      </c>
      <c r="E260" s="200" t="s">
        <v>29</v>
      </c>
      <c r="F260" s="201" t="s">
        <v>1075</v>
      </c>
      <c r="G260" s="199"/>
      <c r="H260" s="200" t="s">
        <v>29</v>
      </c>
      <c r="I260" s="202"/>
      <c r="J260" s="202"/>
      <c r="K260" s="199"/>
      <c r="L260" s="199"/>
      <c r="M260" s="203"/>
      <c r="N260" s="204"/>
      <c r="O260" s="205"/>
      <c r="P260" s="205"/>
      <c r="Q260" s="205"/>
      <c r="R260" s="205"/>
      <c r="S260" s="205"/>
      <c r="T260" s="205"/>
      <c r="U260" s="205"/>
      <c r="V260" s="205"/>
      <c r="W260" s="205"/>
      <c r="X260" s="206"/>
      <c r="AT260" s="207" t="s">
        <v>145</v>
      </c>
      <c r="AU260" s="207" t="s">
        <v>85</v>
      </c>
      <c r="AV260" s="13" t="s">
        <v>83</v>
      </c>
      <c r="AW260" s="13" t="s">
        <v>5</v>
      </c>
      <c r="AX260" s="13" t="s">
        <v>75</v>
      </c>
      <c r="AY260" s="207" t="s">
        <v>131</v>
      </c>
    </row>
    <row r="261" spans="2:51" s="13" customFormat="1" ht="12">
      <c r="B261" s="198"/>
      <c r="C261" s="199"/>
      <c r="D261" s="191" t="s">
        <v>145</v>
      </c>
      <c r="E261" s="200" t="s">
        <v>29</v>
      </c>
      <c r="F261" s="201" t="s">
        <v>1096</v>
      </c>
      <c r="G261" s="199"/>
      <c r="H261" s="200" t="s">
        <v>29</v>
      </c>
      <c r="I261" s="202"/>
      <c r="J261" s="202"/>
      <c r="K261" s="199"/>
      <c r="L261" s="199"/>
      <c r="M261" s="203"/>
      <c r="N261" s="204"/>
      <c r="O261" s="205"/>
      <c r="P261" s="205"/>
      <c r="Q261" s="205"/>
      <c r="R261" s="205"/>
      <c r="S261" s="205"/>
      <c r="T261" s="205"/>
      <c r="U261" s="205"/>
      <c r="V261" s="205"/>
      <c r="W261" s="205"/>
      <c r="X261" s="206"/>
      <c r="AT261" s="207" t="s">
        <v>145</v>
      </c>
      <c r="AU261" s="207" t="s">
        <v>85</v>
      </c>
      <c r="AV261" s="13" t="s">
        <v>83</v>
      </c>
      <c r="AW261" s="13" t="s">
        <v>5</v>
      </c>
      <c r="AX261" s="13" t="s">
        <v>75</v>
      </c>
      <c r="AY261" s="207" t="s">
        <v>131</v>
      </c>
    </row>
    <row r="262" spans="2:51" s="13" customFormat="1" ht="12">
      <c r="B262" s="198"/>
      <c r="C262" s="199"/>
      <c r="D262" s="191" t="s">
        <v>145</v>
      </c>
      <c r="E262" s="200" t="s">
        <v>29</v>
      </c>
      <c r="F262" s="201" t="s">
        <v>1352</v>
      </c>
      <c r="G262" s="199"/>
      <c r="H262" s="200" t="s">
        <v>29</v>
      </c>
      <c r="I262" s="202"/>
      <c r="J262" s="202"/>
      <c r="K262" s="199"/>
      <c r="L262" s="199"/>
      <c r="M262" s="203"/>
      <c r="N262" s="204"/>
      <c r="O262" s="205"/>
      <c r="P262" s="205"/>
      <c r="Q262" s="205"/>
      <c r="R262" s="205"/>
      <c r="S262" s="205"/>
      <c r="T262" s="205"/>
      <c r="U262" s="205"/>
      <c r="V262" s="205"/>
      <c r="W262" s="205"/>
      <c r="X262" s="206"/>
      <c r="AT262" s="207" t="s">
        <v>145</v>
      </c>
      <c r="AU262" s="207" t="s">
        <v>85</v>
      </c>
      <c r="AV262" s="13" t="s">
        <v>83</v>
      </c>
      <c r="AW262" s="13" t="s">
        <v>5</v>
      </c>
      <c r="AX262" s="13" t="s">
        <v>75</v>
      </c>
      <c r="AY262" s="207" t="s">
        <v>131</v>
      </c>
    </row>
    <row r="263" spans="2:51" s="13" customFormat="1" ht="12">
      <c r="B263" s="198"/>
      <c r="C263" s="199"/>
      <c r="D263" s="191" t="s">
        <v>145</v>
      </c>
      <c r="E263" s="200" t="s">
        <v>29</v>
      </c>
      <c r="F263" s="201" t="s">
        <v>1364</v>
      </c>
      <c r="G263" s="199"/>
      <c r="H263" s="200" t="s">
        <v>29</v>
      </c>
      <c r="I263" s="202"/>
      <c r="J263" s="202"/>
      <c r="K263" s="199"/>
      <c r="L263" s="199"/>
      <c r="M263" s="203"/>
      <c r="N263" s="204"/>
      <c r="O263" s="205"/>
      <c r="P263" s="205"/>
      <c r="Q263" s="205"/>
      <c r="R263" s="205"/>
      <c r="S263" s="205"/>
      <c r="T263" s="205"/>
      <c r="U263" s="205"/>
      <c r="V263" s="205"/>
      <c r="W263" s="205"/>
      <c r="X263" s="206"/>
      <c r="AT263" s="207" t="s">
        <v>145</v>
      </c>
      <c r="AU263" s="207" t="s">
        <v>85</v>
      </c>
      <c r="AV263" s="13" t="s">
        <v>83</v>
      </c>
      <c r="AW263" s="13" t="s">
        <v>5</v>
      </c>
      <c r="AX263" s="13" t="s">
        <v>75</v>
      </c>
      <c r="AY263" s="207" t="s">
        <v>131</v>
      </c>
    </row>
    <row r="264" spans="2:51" s="14" customFormat="1" ht="12">
      <c r="B264" s="208"/>
      <c r="C264" s="209"/>
      <c r="D264" s="191" t="s">
        <v>145</v>
      </c>
      <c r="E264" s="210" t="s">
        <v>29</v>
      </c>
      <c r="F264" s="211" t="s">
        <v>1383</v>
      </c>
      <c r="G264" s="209"/>
      <c r="H264" s="212">
        <v>0.32</v>
      </c>
      <c r="I264" s="213"/>
      <c r="J264" s="213"/>
      <c r="K264" s="209"/>
      <c r="L264" s="209"/>
      <c r="M264" s="214"/>
      <c r="N264" s="215"/>
      <c r="O264" s="216"/>
      <c r="P264" s="216"/>
      <c r="Q264" s="216"/>
      <c r="R264" s="216"/>
      <c r="S264" s="216"/>
      <c r="T264" s="216"/>
      <c r="U264" s="216"/>
      <c r="V264" s="216"/>
      <c r="W264" s="216"/>
      <c r="X264" s="217"/>
      <c r="AT264" s="218" t="s">
        <v>145</v>
      </c>
      <c r="AU264" s="218" t="s">
        <v>85</v>
      </c>
      <c r="AV264" s="14" t="s">
        <v>85</v>
      </c>
      <c r="AW264" s="14" t="s">
        <v>5</v>
      </c>
      <c r="AX264" s="14" t="s">
        <v>75</v>
      </c>
      <c r="AY264" s="218" t="s">
        <v>131</v>
      </c>
    </row>
    <row r="265" spans="2:51" s="13" customFormat="1" ht="12">
      <c r="B265" s="198"/>
      <c r="C265" s="199"/>
      <c r="D265" s="191" t="s">
        <v>145</v>
      </c>
      <c r="E265" s="200" t="s">
        <v>29</v>
      </c>
      <c r="F265" s="201" t="s">
        <v>1381</v>
      </c>
      <c r="G265" s="199"/>
      <c r="H265" s="200" t="s">
        <v>29</v>
      </c>
      <c r="I265" s="202"/>
      <c r="J265" s="202"/>
      <c r="K265" s="199"/>
      <c r="L265" s="199"/>
      <c r="M265" s="203"/>
      <c r="N265" s="204"/>
      <c r="O265" s="205"/>
      <c r="P265" s="205"/>
      <c r="Q265" s="205"/>
      <c r="R265" s="205"/>
      <c r="S265" s="205"/>
      <c r="T265" s="205"/>
      <c r="U265" s="205"/>
      <c r="V265" s="205"/>
      <c r="W265" s="205"/>
      <c r="X265" s="206"/>
      <c r="AT265" s="207" t="s">
        <v>145</v>
      </c>
      <c r="AU265" s="207" t="s">
        <v>85</v>
      </c>
      <c r="AV265" s="13" t="s">
        <v>83</v>
      </c>
      <c r="AW265" s="13" t="s">
        <v>5</v>
      </c>
      <c r="AX265" s="13" t="s">
        <v>75</v>
      </c>
      <c r="AY265" s="207" t="s">
        <v>131</v>
      </c>
    </row>
    <row r="266" spans="2:51" s="14" customFormat="1" ht="12">
      <c r="B266" s="208"/>
      <c r="C266" s="209"/>
      <c r="D266" s="191" t="s">
        <v>145</v>
      </c>
      <c r="E266" s="210" t="s">
        <v>29</v>
      </c>
      <c r="F266" s="211" t="s">
        <v>1384</v>
      </c>
      <c r="G266" s="209"/>
      <c r="H266" s="212">
        <v>0.53</v>
      </c>
      <c r="I266" s="213"/>
      <c r="J266" s="213"/>
      <c r="K266" s="209"/>
      <c r="L266" s="209"/>
      <c r="M266" s="214"/>
      <c r="N266" s="215"/>
      <c r="O266" s="216"/>
      <c r="P266" s="216"/>
      <c r="Q266" s="216"/>
      <c r="R266" s="216"/>
      <c r="S266" s="216"/>
      <c r="T266" s="216"/>
      <c r="U266" s="216"/>
      <c r="V266" s="216"/>
      <c r="W266" s="216"/>
      <c r="X266" s="217"/>
      <c r="AT266" s="218" t="s">
        <v>145</v>
      </c>
      <c r="AU266" s="218" t="s">
        <v>85</v>
      </c>
      <c r="AV266" s="14" t="s">
        <v>85</v>
      </c>
      <c r="AW266" s="14" t="s">
        <v>5</v>
      </c>
      <c r="AX266" s="14" t="s">
        <v>75</v>
      </c>
      <c r="AY266" s="218" t="s">
        <v>131</v>
      </c>
    </row>
    <row r="267" spans="2:51" s="13" customFormat="1" ht="12">
      <c r="B267" s="198"/>
      <c r="C267" s="199"/>
      <c r="D267" s="191" t="s">
        <v>145</v>
      </c>
      <c r="E267" s="200" t="s">
        <v>29</v>
      </c>
      <c r="F267" s="201" t="s">
        <v>1090</v>
      </c>
      <c r="G267" s="199"/>
      <c r="H267" s="200" t="s">
        <v>29</v>
      </c>
      <c r="I267" s="202"/>
      <c r="J267" s="202"/>
      <c r="K267" s="199"/>
      <c r="L267" s="199"/>
      <c r="M267" s="203"/>
      <c r="N267" s="204"/>
      <c r="O267" s="205"/>
      <c r="P267" s="205"/>
      <c r="Q267" s="205"/>
      <c r="R267" s="205"/>
      <c r="S267" s="205"/>
      <c r="T267" s="205"/>
      <c r="U267" s="205"/>
      <c r="V267" s="205"/>
      <c r="W267" s="205"/>
      <c r="X267" s="206"/>
      <c r="AT267" s="207" t="s">
        <v>145</v>
      </c>
      <c r="AU267" s="207" t="s">
        <v>85</v>
      </c>
      <c r="AV267" s="13" t="s">
        <v>83</v>
      </c>
      <c r="AW267" s="13" t="s">
        <v>5</v>
      </c>
      <c r="AX267" s="13" t="s">
        <v>75</v>
      </c>
      <c r="AY267" s="207" t="s">
        <v>131</v>
      </c>
    </row>
    <row r="268" spans="2:51" s="13" customFormat="1" ht="12">
      <c r="B268" s="198"/>
      <c r="C268" s="199"/>
      <c r="D268" s="191" t="s">
        <v>145</v>
      </c>
      <c r="E268" s="200" t="s">
        <v>29</v>
      </c>
      <c r="F268" s="201" t="s">
        <v>1352</v>
      </c>
      <c r="G268" s="199"/>
      <c r="H268" s="200" t="s">
        <v>29</v>
      </c>
      <c r="I268" s="202"/>
      <c r="J268" s="202"/>
      <c r="K268" s="199"/>
      <c r="L268" s="199"/>
      <c r="M268" s="203"/>
      <c r="N268" s="204"/>
      <c r="O268" s="205"/>
      <c r="P268" s="205"/>
      <c r="Q268" s="205"/>
      <c r="R268" s="205"/>
      <c r="S268" s="205"/>
      <c r="T268" s="205"/>
      <c r="U268" s="205"/>
      <c r="V268" s="205"/>
      <c r="W268" s="205"/>
      <c r="X268" s="206"/>
      <c r="AT268" s="207" t="s">
        <v>145</v>
      </c>
      <c r="AU268" s="207" t="s">
        <v>85</v>
      </c>
      <c r="AV268" s="13" t="s">
        <v>83</v>
      </c>
      <c r="AW268" s="13" t="s">
        <v>5</v>
      </c>
      <c r="AX268" s="13" t="s">
        <v>75</v>
      </c>
      <c r="AY268" s="207" t="s">
        <v>131</v>
      </c>
    </row>
    <row r="269" spans="2:51" s="13" customFormat="1" ht="12">
      <c r="B269" s="198"/>
      <c r="C269" s="199"/>
      <c r="D269" s="191" t="s">
        <v>145</v>
      </c>
      <c r="E269" s="200" t="s">
        <v>29</v>
      </c>
      <c r="F269" s="201" t="s">
        <v>1085</v>
      </c>
      <c r="G269" s="199"/>
      <c r="H269" s="200" t="s">
        <v>29</v>
      </c>
      <c r="I269" s="202"/>
      <c r="J269" s="202"/>
      <c r="K269" s="199"/>
      <c r="L269" s="199"/>
      <c r="M269" s="203"/>
      <c r="N269" s="204"/>
      <c r="O269" s="205"/>
      <c r="P269" s="205"/>
      <c r="Q269" s="205"/>
      <c r="R269" s="205"/>
      <c r="S269" s="205"/>
      <c r="T269" s="205"/>
      <c r="U269" s="205"/>
      <c r="V269" s="205"/>
      <c r="W269" s="205"/>
      <c r="X269" s="206"/>
      <c r="AT269" s="207" t="s">
        <v>145</v>
      </c>
      <c r="AU269" s="207" t="s">
        <v>85</v>
      </c>
      <c r="AV269" s="13" t="s">
        <v>83</v>
      </c>
      <c r="AW269" s="13" t="s">
        <v>5</v>
      </c>
      <c r="AX269" s="13" t="s">
        <v>75</v>
      </c>
      <c r="AY269" s="207" t="s">
        <v>131</v>
      </c>
    </row>
    <row r="270" spans="2:51" s="14" customFormat="1" ht="12">
      <c r="B270" s="208"/>
      <c r="C270" s="209"/>
      <c r="D270" s="191" t="s">
        <v>145</v>
      </c>
      <c r="E270" s="210" t="s">
        <v>29</v>
      </c>
      <c r="F270" s="211" t="s">
        <v>1374</v>
      </c>
      <c r="G270" s="209"/>
      <c r="H270" s="212">
        <v>0.35</v>
      </c>
      <c r="I270" s="213"/>
      <c r="J270" s="213"/>
      <c r="K270" s="209"/>
      <c r="L270" s="209"/>
      <c r="M270" s="214"/>
      <c r="N270" s="215"/>
      <c r="O270" s="216"/>
      <c r="P270" s="216"/>
      <c r="Q270" s="216"/>
      <c r="R270" s="216"/>
      <c r="S270" s="216"/>
      <c r="T270" s="216"/>
      <c r="U270" s="216"/>
      <c r="V270" s="216"/>
      <c r="W270" s="216"/>
      <c r="X270" s="217"/>
      <c r="AT270" s="218" t="s">
        <v>145</v>
      </c>
      <c r="AU270" s="218" t="s">
        <v>85</v>
      </c>
      <c r="AV270" s="14" t="s">
        <v>85</v>
      </c>
      <c r="AW270" s="14" t="s">
        <v>5</v>
      </c>
      <c r="AX270" s="14" t="s">
        <v>75</v>
      </c>
      <c r="AY270" s="218" t="s">
        <v>131</v>
      </c>
    </row>
    <row r="271" spans="2:51" s="15" customFormat="1" ht="12">
      <c r="B271" s="219"/>
      <c r="C271" s="220"/>
      <c r="D271" s="191" t="s">
        <v>145</v>
      </c>
      <c r="E271" s="221" t="s">
        <v>29</v>
      </c>
      <c r="F271" s="222" t="s">
        <v>147</v>
      </c>
      <c r="G271" s="220"/>
      <c r="H271" s="223">
        <v>1.2000000000000002</v>
      </c>
      <c r="I271" s="224"/>
      <c r="J271" s="224"/>
      <c r="K271" s="220"/>
      <c r="L271" s="220"/>
      <c r="M271" s="225"/>
      <c r="N271" s="226"/>
      <c r="O271" s="227"/>
      <c r="P271" s="227"/>
      <c r="Q271" s="227"/>
      <c r="R271" s="227"/>
      <c r="S271" s="227"/>
      <c r="T271" s="227"/>
      <c r="U271" s="227"/>
      <c r="V271" s="227"/>
      <c r="W271" s="227"/>
      <c r="X271" s="228"/>
      <c r="AT271" s="229" t="s">
        <v>145</v>
      </c>
      <c r="AU271" s="229" t="s">
        <v>85</v>
      </c>
      <c r="AV271" s="15" t="s">
        <v>139</v>
      </c>
      <c r="AW271" s="15" t="s">
        <v>5</v>
      </c>
      <c r="AX271" s="15" t="s">
        <v>83</v>
      </c>
      <c r="AY271" s="229" t="s">
        <v>131</v>
      </c>
    </row>
    <row r="272" spans="2:63" s="12" customFormat="1" ht="22.9" customHeight="1">
      <c r="B272" s="160"/>
      <c r="C272" s="161"/>
      <c r="D272" s="162" t="s">
        <v>74</v>
      </c>
      <c r="E272" s="175" t="s">
        <v>1098</v>
      </c>
      <c r="F272" s="175" t="s">
        <v>1099</v>
      </c>
      <c r="G272" s="161"/>
      <c r="H272" s="161"/>
      <c r="I272" s="164"/>
      <c r="J272" s="164"/>
      <c r="K272" s="176">
        <f>BK272</f>
        <v>0</v>
      </c>
      <c r="L272" s="161"/>
      <c r="M272" s="166"/>
      <c r="N272" s="167"/>
      <c r="O272" s="168"/>
      <c r="P272" s="168"/>
      <c r="Q272" s="169">
        <f>SUM(Q273:Q287)</f>
        <v>0</v>
      </c>
      <c r="R272" s="169">
        <f>SUM(R273:R287)</f>
        <v>0</v>
      </c>
      <c r="S272" s="168"/>
      <c r="T272" s="170">
        <f>SUM(T273:T287)</f>
        <v>0</v>
      </c>
      <c r="U272" s="168"/>
      <c r="V272" s="170">
        <f>SUM(V273:V287)</f>
        <v>0</v>
      </c>
      <c r="W272" s="168"/>
      <c r="X272" s="171">
        <f>SUM(X273:X287)</f>
        <v>0</v>
      </c>
      <c r="AR272" s="172" t="s">
        <v>83</v>
      </c>
      <c r="AT272" s="173" t="s">
        <v>74</v>
      </c>
      <c r="AU272" s="173" t="s">
        <v>83</v>
      </c>
      <c r="AY272" s="172" t="s">
        <v>131</v>
      </c>
      <c r="BK272" s="174">
        <f>SUM(BK273:BK287)</f>
        <v>0</v>
      </c>
    </row>
    <row r="273" spans="1:65" s="2" customFormat="1" ht="24">
      <c r="A273" s="35"/>
      <c r="B273" s="36"/>
      <c r="C273" s="177" t="s">
        <v>211</v>
      </c>
      <c r="D273" s="177" t="s">
        <v>134</v>
      </c>
      <c r="E273" s="178" t="s">
        <v>1385</v>
      </c>
      <c r="F273" s="179" t="s">
        <v>1386</v>
      </c>
      <c r="G273" s="180" t="s">
        <v>1102</v>
      </c>
      <c r="H273" s="181">
        <v>0.569</v>
      </c>
      <c r="I273" s="182"/>
      <c r="J273" s="182"/>
      <c r="K273" s="183">
        <f>ROUND(P273*H273,2)</f>
        <v>0</v>
      </c>
      <c r="L273" s="179" t="s">
        <v>1008</v>
      </c>
      <c r="M273" s="40"/>
      <c r="N273" s="184" t="s">
        <v>29</v>
      </c>
      <c r="O273" s="185" t="s">
        <v>44</v>
      </c>
      <c r="P273" s="186">
        <f>I273+J273</f>
        <v>0</v>
      </c>
      <c r="Q273" s="186">
        <f>ROUND(I273*H273,2)</f>
        <v>0</v>
      </c>
      <c r="R273" s="186">
        <f>ROUND(J273*H273,2)</f>
        <v>0</v>
      </c>
      <c r="S273" s="65"/>
      <c r="T273" s="187">
        <f>S273*H273</f>
        <v>0</v>
      </c>
      <c r="U273" s="187">
        <v>0</v>
      </c>
      <c r="V273" s="187">
        <f>U273*H273</f>
        <v>0</v>
      </c>
      <c r="W273" s="187">
        <v>0</v>
      </c>
      <c r="X273" s="188">
        <f>W273*H273</f>
        <v>0</v>
      </c>
      <c r="Y273" s="35"/>
      <c r="Z273" s="35"/>
      <c r="AA273" s="35"/>
      <c r="AB273" s="35"/>
      <c r="AC273" s="35"/>
      <c r="AD273" s="35"/>
      <c r="AE273" s="35"/>
      <c r="AR273" s="189" t="s">
        <v>139</v>
      </c>
      <c r="AT273" s="189" t="s">
        <v>134</v>
      </c>
      <c r="AU273" s="189" t="s">
        <v>85</v>
      </c>
      <c r="AY273" s="18" t="s">
        <v>131</v>
      </c>
      <c r="BE273" s="190">
        <f>IF(O273="základní",K273,0)</f>
        <v>0</v>
      </c>
      <c r="BF273" s="190">
        <f>IF(O273="snížená",K273,0)</f>
        <v>0</v>
      </c>
      <c r="BG273" s="190">
        <f>IF(O273="zákl. přenesená",K273,0)</f>
        <v>0</v>
      </c>
      <c r="BH273" s="190">
        <f>IF(O273="sníž. přenesená",K273,0)</f>
        <v>0</v>
      </c>
      <c r="BI273" s="190">
        <f>IF(O273="nulová",K273,0)</f>
        <v>0</v>
      </c>
      <c r="BJ273" s="18" t="s">
        <v>83</v>
      </c>
      <c r="BK273" s="190">
        <f>ROUND(P273*H273,2)</f>
        <v>0</v>
      </c>
      <c r="BL273" s="18" t="s">
        <v>139</v>
      </c>
      <c r="BM273" s="189" t="s">
        <v>280</v>
      </c>
    </row>
    <row r="274" spans="1:47" s="2" customFormat="1" ht="12">
      <c r="A274" s="35"/>
      <c r="B274" s="36"/>
      <c r="C274" s="37"/>
      <c r="D274" s="191" t="s">
        <v>141</v>
      </c>
      <c r="E274" s="37"/>
      <c r="F274" s="192" t="s">
        <v>1386</v>
      </c>
      <c r="G274" s="37"/>
      <c r="H274" s="37"/>
      <c r="I274" s="193"/>
      <c r="J274" s="193"/>
      <c r="K274" s="37"/>
      <c r="L274" s="37"/>
      <c r="M274" s="40"/>
      <c r="N274" s="194"/>
      <c r="O274" s="195"/>
      <c r="P274" s="65"/>
      <c r="Q274" s="65"/>
      <c r="R274" s="65"/>
      <c r="S274" s="65"/>
      <c r="T274" s="65"/>
      <c r="U274" s="65"/>
      <c r="V274" s="65"/>
      <c r="W274" s="65"/>
      <c r="X274" s="66"/>
      <c r="Y274" s="35"/>
      <c r="Z274" s="35"/>
      <c r="AA274" s="35"/>
      <c r="AB274" s="35"/>
      <c r="AC274" s="35"/>
      <c r="AD274" s="35"/>
      <c r="AE274" s="35"/>
      <c r="AT274" s="18" t="s">
        <v>141</v>
      </c>
      <c r="AU274" s="18" t="s">
        <v>85</v>
      </c>
    </row>
    <row r="275" spans="1:47" s="2" customFormat="1" ht="12">
      <c r="A275" s="35"/>
      <c r="B275" s="36"/>
      <c r="C275" s="37"/>
      <c r="D275" s="196" t="s">
        <v>143</v>
      </c>
      <c r="E275" s="37"/>
      <c r="F275" s="197" t="s">
        <v>1387</v>
      </c>
      <c r="G275" s="37"/>
      <c r="H275" s="37"/>
      <c r="I275" s="193"/>
      <c r="J275" s="193"/>
      <c r="K275" s="37"/>
      <c r="L275" s="37"/>
      <c r="M275" s="40"/>
      <c r="N275" s="194"/>
      <c r="O275" s="195"/>
      <c r="P275" s="65"/>
      <c r="Q275" s="65"/>
      <c r="R275" s="65"/>
      <c r="S275" s="65"/>
      <c r="T275" s="65"/>
      <c r="U275" s="65"/>
      <c r="V275" s="65"/>
      <c r="W275" s="65"/>
      <c r="X275" s="66"/>
      <c r="Y275" s="35"/>
      <c r="Z275" s="35"/>
      <c r="AA275" s="35"/>
      <c r="AB275" s="35"/>
      <c r="AC275" s="35"/>
      <c r="AD275" s="35"/>
      <c r="AE275" s="35"/>
      <c r="AT275" s="18" t="s">
        <v>143</v>
      </c>
      <c r="AU275" s="18" t="s">
        <v>85</v>
      </c>
    </row>
    <row r="276" spans="1:65" s="2" customFormat="1" ht="16.5" customHeight="1">
      <c r="A276" s="35"/>
      <c r="B276" s="36"/>
      <c r="C276" s="177" t="s">
        <v>218</v>
      </c>
      <c r="D276" s="177" t="s">
        <v>134</v>
      </c>
      <c r="E276" s="178" t="s">
        <v>1104</v>
      </c>
      <c r="F276" s="179" t="s">
        <v>1105</v>
      </c>
      <c r="G276" s="180" t="s">
        <v>1102</v>
      </c>
      <c r="H276" s="181">
        <v>0.569</v>
      </c>
      <c r="I276" s="182"/>
      <c r="J276" s="182"/>
      <c r="K276" s="183">
        <f>ROUND(P276*H276,2)</f>
        <v>0</v>
      </c>
      <c r="L276" s="179" t="s">
        <v>29</v>
      </c>
      <c r="M276" s="40"/>
      <c r="N276" s="184" t="s">
        <v>29</v>
      </c>
      <c r="O276" s="185" t="s">
        <v>44</v>
      </c>
      <c r="P276" s="186">
        <f>I276+J276</f>
        <v>0</v>
      </c>
      <c r="Q276" s="186">
        <f>ROUND(I276*H276,2)</f>
        <v>0</v>
      </c>
      <c r="R276" s="186">
        <f>ROUND(J276*H276,2)</f>
        <v>0</v>
      </c>
      <c r="S276" s="65"/>
      <c r="T276" s="187">
        <f>S276*H276</f>
        <v>0</v>
      </c>
      <c r="U276" s="187">
        <v>0</v>
      </c>
      <c r="V276" s="187">
        <f>U276*H276</f>
        <v>0</v>
      </c>
      <c r="W276" s="187">
        <v>0</v>
      </c>
      <c r="X276" s="188">
        <f>W276*H276</f>
        <v>0</v>
      </c>
      <c r="Y276" s="35"/>
      <c r="Z276" s="35"/>
      <c r="AA276" s="35"/>
      <c r="AB276" s="35"/>
      <c r="AC276" s="35"/>
      <c r="AD276" s="35"/>
      <c r="AE276" s="35"/>
      <c r="AR276" s="189" t="s">
        <v>139</v>
      </c>
      <c r="AT276" s="189" t="s">
        <v>134</v>
      </c>
      <c r="AU276" s="189" t="s">
        <v>85</v>
      </c>
      <c r="AY276" s="18" t="s">
        <v>131</v>
      </c>
      <c r="BE276" s="190">
        <f>IF(O276="základní",K276,0)</f>
        <v>0</v>
      </c>
      <c r="BF276" s="190">
        <f>IF(O276="snížená",K276,0)</f>
        <v>0</v>
      </c>
      <c r="BG276" s="190">
        <f>IF(O276="zákl. přenesená",K276,0)</f>
        <v>0</v>
      </c>
      <c r="BH276" s="190">
        <f>IF(O276="sníž. přenesená",K276,0)</f>
        <v>0</v>
      </c>
      <c r="BI276" s="190">
        <f>IF(O276="nulová",K276,0)</f>
        <v>0</v>
      </c>
      <c r="BJ276" s="18" t="s">
        <v>83</v>
      </c>
      <c r="BK276" s="190">
        <f>ROUND(P276*H276,2)</f>
        <v>0</v>
      </c>
      <c r="BL276" s="18" t="s">
        <v>139</v>
      </c>
      <c r="BM276" s="189" t="s">
        <v>291</v>
      </c>
    </row>
    <row r="277" spans="1:47" s="2" customFormat="1" ht="12">
      <c r="A277" s="35"/>
      <c r="B277" s="36"/>
      <c r="C277" s="37"/>
      <c r="D277" s="191" t="s">
        <v>141</v>
      </c>
      <c r="E277" s="37"/>
      <c r="F277" s="192" t="s">
        <v>1105</v>
      </c>
      <c r="G277" s="37"/>
      <c r="H277" s="37"/>
      <c r="I277" s="193"/>
      <c r="J277" s="193"/>
      <c r="K277" s="37"/>
      <c r="L277" s="37"/>
      <c r="M277" s="40"/>
      <c r="N277" s="194"/>
      <c r="O277" s="195"/>
      <c r="P277" s="65"/>
      <c r="Q277" s="65"/>
      <c r="R277" s="65"/>
      <c r="S277" s="65"/>
      <c r="T277" s="65"/>
      <c r="U277" s="65"/>
      <c r="V277" s="65"/>
      <c r="W277" s="65"/>
      <c r="X277" s="66"/>
      <c r="Y277" s="35"/>
      <c r="Z277" s="35"/>
      <c r="AA277" s="35"/>
      <c r="AB277" s="35"/>
      <c r="AC277" s="35"/>
      <c r="AD277" s="35"/>
      <c r="AE277" s="35"/>
      <c r="AT277" s="18" t="s">
        <v>141</v>
      </c>
      <c r="AU277" s="18" t="s">
        <v>85</v>
      </c>
    </row>
    <row r="278" spans="1:65" s="2" customFormat="1" ht="16.5" customHeight="1">
      <c r="A278" s="35"/>
      <c r="B278" s="36"/>
      <c r="C278" s="177" t="s">
        <v>9</v>
      </c>
      <c r="D278" s="177" t="s">
        <v>134</v>
      </c>
      <c r="E278" s="178" t="s">
        <v>1107</v>
      </c>
      <c r="F278" s="179" t="s">
        <v>1108</v>
      </c>
      <c r="G278" s="180" t="s">
        <v>1102</v>
      </c>
      <c r="H278" s="181">
        <v>2.845</v>
      </c>
      <c r="I278" s="182"/>
      <c r="J278" s="182"/>
      <c r="K278" s="183">
        <f>ROUND(P278*H278,2)</f>
        <v>0</v>
      </c>
      <c r="L278" s="179" t="s">
        <v>29</v>
      </c>
      <c r="M278" s="40"/>
      <c r="N278" s="184" t="s">
        <v>29</v>
      </c>
      <c r="O278" s="185" t="s">
        <v>44</v>
      </c>
      <c r="P278" s="186">
        <f>I278+J278</f>
        <v>0</v>
      </c>
      <c r="Q278" s="186">
        <f>ROUND(I278*H278,2)</f>
        <v>0</v>
      </c>
      <c r="R278" s="186">
        <f>ROUND(J278*H278,2)</f>
        <v>0</v>
      </c>
      <c r="S278" s="65"/>
      <c r="T278" s="187">
        <f>S278*H278</f>
        <v>0</v>
      </c>
      <c r="U278" s="187">
        <v>0</v>
      </c>
      <c r="V278" s="187">
        <f>U278*H278</f>
        <v>0</v>
      </c>
      <c r="W278" s="187">
        <v>0</v>
      </c>
      <c r="X278" s="188">
        <f>W278*H278</f>
        <v>0</v>
      </c>
      <c r="Y278" s="35"/>
      <c r="Z278" s="35"/>
      <c r="AA278" s="35"/>
      <c r="AB278" s="35"/>
      <c r="AC278" s="35"/>
      <c r="AD278" s="35"/>
      <c r="AE278" s="35"/>
      <c r="AR278" s="189" t="s">
        <v>139</v>
      </c>
      <c r="AT278" s="189" t="s">
        <v>134</v>
      </c>
      <c r="AU278" s="189" t="s">
        <v>85</v>
      </c>
      <c r="AY278" s="18" t="s">
        <v>131</v>
      </c>
      <c r="BE278" s="190">
        <f>IF(O278="základní",K278,0)</f>
        <v>0</v>
      </c>
      <c r="BF278" s="190">
        <f>IF(O278="snížená",K278,0)</f>
        <v>0</v>
      </c>
      <c r="BG278" s="190">
        <f>IF(O278="zákl. přenesená",K278,0)</f>
        <v>0</v>
      </c>
      <c r="BH278" s="190">
        <f>IF(O278="sníž. přenesená",K278,0)</f>
        <v>0</v>
      </c>
      <c r="BI278" s="190">
        <f>IF(O278="nulová",K278,0)</f>
        <v>0</v>
      </c>
      <c r="BJ278" s="18" t="s">
        <v>83</v>
      </c>
      <c r="BK278" s="190">
        <f>ROUND(P278*H278,2)</f>
        <v>0</v>
      </c>
      <c r="BL278" s="18" t="s">
        <v>139</v>
      </c>
      <c r="BM278" s="189" t="s">
        <v>299</v>
      </c>
    </row>
    <row r="279" spans="1:47" s="2" customFormat="1" ht="12">
      <c r="A279" s="35"/>
      <c r="B279" s="36"/>
      <c r="C279" s="37"/>
      <c r="D279" s="191" t="s">
        <v>141</v>
      </c>
      <c r="E279" s="37"/>
      <c r="F279" s="192" t="s">
        <v>1108</v>
      </c>
      <c r="G279" s="37"/>
      <c r="H279" s="37"/>
      <c r="I279" s="193"/>
      <c r="J279" s="193"/>
      <c r="K279" s="37"/>
      <c r="L279" s="37"/>
      <c r="M279" s="40"/>
      <c r="N279" s="194"/>
      <c r="O279" s="195"/>
      <c r="P279" s="65"/>
      <c r="Q279" s="65"/>
      <c r="R279" s="65"/>
      <c r="S279" s="65"/>
      <c r="T279" s="65"/>
      <c r="U279" s="65"/>
      <c r="V279" s="65"/>
      <c r="W279" s="65"/>
      <c r="X279" s="66"/>
      <c r="Y279" s="35"/>
      <c r="Z279" s="35"/>
      <c r="AA279" s="35"/>
      <c r="AB279" s="35"/>
      <c r="AC279" s="35"/>
      <c r="AD279" s="35"/>
      <c r="AE279" s="35"/>
      <c r="AT279" s="18" t="s">
        <v>141</v>
      </c>
      <c r="AU279" s="18" t="s">
        <v>85</v>
      </c>
    </row>
    <row r="280" spans="2:51" s="14" customFormat="1" ht="12">
      <c r="B280" s="208"/>
      <c r="C280" s="209"/>
      <c r="D280" s="191" t="s">
        <v>145</v>
      </c>
      <c r="E280" s="210" t="s">
        <v>29</v>
      </c>
      <c r="F280" s="211" t="s">
        <v>1388</v>
      </c>
      <c r="G280" s="209"/>
      <c r="H280" s="212">
        <v>2.845</v>
      </c>
      <c r="I280" s="213"/>
      <c r="J280" s="213"/>
      <c r="K280" s="209"/>
      <c r="L280" s="209"/>
      <c r="M280" s="214"/>
      <c r="N280" s="215"/>
      <c r="O280" s="216"/>
      <c r="P280" s="216"/>
      <c r="Q280" s="216"/>
      <c r="R280" s="216"/>
      <c r="S280" s="216"/>
      <c r="T280" s="216"/>
      <c r="U280" s="216"/>
      <c r="V280" s="216"/>
      <c r="W280" s="216"/>
      <c r="X280" s="217"/>
      <c r="AT280" s="218" t="s">
        <v>145</v>
      </c>
      <c r="AU280" s="218" t="s">
        <v>85</v>
      </c>
      <c r="AV280" s="14" t="s">
        <v>85</v>
      </c>
      <c r="AW280" s="14" t="s">
        <v>5</v>
      </c>
      <c r="AX280" s="14" t="s">
        <v>75</v>
      </c>
      <c r="AY280" s="218" t="s">
        <v>131</v>
      </c>
    </row>
    <row r="281" spans="2:51" s="15" customFormat="1" ht="12">
      <c r="B281" s="219"/>
      <c r="C281" s="220"/>
      <c r="D281" s="191" t="s">
        <v>145</v>
      </c>
      <c r="E281" s="221" t="s">
        <v>29</v>
      </c>
      <c r="F281" s="222" t="s">
        <v>147</v>
      </c>
      <c r="G281" s="220"/>
      <c r="H281" s="223">
        <v>2.845</v>
      </c>
      <c r="I281" s="224"/>
      <c r="J281" s="224"/>
      <c r="K281" s="220"/>
      <c r="L281" s="220"/>
      <c r="M281" s="225"/>
      <c r="N281" s="226"/>
      <c r="O281" s="227"/>
      <c r="P281" s="227"/>
      <c r="Q281" s="227"/>
      <c r="R281" s="227"/>
      <c r="S281" s="227"/>
      <c r="T281" s="227"/>
      <c r="U281" s="227"/>
      <c r="V281" s="227"/>
      <c r="W281" s="227"/>
      <c r="X281" s="228"/>
      <c r="AT281" s="229" t="s">
        <v>145</v>
      </c>
      <c r="AU281" s="229" t="s">
        <v>85</v>
      </c>
      <c r="AV281" s="15" t="s">
        <v>139</v>
      </c>
      <c r="AW281" s="15" t="s">
        <v>5</v>
      </c>
      <c r="AX281" s="15" t="s">
        <v>83</v>
      </c>
      <c r="AY281" s="229" t="s">
        <v>131</v>
      </c>
    </row>
    <row r="282" spans="1:65" s="2" customFormat="1" ht="24.2" customHeight="1">
      <c r="A282" s="35"/>
      <c r="B282" s="36"/>
      <c r="C282" s="177" t="s">
        <v>224</v>
      </c>
      <c r="D282" s="177" t="s">
        <v>134</v>
      </c>
      <c r="E282" s="178" t="s">
        <v>1389</v>
      </c>
      <c r="F282" s="179" t="s">
        <v>1390</v>
      </c>
      <c r="G282" s="180" t="s">
        <v>1102</v>
      </c>
      <c r="H282" s="181">
        <v>0.569</v>
      </c>
      <c r="I282" s="182"/>
      <c r="J282" s="182"/>
      <c r="K282" s="183">
        <f>ROUND(P282*H282,2)</f>
        <v>0</v>
      </c>
      <c r="L282" s="179" t="s">
        <v>1008</v>
      </c>
      <c r="M282" s="40"/>
      <c r="N282" s="184" t="s">
        <v>29</v>
      </c>
      <c r="O282" s="185" t="s">
        <v>44</v>
      </c>
      <c r="P282" s="186">
        <f>I282+J282</f>
        <v>0</v>
      </c>
      <c r="Q282" s="186">
        <f>ROUND(I282*H282,2)</f>
        <v>0</v>
      </c>
      <c r="R282" s="186">
        <f>ROUND(J282*H282,2)</f>
        <v>0</v>
      </c>
      <c r="S282" s="65"/>
      <c r="T282" s="187">
        <f>S282*H282</f>
        <v>0</v>
      </c>
      <c r="U282" s="187">
        <v>0</v>
      </c>
      <c r="V282" s="187">
        <f>U282*H282</f>
        <v>0</v>
      </c>
      <c r="W282" s="187">
        <v>0</v>
      </c>
      <c r="X282" s="188">
        <f>W282*H282</f>
        <v>0</v>
      </c>
      <c r="Y282" s="35"/>
      <c r="Z282" s="35"/>
      <c r="AA282" s="35"/>
      <c r="AB282" s="35"/>
      <c r="AC282" s="35"/>
      <c r="AD282" s="35"/>
      <c r="AE282" s="35"/>
      <c r="AR282" s="189" t="s">
        <v>139</v>
      </c>
      <c r="AT282" s="189" t="s">
        <v>134</v>
      </c>
      <c r="AU282" s="189" t="s">
        <v>85</v>
      </c>
      <c r="AY282" s="18" t="s">
        <v>131</v>
      </c>
      <c r="BE282" s="190">
        <f>IF(O282="základní",K282,0)</f>
        <v>0</v>
      </c>
      <c r="BF282" s="190">
        <f>IF(O282="snížená",K282,0)</f>
        <v>0</v>
      </c>
      <c r="BG282" s="190">
        <f>IF(O282="zákl. přenesená",K282,0)</f>
        <v>0</v>
      </c>
      <c r="BH282" s="190">
        <f>IF(O282="sníž. přenesená",K282,0)</f>
        <v>0</v>
      </c>
      <c r="BI282" s="190">
        <f>IF(O282="nulová",K282,0)</f>
        <v>0</v>
      </c>
      <c r="BJ282" s="18" t="s">
        <v>83</v>
      </c>
      <c r="BK282" s="190">
        <f>ROUND(P282*H282,2)</f>
        <v>0</v>
      </c>
      <c r="BL282" s="18" t="s">
        <v>139</v>
      </c>
      <c r="BM282" s="189" t="s">
        <v>307</v>
      </c>
    </row>
    <row r="283" spans="1:47" s="2" customFormat="1" ht="12">
      <c r="A283" s="35"/>
      <c r="B283" s="36"/>
      <c r="C283" s="37"/>
      <c r="D283" s="191" t="s">
        <v>141</v>
      </c>
      <c r="E283" s="37"/>
      <c r="F283" s="192" t="s">
        <v>1390</v>
      </c>
      <c r="G283" s="37"/>
      <c r="H283" s="37"/>
      <c r="I283" s="193"/>
      <c r="J283" s="193"/>
      <c r="K283" s="37"/>
      <c r="L283" s="37"/>
      <c r="M283" s="40"/>
      <c r="N283" s="194"/>
      <c r="O283" s="195"/>
      <c r="P283" s="65"/>
      <c r="Q283" s="65"/>
      <c r="R283" s="65"/>
      <c r="S283" s="65"/>
      <c r="T283" s="65"/>
      <c r="U283" s="65"/>
      <c r="V283" s="65"/>
      <c r="W283" s="65"/>
      <c r="X283" s="66"/>
      <c r="Y283" s="35"/>
      <c r="Z283" s="35"/>
      <c r="AA283" s="35"/>
      <c r="AB283" s="35"/>
      <c r="AC283" s="35"/>
      <c r="AD283" s="35"/>
      <c r="AE283" s="35"/>
      <c r="AT283" s="18" t="s">
        <v>141</v>
      </c>
      <c r="AU283" s="18" t="s">
        <v>85</v>
      </c>
    </row>
    <row r="284" spans="1:47" s="2" customFormat="1" ht="12">
      <c r="A284" s="35"/>
      <c r="B284" s="36"/>
      <c r="C284" s="37"/>
      <c r="D284" s="196" t="s">
        <v>143</v>
      </c>
      <c r="E284" s="37"/>
      <c r="F284" s="197" t="s">
        <v>1391</v>
      </c>
      <c r="G284" s="37"/>
      <c r="H284" s="37"/>
      <c r="I284" s="193"/>
      <c r="J284" s="193"/>
      <c r="K284" s="37"/>
      <c r="L284" s="37"/>
      <c r="M284" s="40"/>
      <c r="N284" s="194"/>
      <c r="O284" s="195"/>
      <c r="P284" s="65"/>
      <c r="Q284" s="65"/>
      <c r="R284" s="65"/>
      <c r="S284" s="65"/>
      <c r="T284" s="65"/>
      <c r="U284" s="65"/>
      <c r="V284" s="65"/>
      <c r="W284" s="65"/>
      <c r="X284" s="66"/>
      <c r="Y284" s="35"/>
      <c r="Z284" s="35"/>
      <c r="AA284" s="35"/>
      <c r="AB284" s="35"/>
      <c r="AC284" s="35"/>
      <c r="AD284" s="35"/>
      <c r="AE284" s="35"/>
      <c r="AT284" s="18" t="s">
        <v>143</v>
      </c>
      <c r="AU284" s="18" t="s">
        <v>85</v>
      </c>
    </row>
    <row r="285" spans="1:65" s="2" customFormat="1" ht="24">
      <c r="A285" s="35"/>
      <c r="B285" s="36"/>
      <c r="C285" s="177" t="s">
        <v>229</v>
      </c>
      <c r="D285" s="177" t="s">
        <v>134</v>
      </c>
      <c r="E285" s="178" t="s">
        <v>1111</v>
      </c>
      <c r="F285" s="179" t="s">
        <v>1112</v>
      </c>
      <c r="G285" s="180" t="s">
        <v>1102</v>
      </c>
      <c r="H285" s="181">
        <v>0.569</v>
      </c>
      <c r="I285" s="182"/>
      <c r="J285" s="182"/>
      <c r="K285" s="183">
        <f>ROUND(P285*H285,2)</f>
        <v>0</v>
      </c>
      <c r="L285" s="179" t="s">
        <v>1008</v>
      </c>
      <c r="M285" s="40"/>
      <c r="N285" s="184" t="s">
        <v>29</v>
      </c>
      <c r="O285" s="185" t="s">
        <v>44</v>
      </c>
      <c r="P285" s="186">
        <f>I285+J285</f>
        <v>0</v>
      </c>
      <c r="Q285" s="186">
        <f>ROUND(I285*H285,2)</f>
        <v>0</v>
      </c>
      <c r="R285" s="186">
        <f>ROUND(J285*H285,2)</f>
        <v>0</v>
      </c>
      <c r="S285" s="65"/>
      <c r="T285" s="187">
        <f>S285*H285</f>
        <v>0</v>
      </c>
      <c r="U285" s="187">
        <v>0</v>
      </c>
      <c r="V285" s="187">
        <f>U285*H285</f>
        <v>0</v>
      </c>
      <c r="W285" s="187">
        <v>0</v>
      </c>
      <c r="X285" s="188">
        <f>W285*H285</f>
        <v>0</v>
      </c>
      <c r="Y285" s="35"/>
      <c r="Z285" s="35"/>
      <c r="AA285" s="35"/>
      <c r="AB285" s="35"/>
      <c r="AC285" s="35"/>
      <c r="AD285" s="35"/>
      <c r="AE285" s="35"/>
      <c r="AR285" s="189" t="s">
        <v>139</v>
      </c>
      <c r="AT285" s="189" t="s">
        <v>134</v>
      </c>
      <c r="AU285" s="189" t="s">
        <v>85</v>
      </c>
      <c r="AY285" s="18" t="s">
        <v>131</v>
      </c>
      <c r="BE285" s="190">
        <f>IF(O285="základní",K285,0)</f>
        <v>0</v>
      </c>
      <c r="BF285" s="190">
        <f>IF(O285="snížená",K285,0)</f>
        <v>0</v>
      </c>
      <c r="BG285" s="190">
        <f>IF(O285="zákl. přenesená",K285,0)</f>
        <v>0</v>
      </c>
      <c r="BH285" s="190">
        <f>IF(O285="sníž. přenesená",K285,0)</f>
        <v>0</v>
      </c>
      <c r="BI285" s="190">
        <f>IF(O285="nulová",K285,0)</f>
        <v>0</v>
      </c>
      <c r="BJ285" s="18" t="s">
        <v>83</v>
      </c>
      <c r="BK285" s="190">
        <f>ROUND(P285*H285,2)</f>
        <v>0</v>
      </c>
      <c r="BL285" s="18" t="s">
        <v>139</v>
      </c>
      <c r="BM285" s="189" t="s">
        <v>317</v>
      </c>
    </row>
    <row r="286" spans="1:47" s="2" customFormat="1" ht="12">
      <c r="A286" s="35"/>
      <c r="B286" s="36"/>
      <c r="C286" s="37"/>
      <c r="D286" s="191" t="s">
        <v>141</v>
      </c>
      <c r="E286" s="37"/>
      <c r="F286" s="192" t="s">
        <v>1112</v>
      </c>
      <c r="G286" s="37"/>
      <c r="H286" s="37"/>
      <c r="I286" s="193"/>
      <c r="J286" s="193"/>
      <c r="K286" s="37"/>
      <c r="L286" s="37"/>
      <c r="M286" s="40"/>
      <c r="N286" s="194"/>
      <c r="O286" s="195"/>
      <c r="P286" s="65"/>
      <c r="Q286" s="65"/>
      <c r="R286" s="65"/>
      <c r="S286" s="65"/>
      <c r="T286" s="65"/>
      <c r="U286" s="65"/>
      <c r="V286" s="65"/>
      <c r="W286" s="65"/>
      <c r="X286" s="66"/>
      <c r="Y286" s="35"/>
      <c r="Z286" s="35"/>
      <c r="AA286" s="35"/>
      <c r="AB286" s="35"/>
      <c r="AC286" s="35"/>
      <c r="AD286" s="35"/>
      <c r="AE286" s="35"/>
      <c r="AT286" s="18" t="s">
        <v>141</v>
      </c>
      <c r="AU286" s="18" t="s">
        <v>85</v>
      </c>
    </row>
    <row r="287" spans="1:47" s="2" customFormat="1" ht="12">
      <c r="A287" s="35"/>
      <c r="B287" s="36"/>
      <c r="C287" s="37"/>
      <c r="D287" s="196" t="s">
        <v>143</v>
      </c>
      <c r="E287" s="37"/>
      <c r="F287" s="197" t="s">
        <v>1113</v>
      </c>
      <c r="G287" s="37"/>
      <c r="H287" s="37"/>
      <c r="I287" s="193"/>
      <c r="J287" s="193"/>
      <c r="K287" s="37"/>
      <c r="L287" s="37"/>
      <c r="M287" s="40"/>
      <c r="N287" s="194"/>
      <c r="O287" s="195"/>
      <c r="P287" s="65"/>
      <c r="Q287" s="65"/>
      <c r="R287" s="65"/>
      <c r="S287" s="65"/>
      <c r="T287" s="65"/>
      <c r="U287" s="65"/>
      <c r="V287" s="65"/>
      <c r="W287" s="65"/>
      <c r="X287" s="66"/>
      <c r="Y287" s="35"/>
      <c r="Z287" s="35"/>
      <c r="AA287" s="35"/>
      <c r="AB287" s="35"/>
      <c r="AC287" s="35"/>
      <c r="AD287" s="35"/>
      <c r="AE287" s="35"/>
      <c r="AT287" s="18" t="s">
        <v>143</v>
      </c>
      <c r="AU287" s="18" t="s">
        <v>85</v>
      </c>
    </row>
    <row r="288" spans="2:63" s="12" customFormat="1" ht="22.9" customHeight="1">
      <c r="B288" s="160"/>
      <c r="C288" s="161"/>
      <c r="D288" s="162" t="s">
        <v>74</v>
      </c>
      <c r="E288" s="175" t="s">
        <v>1114</v>
      </c>
      <c r="F288" s="175" t="s">
        <v>1115</v>
      </c>
      <c r="G288" s="161"/>
      <c r="H288" s="161"/>
      <c r="I288" s="164"/>
      <c r="J288" s="164"/>
      <c r="K288" s="176">
        <f>BK288</f>
        <v>0</v>
      </c>
      <c r="L288" s="161"/>
      <c r="M288" s="166"/>
      <c r="N288" s="167"/>
      <c r="O288" s="168"/>
      <c r="P288" s="168"/>
      <c r="Q288" s="169">
        <f>SUM(Q289:Q291)</f>
        <v>0</v>
      </c>
      <c r="R288" s="169">
        <f>SUM(R289:R291)</f>
        <v>0</v>
      </c>
      <c r="S288" s="168"/>
      <c r="T288" s="170">
        <f>SUM(T289:T291)</f>
        <v>0</v>
      </c>
      <c r="U288" s="168"/>
      <c r="V288" s="170">
        <f>SUM(V289:V291)</f>
        <v>0</v>
      </c>
      <c r="W288" s="168"/>
      <c r="X288" s="171">
        <f>SUM(X289:X291)</f>
        <v>0</v>
      </c>
      <c r="AR288" s="172" t="s">
        <v>83</v>
      </c>
      <c r="AT288" s="173" t="s">
        <v>74</v>
      </c>
      <c r="AU288" s="173" t="s">
        <v>83</v>
      </c>
      <c r="AY288" s="172" t="s">
        <v>131</v>
      </c>
      <c r="BK288" s="174">
        <f>SUM(BK289:BK291)</f>
        <v>0</v>
      </c>
    </row>
    <row r="289" spans="1:65" s="2" customFormat="1" ht="24.2" customHeight="1">
      <c r="A289" s="35"/>
      <c r="B289" s="36"/>
      <c r="C289" s="177" t="s">
        <v>236</v>
      </c>
      <c r="D289" s="177" t="s">
        <v>134</v>
      </c>
      <c r="E289" s="178" t="s">
        <v>1116</v>
      </c>
      <c r="F289" s="179" t="s">
        <v>1117</v>
      </c>
      <c r="G289" s="180" t="s">
        <v>1102</v>
      </c>
      <c r="H289" s="181">
        <v>0.624</v>
      </c>
      <c r="I289" s="182"/>
      <c r="J289" s="182"/>
      <c r="K289" s="183">
        <f>ROUND(P289*H289,2)</f>
        <v>0</v>
      </c>
      <c r="L289" s="179" t="s">
        <v>1008</v>
      </c>
      <c r="M289" s="40"/>
      <c r="N289" s="184" t="s">
        <v>29</v>
      </c>
      <c r="O289" s="185" t="s">
        <v>44</v>
      </c>
      <c r="P289" s="186">
        <f>I289+J289</f>
        <v>0</v>
      </c>
      <c r="Q289" s="186">
        <f>ROUND(I289*H289,2)</f>
        <v>0</v>
      </c>
      <c r="R289" s="186">
        <f>ROUND(J289*H289,2)</f>
        <v>0</v>
      </c>
      <c r="S289" s="65"/>
      <c r="T289" s="187">
        <f>S289*H289</f>
        <v>0</v>
      </c>
      <c r="U289" s="187">
        <v>0</v>
      </c>
      <c r="V289" s="187">
        <f>U289*H289</f>
        <v>0</v>
      </c>
      <c r="W289" s="187">
        <v>0</v>
      </c>
      <c r="X289" s="188">
        <f>W289*H289</f>
        <v>0</v>
      </c>
      <c r="Y289" s="35"/>
      <c r="Z289" s="35"/>
      <c r="AA289" s="35"/>
      <c r="AB289" s="35"/>
      <c r="AC289" s="35"/>
      <c r="AD289" s="35"/>
      <c r="AE289" s="35"/>
      <c r="AR289" s="189" t="s">
        <v>139</v>
      </c>
      <c r="AT289" s="189" t="s">
        <v>134</v>
      </c>
      <c r="AU289" s="189" t="s">
        <v>85</v>
      </c>
      <c r="AY289" s="18" t="s">
        <v>131</v>
      </c>
      <c r="BE289" s="190">
        <f>IF(O289="základní",K289,0)</f>
        <v>0</v>
      </c>
      <c r="BF289" s="190">
        <f>IF(O289="snížená",K289,0)</f>
        <v>0</v>
      </c>
      <c r="BG289" s="190">
        <f>IF(O289="zákl. přenesená",K289,0)</f>
        <v>0</v>
      </c>
      <c r="BH289" s="190">
        <f>IF(O289="sníž. přenesená",K289,0)</f>
        <v>0</v>
      </c>
      <c r="BI289" s="190">
        <f>IF(O289="nulová",K289,0)</f>
        <v>0</v>
      </c>
      <c r="BJ289" s="18" t="s">
        <v>83</v>
      </c>
      <c r="BK289" s="190">
        <f>ROUND(P289*H289,2)</f>
        <v>0</v>
      </c>
      <c r="BL289" s="18" t="s">
        <v>139</v>
      </c>
      <c r="BM289" s="189" t="s">
        <v>327</v>
      </c>
    </row>
    <row r="290" spans="1:47" s="2" customFormat="1" ht="12">
      <c r="A290" s="35"/>
      <c r="B290" s="36"/>
      <c r="C290" s="37"/>
      <c r="D290" s="191" t="s">
        <v>141</v>
      </c>
      <c r="E290" s="37"/>
      <c r="F290" s="192" t="s">
        <v>1117</v>
      </c>
      <c r="G290" s="37"/>
      <c r="H290" s="37"/>
      <c r="I290" s="193"/>
      <c r="J290" s="193"/>
      <c r="K290" s="37"/>
      <c r="L290" s="37"/>
      <c r="M290" s="40"/>
      <c r="N290" s="194"/>
      <c r="O290" s="195"/>
      <c r="P290" s="65"/>
      <c r="Q290" s="65"/>
      <c r="R290" s="65"/>
      <c r="S290" s="65"/>
      <c r="T290" s="65"/>
      <c r="U290" s="65"/>
      <c r="V290" s="65"/>
      <c r="W290" s="65"/>
      <c r="X290" s="66"/>
      <c r="Y290" s="35"/>
      <c r="Z290" s="35"/>
      <c r="AA290" s="35"/>
      <c r="AB290" s="35"/>
      <c r="AC290" s="35"/>
      <c r="AD290" s="35"/>
      <c r="AE290" s="35"/>
      <c r="AT290" s="18" t="s">
        <v>141</v>
      </c>
      <c r="AU290" s="18" t="s">
        <v>85</v>
      </c>
    </row>
    <row r="291" spans="1:47" s="2" customFormat="1" ht="12">
      <c r="A291" s="35"/>
      <c r="B291" s="36"/>
      <c r="C291" s="37"/>
      <c r="D291" s="196" t="s">
        <v>143</v>
      </c>
      <c r="E291" s="37"/>
      <c r="F291" s="197" t="s">
        <v>1118</v>
      </c>
      <c r="G291" s="37"/>
      <c r="H291" s="37"/>
      <c r="I291" s="193"/>
      <c r="J291" s="193"/>
      <c r="K291" s="37"/>
      <c r="L291" s="37"/>
      <c r="M291" s="40"/>
      <c r="N291" s="194"/>
      <c r="O291" s="195"/>
      <c r="P291" s="65"/>
      <c r="Q291" s="65"/>
      <c r="R291" s="65"/>
      <c r="S291" s="65"/>
      <c r="T291" s="65"/>
      <c r="U291" s="65"/>
      <c r="V291" s="65"/>
      <c r="W291" s="65"/>
      <c r="X291" s="66"/>
      <c r="Y291" s="35"/>
      <c r="Z291" s="35"/>
      <c r="AA291" s="35"/>
      <c r="AB291" s="35"/>
      <c r="AC291" s="35"/>
      <c r="AD291" s="35"/>
      <c r="AE291" s="35"/>
      <c r="AT291" s="18" t="s">
        <v>143</v>
      </c>
      <c r="AU291" s="18" t="s">
        <v>85</v>
      </c>
    </row>
    <row r="292" spans="2:63" s="12" customFormat="1" ht="25.9" customHeight="1">
      <c r="B292" s="160"/>
      <c r="C292" s="161"/>
      <c r="D292" s="162" t="s">
        <v>74</v>
      </c>
      <c r="E292" s="163" t="s">
        <v>1119</v>
      </c>
      <c r="F292" s="163" t="s">
        <v>1120</v>
      </c>
      <c r="G292" s="161"/>
      <c r="H292" s="161"/>
      <c r="I292" s="164"/>
      <c r="J292" s="164"/>
      <c r="K292" s="165">
        <f>BK292</f>
        <v>0</v>
      </c>
      <c r="L292" s="161"/>
      <c r="M292" s="166"/>
      <c r="N292" s="167"/>
      <c r="O292" s="168"/>
      <c r="P292" s="168"/>
      <c r="Q292" s="169">
        <f>Q293+Q343</f>
        <v>0</v>
      </c>
      <c r="R292" s="169">
        <f>R293+R343</f>
        <v>0</v>
      </c>
      <c r="S292" s="168"/>
      <c r="T292" s="170">
        <f>T293+T343</f>
        <v>0</v>
      </c>
      <c r="U292" s="168"/>
      <c r="V292" s="170">
        <f>V293+V343</f>
        <v>0</v>
      </c>
      <c r="W292" s="168"/>
      <c r="X292" s="171">
        <f>X293+X343</f>
        <v>0</v>
      </c>
      <c r="AR292" s="172" t="s">
        <v>85</v>
      </c>
      <c r="AT292" s="173" t="s">
        <v>74</v>
      </c>
      <c r="AU292" s="173" t="s">
        <v>75</v>
      </c>
      <c r="AY292" s="172" t="s">
        <v>131</v>
      </c>
      <c r="BK292" s="174">
        <f>BK293+BK343</f>
        <v>0</v>
      </c>
    </row>
    <row r="293" spans="2:63" s="12" customFormat="1" ht="22.9" customHeight="1">
      <c r="B293" s="160"/>
      <c r="C293" s="161"/>
      <c r="D293" s="162" t="s">
        <v>74</v>
      </c>
      <c r="E293" s="175" t="s">
        <v>1132</v>
      </c>
      <c r="F293" s="175" t="s">
        <v>1133</v>
      </c>
      <c r="G293" s="161"/>
      <c r="H293" s="161"/>
      <c r="I293" s="164"/>
      <c r="J293" s="164"/>
      <c r="K293" s="176">
        <f>BK293</f>
        <v>0</v>
      </c>
      <c r="L293" s="161"/>
      <c r="M293" s="166"/>
      <c r="N293" s="167"/>
      <c r="O293" s="168"/>
      <c r="P293" s="168"/>
      <c r="Q293" s="169">
        <f>SUM(Q294:Q342)</f>
        <v>0</v>
      </c>
      <c r="R293" s="169">
        <f>SUM(R294:R342)</f>
        <v>0</v>
      </c>
      <c r="S293" s="168"/>
      <c r="T293" s="170">
        <f>SUM(T294:T342)</f>
        <v>0</v>
      </c>
      <c r="U293" s="168"/>
      <c r="V293" s="170">
        <f>SUM(V294:V342)</f>
        <v>0</v>
      </c>
      <c r="W293" s="168"/>
      <c r="X293" s="171">
        <f>SUM(X294:X342)</f>
        <v>0</v>
      </c>
      <c r="AR293" s="172" t="s">
        <v>85</v>
      </c>
      <c r="AT293" s="173" t="s">
        <v>74</v>
      </c>
      <c r="AU293" s="173" t="s">
        <v>83</v>
      </c>
      <c r="AY293" s="172" t="s">
        <v>131</v>
      </c>
      <c r="BK293" s="174">
        <f>SUM(BK294:BK342)</f>
        <v>0</v>
      </c>
    </row>
    <row r="294" spans="1:65" s="2" customFormat="1" ht="24.2" customHeight="1">
      <c r="A294" s="35"/>
      <c r="B294" s="36"/>
      <c r="C294" s="177" t="s">
        <v>240</v>
      </c>
      <c r="D294" s="177" t="s">
        <v>134</v>
      </c>
      <c r="E294" s="178" t="s">
        <v>1134</v>
      </c>
      <c r="F294" s="179" t="s">
        <v>1135</v>
      </c>
      <c r="G294" s="180" t="s">
        <v>1007</v>
      </c>
      <c r="H294" s="181">
        <v>8.64</v>
      </c>
      <c r="I294" s="182"/>
      <c r="J294" s="182"/>
      <c r="K294" s="183">
        <f>ROUND(P294*H294,2)</f>
        <v>0</v>
      </c>
      <c r="L294" s="179" t="s">
        <v>1008</v>
      </c>
      <c r="M294" s="40"/>
      <c r="N294" s="184" t="s">
        <v>29</v>
      </c>
      <c r="O294" s="185" t="s">
        <v>44</v>
      </c>
      <c r="P294" s="186">
        <f>I294+J294</f>
        <v>0</v>
      </c>
      <c r="Q294" s="186">
        <f>ROUND(I294*H294,2)</f>
        <v>0</v>
      </c>
      <c r="R294" s="186">
        <f>ROUND(J294*H294,2)</f>
        <v>0</v>
      </c>
      <c r="S294" s="65"/>
      <c r="T294" s="187">
        <f>S294*H294</f>
        <v>0</v>
      </c>
      <c r="U294" s="187">
        <v>0</v>
      </c>
      <c r="V294" s="187">
        <f>U294*H294</f>
        <v>0</v>
      </c>
      <c r="W294" s="187">
        <v>0</v>
      </c>
      <c r="X294" s="188">
        <f>W294*H294</f>
        <v>0</v>
      </c>
      <c r="Y294" s="35"/>
      <c r="Z294" s="35"/>
      <c r="AA294" s="35"/>
      <c r="AB294" s="35"/>
      <c r="AC294" s="35"/>
      <c r="AD294" s="35"/>
      <c r="AE294" s="35"/>
      <c r="AR294" s="189" t="s">
        <v>224</v>
      </c>
      <c r="AT294" s="189" t="s">
        <v>134</v>
      </c>
      <c r="AU294" s="189" t="s">
        <v>85</v>
      </c>
      <c r="AY294" s="18" t="s">
        <v>131</v>
      </c>
      <c r="BE294" s="190">
        <f>IF(O294="základní",K294,0)</f>
        <v>0</v>
      </c>
      <c r="BF294" s="190">
        <f>IF(O294="snížená",K294,0)</f>
        <v>0</v>
      </c>
      <c r="BG294" s="190">
        <f>IF(O294="zákl. přenesená",K294,0)</f>
        <v>0</v>
      </c>
      <c r="BH294" s="190">
        <f>IF(O294="sníž. přenesená",K294,0)</f>
        <v>0</v>
      </c>
      <c r="BI294" s="190">
        <f>IF(O294="nulová",K294,0)</f>
        <v>0</v>
      </c>
      <c r="BJ294" s="18" t="s">
        <v>83</v>
      </c>
      <c r="BK294" s="190">
        <f>ROUND(P294*H294,2)</f>
        <v>0</v>
      </c>
      <c r="BL294" s="18" t="s">
        <v>224</v>
      </c>
      <c r="BM294" s="189" t="s">
        <v>339</v>
      </c>
    </row>
    <row r="295" spans="1:47" s="2" customFormat="1" ht="12">
      <c r="A295" s="35"/>
      <c r="B295" s="36"/>
      <c r="C295" s="37"/>
      <c r="D295" s="191" t="s">
        <v>141</v>
      </c>
      <c r="E295" s="37"/>
      <c r="F295" s="192" t="s">
        <v>1135</v>
      </c>
      <c r="G295" s="37"/>
      <c r="H295" s="37"/>
      <c r="I295" s="193"/>
      <c r="J295" s="193"/>
      <c r="K295" s="37"/>
      <c r="L295" s="37"/>
      <c r="M295" s="40"/>
      <c r="N295" s="194"/>
      <c r="O295" s="195"/>
      <c r="P295" s="65"/>
      <c r="Q295" s="65"/>
      <c r="R295" s="65"/>
      <c r="S295" s="65"/>
      <c r="T295" s="65"/>
      <c r="U295" s="65"/>
      <c r="V295" s="65"/>
      <c r="W295" s="65"/>
      <c r="X295" s="66"/>
      <c r="Y295" s="35"/>
      <c r="Z295" s="35"/>
      <c r="AA295" s="35"/>
      <c r="AB295" s="35"/>
      <c r="AC295" s="35"/>
      <c r="AD295" s="35"/>
      <c r="AE295" s="35"/>
      <c r="AT295" s="18" t="s">
        <v>141</v>
      </c>
      <c r="AU295" s="18" t="s">
        <v>85</v>
      </c>
    </row>
    <row r="296" spans="1:47" s="2" customFormat="1" ht="12">
      <c r="A296" s="35"/>
      <c r="B296" s="36"/>
      <c r="C296" s="37"/>
      <c r="D296" s="196" t="s">
        <v>143</v>
      </c>
      <c r="E296" s="37"/>
      <c r="F296" s="197" t="s">
        <v>1136</v>
      </c>
      <c r="G296" s="37"/>
      <c r="H296" s="37"/>
      <c r="I296" s="193"/>
      <c r="J296" s="193"/>
      <c r="K296" s="37"/>
      <c r="L296" s="37"/>
      <c r="M296" s="40"/>
      <c r="N296" s="194"/>
      <c r="O296" s="195"/>
      <c r="P296" s="65"/>
      <c r="Q296" s="65"/>
      <c r="R296" s="65"/>
      <c r="S296" s="65"/>
      <c r="T296" s="65"/>
      <c r="U296" s="65"/>
      <c r="V296" s="65"/>
      <c r="W296" s="65"/>
      <c r="X296" s="66"/>
      <c r="Y296" s="35"/>
      <c r="Z296" s="35"/>
      <c r="AA296" s="35"/>
      <c r="AB296" s="35"/>
      <c r="AC296" s="35"/>
      <c r="AD296" s="35"/>
      <c r="AE296" s="35"/>
      <c r="AT296" s="18" t="s">
        <v>143</v>
      </c>
      <c r="AU296" s="18" t="s">
        <v>85</v>
      </c>
    </row>
    <row r="297" spans="2:51" s="13" customFormat="1" ht="12">
      <c r="B297" s="198"/>
      <c r="C297" s="199"/>
      <c r="D297" s="191" t="s">
        <v>145</v>
      </c>
      <c r="E297" s="200" t="s">
        <v>29</v>
      </c>
      <c r="F297" s="201" t="s">
        <v>1137</v>
      </c>
      <c r="G297" s="199"/>
      <c r="H297" s="200" t="s">
        <v>29</v>
      </c>
      <c r="I297" s="202"/>
      <c r="J297" s="202"/>
      <c r="K297" s="199"/>
      <c r="L297" s="199"/>
      <c r="M297" s="203"/>
      <c r="N297" s="204"/>
      <c r="O297" s="205"/>
      <c r="P297" s="205"/>
      <c r="Q297" s="205"/>
      <c r="R297" s="205"/>
      <c r="S297" s="205"/>
      <c r="T297" s="205"/>
      <c r="U297" s="205"/>
      <c r="V297" s="205"/>
      <c r="W297" s="205"/>
      <c r="X297" s="206"/>
      <c r="AT297" s="207" t="s">
        <v>145</v>
      </c>
      <c r="AU297" s="207" t="s">
        <v>85</v>
      </c>
      <c r="AV297" s="13" t="s">
        <v>83</v>
      </c>
      <c r="AW297" s="13" t="s">
        <v>5</v>
      </c>
      <c r="AX297" s="13" t="s">
        <v>75</v>
      </c>
      <c r="AY297" s="207" t="s">
        <v>131</v>
      </c>
    </row>
    <row r="298" spans="2:51" s="13" customFormat="1" ht="12">
      <c r="B298" s="198"/>
      <c r="C298" s="199"/>
      <c r="D298" s="191" t="s">
        <v>145</v>
      </c>
      <c r="E298" s="200" t="s">
        <v>29</v>
      </c>
      <c r="F298" s="201" t="s">
        <v>1392</v>
      </c>
      <c r="G298" s="199"/>
      <c r="H298" s="200" t="s">
        <v>29</v>
      </c>
      <c r="I298" s="202"/>
      <c r="J298" s="202"/>
      <c r="K298" s="199"/>
      <c r="L298" s="199"/>
      <c r="M298" s="203"/>
      <c r="N298" s="204"/>
      <c r="O298" s="205"/>
      <c r="P298" s="205"/>
      <c r="Q298" s="205"/>
      <c r="R298" s="205"/>
      <c r="S298" s="205"/>
      <c r="T298" s="205"/>
      <c r="U298" s="205"/>
      <c r="V298" s="205"/>
      <c r="W298" s="205"/>
      <c r="X298" s="206"/>
      <c r="AT298" s="207" t="s">
        <v>145</v>
      </c>
      <c r="AU298" s="207" t="s">
        <v>85</v>
      </c>
      <c r="AV298" s="13" t="s">
        <v>83</v>
      </c>
      <c r="AW298" s="13" t="s">
        <v>5</v>
      </c>
      <c r="AX298" s="13" t="s">
        <v>75</v>
      </c>
      <c r="AY298" s="207" t="s">
        <v>131</v>
      </c>
    </row>
    <row r="299" spans="2:51" s="14" customFormat="1" ht="12">
      <c r="B299" s="208"/>
      <c r="C299" s="209"/>
      <c r="D299" s="191" t="s">
        <v>145</v>
      </c>
      <c r="E299" s="210" t="s">
        <v>29</v>
      </c>
      <c r="F299" s="211" t="s">
        <v>1139</v>
      </c>
      <c r="G299" s="209"/>
      <c r="H299" s="212">
        <v>1.08</v>
      </c>
      <c r="I299" s="213"/>
      <c r="J299" s="213"/>
      <c r="K299" s="209"/>
      <c r="L299" s="209"/>
      <c r="M299" s="214"/>
      <c r="N299" s="215"/>
      <c r="O299" s="216"/>
      <c r="P299" s="216"/>
      <c r="Q299" s="216"/>
      <c r="R299" s="216"/>
      <c r="S299" s="216"/>
      <c r="T299" s="216"/>
      <c r="U299" s="216"/>
      <c r="V299" s="216"/>
      <c r="W299" s="216"/>
      <c r="X299" s="217"/>
      <c r="AT299" s="218" t="s">
        <v>145</v>
      </c>
      <c r="AU299" s="218" t="s">
        <v>85</v>
      </c>
      <c r="AV299" s="14" t="s">
        <v>85</v>
      </c>
      <c r="AW299" s="14" t="s">
        <v>5</v>
      </c>
      <c r="AX299" s="14" t="s">
        <v>75</v>
      </c>
      <c r="AY299" s="218" t="s">
        <v>131</v>
      </c>
    </row>
    <row r="300" spans="2:51" s="13" customFormat="1" ht="12">
      <c r="B300" s="198"/>
      <c r="C300" s="199"/>
      <c r="D300" s="191" t="s">
        <v>145</v>
      </c>
      <c r="E300" s="200" t="s">
        <v>29</v>
      </c>
      <c r="F300" s="201" t="s">
        <v>1393</v>
      </c>
      <c r="G300" s="199"/>
      <c r="H300" s="200" t="s">
        <v>29</v>
      </c>
      <c r="I300" s="202"/>
      <c r="J300" s="202"/>
      <c r="K300" s="199"/>
      <c r="L300" s="199"/>
      <c r="M300" s="203"/>
      <c r="N300" s="204"/>
      <c r="O300" s="205"/>
      <c r="P300" s="205"/>
      <c r="Q300" s="205"/>
      <c r="R300" s="205"/>
      <c r="S300" s="205"/>
      <c r="T300" s="205"/>
      <c r="U300" s="205"/>
      <c r="V300" s="205"/>
      <c r="W300" s="205"/>
      <c r="X300" s="206"/>
      <c r="AT300" s="207" t="s">
        <v>145</v>
      </c>
      <c r="AU300" s="207" t="s">
        <v>85</v>
      </c>
      <c r="AV300" s="13" t="s">
        <v>83</v>
      </c>
      <c r="AW300" s="13" t="s">
        <v>5</v>
      </c>
      <c r="AX300" s="13" t="s">
        <v>75</v>
      </c>
      <c r="AY300" s="207" t="s">
        <v>131</v>
      </c>
    </row>
    <row r="301" spans="2:51" s="14" customFormat="1" ht="12">
      <c r="B301" s="208"/>
      <c r="C301" s="209"/>
      <c r="D301" s="191" t="s">
        <v>145</v>
      </c>
      <c r="E301" s="210" t="s">
        <v>29</v>
      </c>
      <c r="F301" s="211" t="s">
        <v>1139</v>
      </c>
      <c r="G301" s="209"/>
      <c r="H301" s="212">
        <v>1.08</v>
      </c>
      <c r="I301" s="213"/>
      <c r="J301" s="213"/>
      <c r="K301" s="209"/>
      <c r="L301" s="209"/>
      <c r="M301" s="214"/>
      <c r="N301" s="215"/>
      <c r="O301" s="216"/>
      <c r="P301" s="216"/>
      <c r="Q301" s="216"/>
      <c r="R301" s="216"/>
      <c r="S301" s="216"/>
      <c r="T301" s="216"/>
      <c r="U301" s="216"/>
      <c r="V301" s="216"/>
      <c r="W301" s="216"/>
      <c r="X301" s="217"/>
      <c r="AT301" s="218" t="s">
        <v>145</v>
      </c>
      <c r="AU301" s="218" t="s">
        <v>85</v>
      </c>
      <c r="AV301" s="14" t="s">
        <v>85</v>
      </c>
      <c r="AW301" s="14" t="s">
        <v>5</v>
      </c>
      <c r="AX301" s="14" t="s">
        <v>75</v>
      </c>
      <c r="AY301" s="218" t="s">
        <v>131</v>
      </c>
    </row>
    <row r="302" spans="2:51" s="13" customFormat="1" ht="12">
      <c r="B302" s="198"/>
      <c r="C302" s="199"/>
      <c r="D302" s="191" t="s">
        <v>145</v>
      </c>
      <c r="E302" s="200" t="s">
        <v>29</v>
      </c>
      <c r="F302" s="201" t="s">
        <v>1394</v>
      </c>
      <c r="G302" s="199"/>
      <c r="H302" s="200" t="s">
        <v>29</v>
      </c>
      <c r="I302" s="202"/>
      <c r="J302" s="202"/>
      <c r="K302" s="199"/>
      <c r="L302" s="199"/>
      <c r="M302" s="203"/>
      <c r="N302" s="204"/>
      <c r="O302" s="205"/>
      <c r="P302" s="205"/>
      <c r="Q302" s="205"/>
      <c r="R302" s="205"/>
      <c r="S302" s="205"/>
      <c r="T302" s="205"/>
      <c r="U302" s="205"/>
      <c r="V302" s="205"/>
      <c r="W302" s="205"/>
      <c r="X302" s="206"/>
      <c r="AT302" s="207" t="s">
        <v>145</v>
      </c>
      <c r="AU302" s="207" t="s">
        <v>85</v>
      </c>
      <c r="AV302" s="13" t="s">
        <v>83</v>
      </c>
      <c r="AW302" s="13" t="s">
        <v>5</v>
      </c>
      <c r="AX302" s="13" t="s">
        <v>75</v>
      </c>
      <c r="AY302" s="207" t="s">
        <v>131</v>
      </c>
    </row>
    <row r="303" spans="2:51" s="14" customFormat="1" ht="12">
      <c r="B303" s="208"/>
      <c r="C303" s="209"/>
      <c r="D303" s="191" t="s">
        <v>145</v>
      </c>
      <c r="E303" s="210" t="s">
        <v>29</v>
      </c>
      <c r="F303" s="211" t="s">
        <v>1139</v>
      </c>
      <c r="G303" s="209"/>
      <c r="H303" s="212">
        <v>1.08</v>
      </c>
      <c r="I303" s="213"/>
      <c r="J303" s="213"/>
      <c r="K303" s="209"/>
      <c r="L303" s="209"/>
      <c r="M303" s="214"/>
      <c r="N303" s="215"/>
      <c r="O303" s="216"/>
      <c r="P303" s="216"/>
      <c r="Q303" s="216"/>
      <c r="R303" s="216"/>
      <c r="S303" s="216"/>
      <c r="T303" s="216"/>
      <c r="U303" s="216"/>
      <c r="V303" s="216"/>
      <c r="W303" s="216"/>
      <c r="X303" s="217"/>
      <c r="AT303" s="218" t="s">
        <v>145</v>
      </c>
      <c r="AU303" s="218" t="s">
        <v>85</v>
      </c>
      <c r="AV303" s="14" t="s">
        <v>85</v>
      </c>
      <c r="AW303" s="14" t="s">
        <v>5</v>
      </c>
      <c r="AX303" s="14" t="s">
        <v>75</v>
      </c>
      <c r="AY303" s="218" t="s">
        <v>131</v>
      </c>
    </row>
    <row r="304" spans="2:51" s="13" customFormat="1" ht="12">
      <c r="B304" s="198"/>
      <c r="C304" s="199"/>
      <c r="D304" s="191" t="s">
        <v>145</v>
      </c>
      <c r="E304" s="200" t="s">
        <v>29</v>
      </c>
      <c r="F304" s="201" t="s">
        <v>1395</v>
      </c>
      <c r="G304" s="199"/>
      <c r="H304" s="200" t="s">
        <v>29</v>
      </c>
      <c r="I304" s="202"/>
      <c r="J304" s="202"/>
      <c r="K304" s="199"/>
      <c r="L304" s="199"/>
      <c r="M304" s="203"/>
      <c r="N304" s="204"/>
      <c r="O304" s="205"/>
      <c r="P304" s="205"/>
      <c r="Q304" s="205"/>
      <c r="R304" s="205"/>
      <c r="S304" s="205"/>
      <c r="T304" s="205"/>
      <c r="U304" s="205"/>
      <c r="V304" s="205"/>
      <c r="W304" s="205"/>
      <c r="X304" s="206"/>
      <c r="AT304" s="207" t="s">
        <v>145</v>
      </c>
      <c r="AU304" s="207" t="s">
        <v>85</v>
      </c>
      <c r="AV304" s="13" t="s">
        <v>83</v>
      </c>
      <c r="AW304" s="13" t="s">
        <v>5</v>
      </c>
      <c r="AX304" s="13" t="s">
        <v>75</v>
      </c>
      <c r="AY304" s="207" t="s">
        <v>131</v>
      </c>
    </row>
    <row r="305" spans="2:51" s="14" customFormat="1" ht="12">
      <c r="B305" s="208"/>
      <c r="C305" s="209"/>
      <c r="D305" s="191" t="s">
        <v>145</v>
      </c>
      <c r="E305" s="210" t="s">
        <v>29</v>
      </c>
      <c r="F305" s="211" t="s">
        <v>1139</v>
      </c>
      <c r="G305" s="209"/>
      <c r="H305" s="212">
        <v>1.08</v>
      </c>
      <c r="I305" s="213"/>
      <c r="J305" s="213"/>
      <c r="K305" s="209"/>
      <c r="L305" s="209"/>
      <c r="M305" s="214"/>
      <c r="N305" s="215"/>
      <c r="O305" s="216"/>
      <c r="P305" s="216"/>
      <c r="Q305" s="216"/>
      <c r="R305" s="216"/>
      <c r="S305" s="216"/>
      <c r="T305" s="216"/>
      <c r="U305" s="216"/>
      <c r="V305" s="216"/>
      <c r="W305" s="216"/>
      <c r="X305" s="217"/>
      <c r="AT305" s="218" t="s">
        <v>145</v>
      </c>
      <c r="AU305" s="218" t="s">
        <v>85</v>
      </c>
      <c r="AV305" s="14" t="s">
        <v>85</v>
      </c>
      <c r="AW305" s="14" t="s">
        <v>5</v>
      </c>
      <c r="AX305" s="14" t="s">
        <v>75</v>
      </c>
      <c r="AY305" s="218" t="s">
        <v>131</v>
      </c>
    </row>
    <row r="306" spans="2:51" s="13" customFormat="1" ht="12">
      <c r="B306" s="198"/>
      <c r="C306" s="199"/>
      <c r="D306" s="191" t="s">
        <v>145</v>
      </c>
      <c r="E306" s="200" t="s">
        <v>29</v>
      </c>
      <c r="F306" s="201" t="s">
        <v>1396</v>
      </c>
      <c r="G306" s="199"/>
      <c r="H306" s="200" t="s">
        <v>29</v>
      </c>
      <c r="I306" s="202"/>
      <c r="J306" s="202"/>
      <c r="K306" s="199"/>
      <c r="L306" s="199"/>
      <c r="M306" s="203"/>
      <c r="N306" s="204"/>
      <c r="O306" s="205"/>
      <c r="P306" s="205"/>
      <c r="Q306" s="205"/>
      <c r="R306" s="205"/>
      <c r="S306" s="205"/>
      <c r="T306" s="205"/>
      <c r="U306" s="205"/>
      <c r="V306" s="205"/>
      <c r="W306" s="205"/>
      <c r="X306" s="206"/>
      <c r="AT306" s="207" t="s">
        <v>145</v>
      </c>
      <c r="AU306" s="207" t="s">
        <v>85</v>
      </c>
      <c r="AV306" s="13" t="s">
        <v>83</v>
      </c>
      <c r="AW306" s="13" t="s">
        <v>5</v>
      </c>
      <c r="AX306" s="13" t="s">
        <v>75</v>
      </c>
      <c r="AY306" s="207" t="s">
        <v>131</v>
      </c>
    </row>
    <row r="307" spans="2:51" s="14" customFormat="1" ht="12">
      <c r="B307" s="208"/>
      <c r="C307" s="209"/>
      <c r="D307" s="191" t="s">
        <v>145</v>
      </c>
      <c r="E307" s="210" t="s">
        <v>29</v>
      </c>
      <c r="F307" s="211" t="s">
        <v>1139</v>
      </c>
      <c r="G307" s="209"/>
      <c r="H307" s="212">
        <v>1.08</v>
      </c>
      <c r="I307" s="213"/>
      <c r="J307" s="213"/>
      <c r="K307" s="209"/>
      <c r="L307" s="209"/>
      <c r="M307" s="214"/>
      <c r="N307" s="215"/>
      <c r="O307" s="216"/>
      <c r="P307" s="216"/>
      <c r="Q307" s="216"/>
      <c r="R307" s="216"/>
      <c r="S307" s="216"/>
      <c r="T307" s="216"/>
      <c r="U307" s="216"/>
      <c r="V307" s="216"/>
      <c r="W307" s="216"/>
      <c r="X307" s="217"/>
      <c r="AT307" s="218" t="s">
        <v>145</v>
      </c>
      <c r="AU307" s="218" t="s">
        <v>85</v>
      </c>
      <c r="AV307" s="14" t="s">
        <v>85</v>
      </c>
      <c r="AW307" s="14" t="s">
        <v>5</v>
      </c>
      <c r="AX307" s="14" t="s">
        <v>75</v>
      </c>
      <c r="AY307" s="218" t="s">
        <v>131</v>
      </c>
    </row>
    <row r="308" spans="2:51" s="13" customFormat="1" ht="12">
      <c r="B308" s="198"/>
      <c r="C308" s="199"/>
      <c r="D308" s="191" t="s">
        <v>145</v>
      </c>
      <c r="E308" s="200" t="s">
        <v>29</v>
      </c>
      <c r="F308" s="201" t="s">
        <v>1397</v>
      </c>
      <c r="G308" s="199"/>
      <c r="H308" s="200" t="s">
        <v>29</v>
      </c>
      <c r="I308" s="202"/>
      <c r="J308" s="202"/>
      <c r="K308" s="199"/>
      <c r="L308" s="199"/>
      <c r="M308" s="203"/>
      <c r="N308" s="204"/>
      <c r="O308" s="205"/>
      <c r="P308" s="205"/>
      <c r="Q308" s="205"/>
      <c r="R308" s="205"/>
      <c r="S308" s="205"/>
      <c r="T308" s="205"/>
      <c r="U308" s="205"/>
      <c r="V308" s="205"/>
      <c r="W308" s="205"/>
      <c r="X308" s="206"/>
      <c r="AT308" s="207" t="s">
        <v>145</v>
      </c>
      <c r="AU308" s="207" t="s">
        <v>85</v>
      </c>
      <c r="AV308" s="13" t="s">
        <v>83</v>
      </c>
      <c r="AW308" s="13" t="s">
        <v>5</v>
      </c>
      <c r="AX308" s="13" t="s">
        <v>75</v>
      </c>
      <c r="AY308" s="207" t="s">
        <v>131</v>
      </c>
    </row>
    <row r="309" spans="2:51" s="14" customFormat="1" ht="12">
      <c r="B309" s="208"/>
      <c r="C309" s="209"/>
      <c r="D309" s="191" t="s">
        <v>145</v>
      </c>
      <c r="E309" s="210" t="s">
        <v>29</v>
      </c>
      <c r="F309" s="211" t="s">
        <v>1139</v>
      </c>
      <c r="G309" s="209"/>
      <c r="H309" s="212">
        <v>1.08</v>
      </c>
      <c r="I309" s="213"/>
      <c r="J309" s="213"/>
      <c r="K309" s="209"/>
      <c r="L309" s="209"/>
      <c r="M309" s="214"/>
      <c r="N309" s="215"/>
      <c r="O309" s="216"/>
      <c r="P309" s="216"/>
      <c r="Q309" s="216"/>
      <c r="R309" s="216"/>
      <c r="S309" s="216"/>
      <c r="T309" s="216"/>
      <c r="U309" s="216"/>
      <c r="V309" s="216"/>
      <c r="W309" s="216"/>
      <c r="X309" s="217"/>
      <c r="AT309" s="218" t="s">
        <v>145</v>
      </c>
      <c r="AU309" s="218" t="s">
        <v>85</v>
      </c>
      <c r="AV309" s="14" t="s">
        <v>85</v>
      </c>
      <c r="AW309" s="14" t="s">
        <v>5</v>
      </c>
      <c r="AX309" s="14" t="s">
        <v>75</v>
      </c>
      <c r="AY309" s="218" t="s">
        <v>131</v>
      </c>
    </row>
    <row r="310" spans="2:51" s="13" customFormat="1" ht="12">
      <c r="B310" s="198"/>
      <c r="C310" s="199"/>
      <c r="D310" s="191" t="s">
        <v>145</v>
      </c>
      <c r="E310" s="200" t="s">
        <v>29</v>
      </c>
      <c r="F310" s="201" t="s">
        <v>1398</v>
      </c>
      <c r="G310" s="199"/>
      <c r="H310" s="200" t="s">
        <v>29</v>
      </c>
      <c r="I310" s="202"/>
      <c r="J310" s="202"/>
      <c r="K310" s="199"/>
      <c r="L310" s="199"/>
      <c r="M310" s="203"/>
      <c r="N310" s="204"/>
      <c r="O310" s="205"/>
      <c r="P310" s="205"/>
      <c r="Q310" s="205"/>
      <c r="R310" s="205"/>
      <c r="S310" s="205"/>
      <c r="T310" s="205"/>
      <c r="U310" s="205"/>
      <c r="V310" s="205"/>
      <c r="W310" s="205"/>
      <c r="X310" s="206"/>
      <c r="AT310" s="207" t="s">
        <v>145</v>
      </c>
      <c r="AU310" s="207" t="s">
        <v>85</v>
      </c>
      <c r="AV310" s="13" t="s">
        <v>83</v>
      </c>
      <c r="AW310" s="13" t="s">
        <v>5</v>
      </c>
      <c r="AX310" s="13" t="s">
        <v>75</v>
      </c>
      <c r="AY310" s="207" t="s">
        <v>131</v>
      </c>
    </row>
    <row r="311" spans="2:51" s="14" customFormat="1" ht="12">
      <c r="B311" s="208"/>
      <c r="C311" s="209"/>
      <c r="D311" s="191" t="s">
        <v>145</v>
      </c>
      <c r="E311" s="210" t="s">
        <v>29</v>
      </c>
      <c r="F311" s="211" t="s">
        <v>1139</v>
      </c>
      <c r="G311" s="209"/>
      <c r="H311" s="212">
        <v>1.08</v>
      </c>
      <c r="I311" s="213"/>
      <c r="J311" s="213"/>
      <c r="K311" s="209"/>
      <c r="L311" s="209"/>
      <c r="M311" s="214"/>
      <c r="N311" s="215"/>
      <c r="O311" s="216"/>
      <c r="P311" s="216"/>
      <c r="Q311" s="216"/>
      <c r="R311" s="216"/>
      <c r="S311" s="216"/>
      <c r="T311" s="216"/>
      <c r="U311" s="216"/>
      <c r="V311" s="216"/>
      <c r="W311" s="216"/>
      <c r="X311" s="217"/>
      <c r="AT311" s="218" t="s">
        <v>145</v>
      </c>
      <c r="AU311" s="218" t="s">
        <v>85</v>
      </c>
      <c r="AV311" s="14" t="s">
        <v>85</v>
      </c>
      <c r="AW311" s="14" t="s">
        <v>5</v>
      </c>
      <c r="AX311" s="14" t="s">
        <v>75</v>
      </c>
      <c r="AY311" s="218" t="s">
        <v>131</v>
      </c>
    </row>
    <row r="312" spans="2:51" s="13" customFormat="1" ht="12">
      <c r="B312" s="198"/>
      <c r="C312" s="199"/>
      <c r="D312" s="191" t="s">
        <v>145</v>
      </c>
      <c r="E312" s="200" t="s">
        <v>29</v>
      </c>
      <c r="F312" s="201" t="s">
        <v>1399</v>
      </c>
      <c r="G312" s="199"/>
      <c r="H312" s="200" t="s">
        <v>29</v>
      </c>
      <c r="I312" s="202"/>
      <c r="J312" s="202"/>
      <c r="K312" s="199"/>
      <c r="L312" s="199"/>
      <c r="M312" s="203"/>
      <c r="N312" s="204"/>
      <c r="O312" s="205"/>
      <c r="P312" s="205"/>
      <c r="Q312" s="205"/>
      <c r="R312" s="205"/>
      <c r="S312" s="205"/>
      <c r="T312" s="205"/>
      <c r="U312" s="205"/>
      <c r="V312" s="205"/>
      <c r="W312" s="205"/>
      <c r="X312" s="206"/>
      <c r="AT312" s="207" t="s">
        <v>145</v>
      </c>
      <c r="AU312" s="207" t="s">
        <v>85</v>
      </c>
      <c r="AV312" s="13" t="s">
        <v>83</v>
      </c>
      <c r="AW312" s="13" t="s">
        <v>5</v>
      </c>
      <c r="AX312" s="13" t="s">
        <v>75</v>
      </c>
      <c r="AY312" s="207" t="s">
        <v>131</v>
      </c>
    </row>
    <row r="313" spans="2:51" s="14" customFormat="1" ht="12">
      <c r="B313" s="208"/>
      <c r="C313" s="209"/>
      <c r="D313" s="191" t="s">
        <v>145</v>
      </c>
      <c r="E313" s="210" t="s">
        <v>29</v>
      </c>
      <c r="F313" s="211" t="s">
        <v>1139</v>
      </c>
      <c r="G313" s="209"/>
      <c r="H313" s="212">
        <v>1.08</v>
      </c>
      <c r="I313" s="213"/>
      <c r="J313" s="213"/>
      <c r="K313" s="209"/>
      <c r="L313" s="209"/>
      <c r="M313" s="214"/>
      <c r="N313" s="215"/>
      <c r="O313" s="216"/>
      <c r="P313" s="216"/>
      <c r="Q313" s="216"/>
      <c r="R313" s="216"/>
      <c r="S313" s="216"/>
      <c r="T313" s="216"/>
      <c r="U313" s="216"/>
      <c r="V313" s="216"/>
      <c r="W313" s="216"/>
      <c r="X313" s="217"/>
      <c r="AT313" s="218" t="s">
        <v>145</v>
      </c>
      <c r="AU313" s="218" t="s">
        <v>85</v>
      </c>
      <c r="AV313" s="14" t="s">
        <v>85</v>
      </c>
      <c r="AW313" s="14" t="s">
        <v>5</v>
      </c>
      <c r="AX313" s="14" t="s">
        <v>75</v>
      </c>
      <c r="AY313" s="218" t="s">
        <v>131</v>
      </c>
    </row>
    <row r="314" spans="2:51" s="15" customFormat="1" ht="12">
      <c r="B314" s="219"/>
      <c r="C314" s="220"/>
      <c r="D314" s="191" t="s">
        <v>145</v>
      </c>
      <c r="E314" s="221" t="s">
        <v>29</v>
      </c>
      <c r="F314" s="222" t="s">
        <v>147</v>
      </c>
      <c r="G314" s="220"/>
      <c r="H314" s="223">
        <v>8.64</v>
      </c>
      <c r="I314" s="224"/>
      <c r="J314" s="224"/>
      <c r="K314" s="220"/>
      <c r="L314" s="220"/>
      <c r="M314" s="225"/>
      <c r="N314" s="226"/>
      <c r="O314" s="227"/>
      <c r="P314" s="227"/>
      <c r="Q314" s="227"/>
      <c r="R314" s="227"/>
      <c r="S314" s="227"/>
      <c r="T314" s="227"/>
      <c r="U314" s="227"/>
      <c r="V314" s="227"/>
      <c r="W314" s="227"/>
      <c r="X314" s="228"/>
      <c r="AT314" s="229" t="s">
        <v>145</v>
      </c>
      <c r="AU314" s="229" t="s">
        <v>85</v>
      </c>
      <c r="AV314" s="15" t="s">
        <v>139</v>
      </c>
      <c r="AW314" s="15" t="s">
        <v>5</v>
      </c>
      <c r="AX314" s="15" t="s">
        <v>83</v>
      </c>
      <c r="AY314" s="229" t="s">
        <v>131</v>
      </c>
    </row>
    <row r="315" spans="1:65" s="2" customFormat="1" ht="24.2" customHeight="1">
      <c r="A315" s="35"/>
      <c r="B315" s="36"/>
      <c r="C315" s="230" t="s">
        <v>246</v>
      </c>
      <c r="D315" s="230" t="s">
        <v>148</v>
      </c>
      <c r="E315" s="231" t="s">
        <v>1147</v>
      </c>
      <c r="F315" s="232" t="s">
        <v>1148</v>
      </c>
      <c r="G315" s="233" t="s">
        <v>1007</v>
      </c>
      <c r="H315" s="234">
        <v>9.072</v>
      </c>
      <c r="I315" s="235"/>
      <c r="J315" s="236"/>
      <c r="K315" s="237">
        <f>ROUND(P315*H315,2)</f>
        <v>0</v>
      </c>
      <c r="L315" s="232" t="s">
        <v>1008</v>
      </c>
      <c r="M315" s="238"/>
      <c r="N315" s="239" t="s">
        <v>29</v>
      </c>
      <c r="O315" s="185" t="s">
        <v>44</v>
      </c>
      <c r="P315" s="186">
        <f>I315+J315</f>
        <v>0</v>
      </c>
      <c r="Q315" s="186">
        <f>ROUND(I315*H315,2)</f>
        <v>0</v>
      </c>
      <c r="R315" s="186">
        <f>ROUND(J315*H315,2)</f>
        <v>0</v>
      </c>
      <c r="S315" s="65"/>
      <c r="T315" s="187">
        <f>S315*H315</f>
        <v>0</v>
      </c>
      <c r="U315" s="187">
        <v>0</v>
      </c>
      <c r="V315" s="187">
        <f>U315*H315</f>
        <v>0</v>
      </c>
      <c r="W315" s="187">
        <v>0</v>
      </c>
      <c r="X315" s="188">
        <f>W315*H315</f>
        <v>0</v>
      </c>
      <c r="Y315" s="35"/>
      <c r="Z315" s="35"/>
      <c r="AA315" s="35"/>
      <c r="AB315" s="35"/>
      <c r="AC315" s="35"/>
      <c r="AD315" s="35"/>
      <c r="AE315" s="35"/>
      <c r="AR315" s="189" t="s">
        <v>307</v>
      </c>
      <c r="AT315" s="189" t="s">
        <v>148</v>
      </c>
      <c r="AU315" s="189" t="s">
        <v>85</v>
      </c>
      <c r="AY315" s="18" t="s">
        <v>131</v>
      </c>
      <c r="BE315" s="190">
        <f>IF(O315="základní",K315,0)</f>
        <v>0</v>
      </c>
      <c r="BF315" s="190">
        <f>IF(O315="snížená",K315,0)</f>
        <v>0</v>
      </c>
      <c r="BG315" s="190">
        <f>IF(O315="zákl. přenesená",K315,0)</f>
        <v>0</v>
      </c>
      <c r="BH315" s="190">
        <f>IF(O315="sníž. přenesená",K315,0)</f>
        <v>0</v>
      </c>
      <c r="BI315" s="190">
        <f>IF(O315="nulová",K315,0)</f>
        <v>0</v>
      </c>
      <c r="BJ315" s="18" t="s">
        <v>83</v>
      </c>
      <c r="BK315" s="190">
        <f>ROUND(P315*H315,2)</f>
        <v>0</v>
      </c>
      <c r="BL315" s="18" t="s">
        <v>224</v>
      </c>
      <c r="BM315" s="189" t="s">
        <v>349</v>
      </c>
    </row>
    <row r="316" spans="1:47" s="2" customFormat="1" ht="12">
      <c r="A316" s="35"/>
      <c r="B316" s="36"/>
      <c r="C316" s="37"/>
      <c r="D316" s="191" t="s">
        <v>141</v>
      </c>
      <c r="E316" s="37"/>
      <c r="F316" s="192" t="s">
        <v>1148</v>
      </c>
      <c r="G316" s="37"/>
      <c r="H316" s="37"/>
      <c r="I316" s="193"/>
      <c r="J316" s="193"/>
      <c r="K316" s="37"/>
      <c r="L316" s="37"/>
      <c r="M316" s="40"/>
      <c r="N316" s="194"/>
      <c r="O316" s="195"/>
      <c r="P316" s="65"/>
      <c r="Q316" s="65"/>
      <c r="R316" s="65"/>
      <c r="S316" s="65"/>
      <c r="T316" s="65"/>
      <c r="U316" s="65"/>
      <c r="V316" s="65"/>
      <c r="W316" s="65"/>
      <c r="X316" s="66"/>
      <c r="Y316" s="35"/>
      <c r="Z316" s="35"/>
      <c r="AA316" s="35"/>
      <c r="AB316" s="35"/>
      <c r="AC316" s="35"/>
      <c r="AD316" s="35"/>
      <c r="AE316" s="35"/>
      <c r="AT316" s="18" t="s">
        <v>141</v>
      </c>
      <c r="AU316" s="18" t="s">
        <v>85</v>
      </c>
    </row>
    <row r="317" spans="2:51" s="14" customFormat="1" ht="12">
      <c r="B317" s="208"/>
      <c r="C317" s="209"/>
      <c r="D317" s="191" t="s">
        <v>145</v>
      </c>
      <c r="E317" s="210" t="s">
        <v>29</v>
      </c>
      <c r="F317" s="211" t="s">
        <v>1149</v>
      </c>
      <c r="G317" s="209"/>
      <c r="H317" s="212">
        <v>9.072</v>
      </c>
      <c r="I317" s="213"/>
      <c r="J317" s="213"/>
      <c r="K317" s="209"/>
      <c r="L317" s="209"/>
      <c r="M317" s="214"/>
      <c r="N317" s="215"/>
      <c r="O317" s="216"/>
      <c r="P317" s="216"/>
      <c r="Q317" s="216"/>
      <c r="R317" s="216"/>
      <c r="S317" s="216"/>
      <c r="T317" s="216"/>
      <c r="U317" s="216"/>
      <c r="V317" s="216"/>
      <c r="W317" s="216"/>
      <c r="X317" s="217"/>
      <c r="AT317" s="218" t="s">
        <v>145</v>
      </c>
      <c r="AU317" s="218" t="s">
        <v>85</v>
      </c>
      <c r="AV317" s="14" t="s">
        <v>85</v>
      </c>
      <c r="AW317" s="14" t="s">
        <v>5</v>
      </c>
      <c r="AX317" s="14" t="s">
        <v>75</v>
      </c>
      <c r="AY317" s="218" t="s">
        <v>131</v>
      </c>
    </row>
    <row r="318" spans="2:51" s="15" customFormat="1" ht="12">
      <c r="B318" s="219"/>
      <c r="C318" s="220"/>
      <c r="D318" s="191" t="s">
        <v>145</v>
      </c>
      <c r="E318" s="221" t="s">
        <v>29</v>
      </c>
      <c r="F318" s="222" t="s">
        <v>147</v>
      </c>
      <c r="G318" s="220"/>
      <c r="H318" s="223">
        <v>9.072</v>
      </c>
      <c r="I318" s="224"/>
      <c r="J318" s="224"/>
      <c r="K318" s="220"/>
      <c r="L318" s="220"/>
      <c r="M318" s="225"/>
      <c r="N318" s="226"/>
      <c r="O318" s="227"/>
      <c r="P318" s="227"/>
      <c r="Q318" s="227"/>
      <c r="R318" s="227"/>
      <c r="S318" s="227"/>
      <c r="T318" s="227"/>
      <c r="U318" s="227"/>
      <c r="V318" s="227"/>
      <c r="W318" s="227"/>
      <c r="X318" s="228"/>
      <c r="AT318" s="229" t="s">
        <v>145</v>
      </c>
      <c r="AU318" s="229" t="s">
        <v>85</v>
      </c>
      <c r="AV318" s="15" t="s">
        <v>139</v>
      </c>
      <c r="AW318" s="15" t="s">
        <v>5</v>
      </c>
      <c r="AX318" s="15" t="s">
        <v>83</v>
      </c>
      <c r="AY318" s="229" t="s">
        <v>131</v>
      </c>
    </row>
    <row r="319" spans="1:65" s="2" customFormat="1" ht="24.2" customHeight="1">
      <c r="A319" s="35"/>
      <c r="B319" s="36"/>
      <c r="C319" s="177" t="s">
        <v>8</v>
      </c>
      <c r="D319" s="177" t="s">
        <v>134</v>
      </c>
      <c r="E319" s="178" t="s">
        <v>1150</v>
      </c>
      <c r="F319" s="179" t="s">
        <v>1151</v>
      </c>
      <c r="G319" s="180" t="s">
        <v>1007</v>
      </c>
      <c r="H319" s="181">
        <v>8.64</v>
      </c>
      <c r="I319" s="182"/>
      <c r="J319" s="182"/>
      <c r="K319" s="183">
        <f>ROUND(P319*H319,2)</f>
        <v>0</v>
      </c>
      <c r="L319" s="179" t="s">
        <v>1008</v>
      </c>
      <c r="M319" s="40"/>
      <c r="N319" s="184" t="s">
        <v>29</v>
      </c>
      <c r="O319" s="185" t="s">
        <v>44</v>
      </c>
      <c r="P319" s="186">
        <f>I319+J319</f>
        <v>0</v>
      </c>
      <c r="Q319" s="186">
        <f>ROUND(I319*H319,2)</f>
        <v>0</v>
      </c>
      <c r="R319" s="186">
        <f>ROUND(J319*H319,2)</f>
        <v>0</v>
      </c>
      <c r="S319" s="65"/>
      <c r="T319" s="187">
        <f>S319*H319</f>
        <v>0</v>
      </c>
      <c r="U319" s="187">
        <v>0</v>
      </c>
      <c r="V319" s="187">
        <f>U319*H319</f>
        <v>0</v>
      </c>
      <c r="W319" s="187">
        <v>0</v>
      </c>
      <c r="X319" s="188">
        <f>W319*H319</f>
        <v>0</v>
      </c>
      <c r="Y319" s="35"/>
      <c r="Z319" s="35"/>
      <c r="AA319" s="35"/>
      <c r="AB319" s="35"/>
      <c r="AC319" s="35"/>
      <c r="AD319" s="35"/>
      <c r="AE319" s="35"/>
      <c r="AR319" s="189" t="s">
        <v>224</v>
      </c>
      <c r="AT319" s="189" t="s">
        <v>134</v>
      </c>
      <c r="AU319" s="189" t="s">
        <v>85</v>
      </c>
      <c r="AY319" s="18" t="s">
        <v>131</v>
      </c>
      <c r="BE319" s="190">
        <f>IF(O319="základní",K319,0)</f>
        <v>0</v>
      </c>
      <c r="BF319" s="190">
        <f>IF(O319="snížená",K319,0)</f>
        <v>0</v>
      </c>
      <c r="BG319" s="190">
        <f>IF(O319="zákl. přenesená",K319,0)</f>
        <v>0</v>
      </c>
      <c r="BH319" s="190">
        <f>IF(O319="sníž. přenesená",K319,0)</f>
        <v>0</v>
      </c>
      <c r="BI319" s="190">
        <f>IF(O319="nulová",K319,0)</f>
        <v>0</v>
      </c>
      <c r="BJ319" s="18" t="s">
        <v>83</v>
      </c>
      <c r="BK319" s="190">
        <f>ROUND(P319*H319,2)</f>
        <v>0</v>
      </c>
      <c r="BL319" s="18" t="s">
        <v>224</v>
      </c>
      <c r="BM319" s="189" t="s">
        <v>359</v>
      </c>
    </row>
    <row r="320" spans="1:47" s="2" customFormat="1" ht="12">
      <c r="A320" s="35"/>
      <c r="B320" s="36"/>
      <c r="C320" s="37"/>
      <c r="D320" s="191" t="s">
        <v>141</v>
      </c>
      <c r="E320" s="37"/>
      <c r="F320" s="192" t="s">
        <v>1151</v>
      </c>
      <c r="G320" s="37"/>
      <c r="H320" s="37"/>
      <c r="I320" s="193"/>
      <c r="J320" s="193"/>
      <c r="K320" s="37"/>
      <c r="L320" s="37"/>
      <c r="M320" s="40"/>
      <c r="N320" s="194"/>
      <c r="O320" s="195"/>
      <c r="P320" s="65"/>
      <c r="Q320" s="65"/>
      <c r="R320" s="65"/>
      <c r="S320" s="65"/>
      <c r="T320" s="65"/>
      <c r="U320" s="65"/>
      <c r="V320" s="65"/>
      <c r="W320" s="65"/>
      <c r="X320" s="66"/>
      <c r="Y320" s="35"/>
      <c r="Z320" s="35"/>
      <c r="AA320" s="35"/>
      <c r="AB320" s="35"/>
      <c r="AC320" s="35"/>
      <c r="AD320" s="35"/>
      <c r="AE320" s="35"/>
      <c r="AT320" s="18" t="s">
        <v>141</v>
      </c>
      <c r="AU320" s="18" t="s">
        <v>85</v>
      </c>
    </row>
    <row r="321" spans="1:47" s="2" customFormat="1" ht="12">
      <c r="A321" s="35"/>
      <c r="B321" s="36"/>
      <c r="C321" s="37"/>
      <c r="D321" s="196" t="s">
        <v>143</v>
      </c>
      <c r="E321" s="37"/>
      <c r="F321" s="197" t="s">
        <v>1152</v>
      </c>
      <c r="G321" s="37"/>
      <c r="H321" s="37"/>
      <c r="I321" s="193"/>
      <c r="J321" s="193"/>
      <c r="K321" s="37"/>
      <c r="L321" s="37"/>
      <c r="M321" s="40"/>
      <c r="N321" s="194"/>
      <c r="O321" s="195"/>
      <c r="P321" s="65"/>
      <c r="Q321" s="65"/>
      <c r="R321" s="65"/>
      <c r="S321" s="65"/>
      <c r="T321" s="65"/>
      <c r="U321" s="65"/>
      <c r="V321" s="65"/>
      <c r="W321" s="65"/>
      <c r="X321" s="66"/>
      <c r="Y321" s="35"/>
      <c r="Z321" s="35"/>
      <c r="AA321" s="35"/>
      <c r="AB321" s="35"/>
      <c r="AC321" s="35"/>
      <c r="AD321" s="35"/>
      <c r="AE321" s="35"/>
      <c r="AT321" s="18" t="s">
        <v>143</v>
      </c>
      <c r="AU321" s="18" t="s">
        <v>85</v>
      </c>
    </row>
    <row r="322" spans="2:51" s="13" customFormat="1" ht="12">
      <c r="B322" s="198"/>
      <c r="C322" s="199"/>
      <c r="D322" s="191" t="s">
        <v>145</v>
      </c>
      <c r="E322" s="200" t="s">
        <v>29</v>
      </c>
      <c r="F322" s="201" t="s">
        <v>1153</v>
      </c>
      <c r="G322" s="199"/>
      <c r="H322" s="200" t="s">
        <v>29</v>
      </c>
      <c r="I322" s="202"/>
      <c r="J322" s="202"/>
      <c r="K322" s="199"/>
      <c r="L322" s="199"/>
      <c r="M322" s="203"/>
      <c r="N322" s="204"/>
      <c r="O322" s="205"/>
      <c r="P322" s="205"/>
      <c r="Q322" s="205"/>
      <c r="R322" s="205"/>
      <c r="S322" s="205"/>
      <c r="T322" s="205"/>
      <c r="U322" s="205"/>
      <c r="V322" s="205"/>
      <c r="W322" s="205"/>
      <c r="X322" s="206"/>
      <c r="AT322" s="207" t="s">
        <v>145</v>
      </c>
      <c r="AU322" s="207" t="s">
        <v>85</v>
      </c>
      <c r="AV322" s="13" t="s">
        <v>83</v>
      </c>
      <c r="AW322" s="13" t="s">
        <v>5</v>
      </c>
      <c r="AX322" s="13" t="s">
        <v>75</v>
      </c>
      <c r="AY322" s="207" t="s">
        <v>131</v>
      </c>
    </row>
    <row r="323" spans="2:51" s="13" customFormat="1" ht="12">
      <c r="B323" s="198"/>
      <c r="C323" s="199"/>
      <c r="D323" s="191" t="s">
        <v>145</v>
      </c>
      <c r="E323" s="200" t="s">
        <v>29</v>
      </c>
      <c r="F323" s="201" t="s">
        <v>1392</v>
      </c>
      <c r="G323" s="199"/>
      <c r="H323" s="200" t="s">
        <v>29</v>
      </c>
      <c r="I323" s="202"/>
      <c r="J323" s="202"/>
      <c r="K323" s="199"/>
      <c r="L323" s="199"/>
      <c r="M323" s="203"/>
      <c r="N323" s="204"/>
      <c r="O323" s="205"/>
      <c r="P323" s="205"/>
      <c r="Q323" s="205"/>
      <c r="R323" s="205"/>
      <c r="S323" s="205"/>
      <c r="T323" s="205"/>
      <c r="U323" s="205"/>
      <c r="V323" s="205"/>
      <c r="W323" s="205"/>
      <c r="X323" s="206"/>
      <c r="AT323" s="207" t="s">
        <v>145</v>
      </c>
      <c r="AU323" s="207" t="s">
        <v>85</v>
      </c>
      <c r="AV323" s="13" t="s">
        <v>83</v>
      </c>
      <c r="AW323" s="13" t="s">
        <v>5</v>
      </c>
      <c r="AX323" s="13" t="s">
        <v>75</v>
      </c>
      <c r="AY323" s="207" t="s">
        <v>131</v>
      </c>
    </row>
    <row r="324" spans="2:51" s="14" customFormat="1" ht="12">
      <c r="B324" s="208"/>
      <c r="C324" s="209"/>
      <c r="D324" s="191" t="s">
        <v>145</v>
      </c>
      <c r="E324" s="210" t="s">
        <v>29</v>
      </c>
      <c r="F324" s="211" t="s">
        <v>1139</v>
      </c>
      <c r="G324" s="209"/>
      <c r="H324" s="212">
        <v>1.08</v>
      </c>
      <c r="I324" s="213"/>
      <c r="J324" s="213"/>
      <c r="K324" s="209"/>
      <c r="L324" s="209"/>
      <c r="M324" s="214"/>
      <c r="N324" s="215"/>
      <c r="O324" s="216"/>
      <c r="P324" s="216"/>
      <c r="Q324" s="216"/>
      <c r="R324" s="216"/>
      <c r="S324" s="216"/>
      <c r="T324" s="216"/>
      <c r="U324" s="216"/>
      <c r="V324" s="216"/>
      <c r="W324" s="216"/>
      <c r="X324" s="217"/>
      <c r="AT324" s="218" t="s">
        <v>145</v>
      </c>
      <c r="AU324" s="218" t="s">
        <v>85</v>
      </c>
      <c r="AV324" s="14" t="s">
        <v>85</v>
      </c>
      <c r="AW324" s="14" t="s">
        <v>5</v>
      </c>
      <c r="AX324" s="14" t="s">
        <v>75</v>
      </c>
      <c r="AY324" s="218" t="s">
        <v>131</v>
      </c>
    </row>
    <row r="325" spans="2:51" s="13" customFormat="1" ht="12">
      <c r="B325" s="198"/>
      <c r="C325" s="199"/>
      <c r="D325" s="191" t="s">
        <v>145</v>
      </c>
      <c r="E325" s="200" t="s">
        <v>29</v>
      </c>
      <c r="F325" s="201" t="s">
        <v>1400</v>
      </c>
      <c r="G325" s="199"/>
      <c r="H325" s="200" t="s">
        <v>29</v>
      </c>
      <c r="I325" s="202"/>
      <c r="J325" s="202"/>
      <c r="K325" s="199"/>
      <c r="L325" s="199"/>
      <c r="M325" s="203"/>
      <c r="N325" s="204"/>
      <c r="O325" s="205"/>
      <c r="P325" s="205"/>
      <c r="Q325" s="205"/>
      <c r="R325" s="205"/>
      <c r="S325" s="205"/>
      <c r="T325" s="205"/>
      <c r="U325" s="205"/>
      <c r="V325" s="205"/>
      <c r="W325" s="205"/>
      <c r="X325" s="206"/>
      <c r="AT325" s="207" t="s">
        <v>145</v>
      </c>
      <c r="AU325" s="207" t="s">
        <v>85</v>
      </c>
      <c r="AV325" s="13" t="s">
        <v>83</v>
      </c>
      <c r="AW325" s="13" t="s">
        <v>5</v>
      </c>
      <c r="AX325" s="13" t="s">
        <v>75</v>
      </c>
      <c r="AY325" s="207" t="s">
        <v>131</v>
      </c>
    </row>
    <row r="326" spans="2:51" s="14" customFormat="1" ht="12">
      <c r="B326" s="208"/>
      <c r="C326" s="209"/>
      <c r="D326" s="191" t="s">
        <v>145</v>
      </c>
      <c r="E326" s="210" t="s">
        <v>29</v>
      </c>
      <c r="F326" s="211" t="s">
        <v>1139</v>
      </c>
      <c r="G326" s="209"/>
      <c r="H326" s="212">
        <v>1.08</v>
      </c>
      <c r="I326" s="213"/>
      <c r="J326" s="213"/>
      <c r="K326" s="209"/>
      <c r="L326" s="209"/>
      <c r="M326" s="214"/>
      <c r="N326" s="215"/>
      <c r="O326" s="216"/>
      <c r="P326" s="216"/>
      <c r="Q326" s="216"/>
      <c r="R326" s="216"/>
      <c r="S326" s="216"/>
      <c r="T326" s="216"/>
      <c r="U326" s="216"/>
      <c r="V326" s="216"/>
      <c r="W326" s="216"/>
      <c r="X326" s="217"/>
      <c r="AT326" s="218" t="s">
        <v>145</v>
      </c>
      <c r="AU326" s="218" t="s">
        <v>85</v>
      </c>
      <c r="AV326" s="14" t="s">
        <v>85</v>
      </c>
      <c r="AW326" s="14" t="s">
        <v>5</v>
      </c>
      <c r="AX326" s="14" t="s">
        <v>75</v>
      </c>
      <c r="AY326" s="218" t="s">
        <v>131</v>
      </c>
    </row>
    <row r="327" spans="2:51" s="13" customFormat="1" ht="12">
      <c r="B327" s="198"/>
      <c r="C327" s="199"/>
      <c r="D327" s="191" t="s">
        <v>145</v>
      </c>
      <c r="E327" s="200" t="s">
        <v>29</v>
      </c>
      <c r="F327" s="201" t="s">
        <v>1394</v>
      </c>
      <c r="G327" s="199"/>
      <c r="H327" s="200" t="s">
        <v>29</v>
      </c>
      <c r="I327" s="202"/>
      <c r="J327" s="202"/>
      <c r="K327" s="199"/>
      <c r="L327" s="199"/>
      <c r="M327" s="203"/>
      <c r="N327" s="204"/>
      <c r="O327" s="205"/>
      <c r="P327" s="205"/>
      <c r="Q327" s="205"/>
      <c r="R327" s="205"/>
      <c r="S327" s="205"/>
      <c r="T327" s="205"/>
      <c r="U327" s="205"/>
      <c r="V327" s="205"/>
      <c r="W327" s="205"/>
      <c r="X327" s="206"/>
      <c r="AT327" s="207" t="s">
        <v>145</v>
      </c>
      <c r="AU327" s="207" t="s">
        <v>85</v>
      </c>
      <c r="AV327" s="13" t="s">
        <v>83</v>
      </c>
      <c r="AW327" s="13" t="s">
        <v>5</v>
      </c>
      <c r="AX327" s="13" t="s">
        <v>75</v>
      </c>
      <c r="AY327" s="207" t="s">
        <v>131</v>
      </c>
    </row>
    <row r="328" spans="2:51" s="14" customFormat="1" ht="12">
      <c r="B328" s="208"/>
      <c r="C328" s="209"/>
      <c r="D328" s="191" t="s">
        <v>145</v>
      </c>
      <c r="E328" s="210" t="s">
        <v>29</v>
      </c>
      <c r="F328" s="211" t="s">
        <v>1139</v>
      </c>
      <c r="G328" s="209"/>
      <c r="H328" s="212">
        <v>1.08</v>
      </c>
      <c r="I328" s="213"/>
      <c r="J328" s="213"/>
      <c r="K328" s="209"/>
      <c r="L328" s="209"/>
      <c r="M328" s="214"/>
      <c r="N328" s="215"/>
      <c r="O328" s="216"/>
      <c r="P328" s="216"/>
      <c r="Q328" s="216"/>
      <c r="R328" s="216"/>
      <c r="S328" s="216"/>
      <c r="T328" s="216"/>
      <c r="U328" s="216"/>
      <c r="V328" s="216"/>
      <c r="W328" s="216"/>
      <c r="X328" s="217"/>
      <c r="AT328" s="218" t="s">
        <v>145</v>
      </c>
      <c r="AU328" s="218" t="s">
        <v>85</v>
      </c>
      <c r="AV328" s="14" t="s">
        <v>85</v>
      </c>
      <c r="AW328" s="14" t="s">
        <v>5</v>
      </c>
      <c r="AX328" s="14" t="s">
        <v>75</v>
      </c>
      <c r="AY328" s="218" t="s">
        <v>131</v>
      </c>
    </row>
    <row r="329" spans="2:51" s="13" customFormat="1" ht="12">
      <c r="B329" s="198"/>
      <c r="C329" s="199"/>
      <c r="D329" s="191" t="s">
        <v>145</v>
      </c>
      <c r="E329" s="200" t="s">
        <v>29</v>
      </c>
      <c r="F329" s="201" t="s">
        <v>1395</v>
      </c>
      <c r="G329" s="199"/>
      <c r="H329" s="200" t="s">
        <v>29</v>
      </c>
      <c r="I329" s="202"/>
      <c r="J329" s="202"/>
      <c r="K329" s="199"/>
      <c r="L329" s="199"/>
      <c r="M329" s="203"/>
      <c r="N329" s="204"/>
      <c r="O329" s="205"/>
      <c r="P329" s="205"/>
      <c r="Q329" s="205"/>
      <c r="R329" s="205"/>
      <c r="S329" s="205"/>
      <c r="T329" s="205"/>
      <c r="U329" s="205"/>
      <c r="V329" s="205"/>
      <c r="W329" s="205"/>
      <c r="X329" s="206"/>
      <c r="AT329" s="207" t="s">
        <v>145</v>
      </c>
      <c r="AU329" s="207" t="s">
        <v>85</v>
      </c>
      <c r="AV329" s="13" t="s">
        <v>83</v>
      </c>
      <c r="AW329" s="13" t="s">
        <v>5</v>
      </c>
      <c r="AX329" s="13" t="s">
        <v>75</v>
      </c>
      <c r="AY329" s="207" t="s">
        <v>131</v>
      </c>
    </row>
    <row r="330" spans="2:51" s="14" customFormat="1" ht="12">
      <c r="B330" s="208"/>
      <c r="C330" s="209"/>
      <c r="D330" s="191" t="s">
        <v>145</v>
      </c>
      <c r="E330" s="210" t="s">
        <v>29</v>
      </c>
      <c r="F330" s="211" t="s">
        <v>1139</v>
      </c>
      <c r="G330" s="209"/>
      <c r="H330" s="212">
        <v>1.08</v>
      </c>
      <c r="I330" s="213"/>
      <c r="J330" s="213"/>
      <c r="K330" s="209"/>
      <c r="L330" s="209"/>
      <c r="M330" s="214"/>
      <c r="N330" s="215"/>
      <c r="O330" s="216"/>
      <c r="P330" s="216"/>
      <c r="Q330" s="216"/>
      <c r="R330" s="216"/>
      <c r="S330" s="216"/>
      <c r="T330" s="216"/>
      <c r="U330" s="216"/>
      <c r="V330" s="216"/>
      <c r="W330" s="216"/>
      <c r="X330" s="217"/>
      <c r="AT330" s="218" t="s">
        <v>145</v>
      </c>
      <c r="AU330" s="218" t="s">
        <v>85</v>
      </c>
      <c r="AV330" s="14" t="s">
        <v>85</v>
      </c>
      <c r="AW330" s="14" t="s">
        <v>5</v>
      </c>
      <c r="AX330" s="14" t="s">
        <v>75</v>
      </c>
      <c r="AY330" s="218" t="s">
        <v>131</v>
      </c>
    </row>
    <row r="331" spans="2:51" s="13" customFormat="1" ht="12">
      <c r="B331" s="198"/>
      <c r="C331" s="199"/>
      <c r="D331" s="191" t="s">
        <v>145</v>
      </c>
      <c r="E331" s="200" t="s">
        <v>29</v>
      </c>
      <c r="F331" s="201" t="s">
        <v>1396</v>
      </c>
      <c r="G331" s="199"/>
      <c r="H331" s="200" t="s">
        <v>29</v>
      </c>
      <c r="I331" s="202"/>
      <c r="J331" s="202"/>
      <c r="K331" s="199"/>
      <c r="L331" s="199"/>
      <c r="M331" s="203"/>
      <c r="N331" s="204"/>
      <c r="O331" s="205"/>
      <c r="P331" s="205"/>
      <c r="Q331" s="205"/>
      <c r="R331" s="205"/>
      <c r="S331" s="205"/>
      <c r="T331" s="205"/>
      <c r="U331" s="205"/>
      <c r="V331" s="205"/>
      <c r="W331" s="205"/>
      <c r="X331" s="206"/>
      <c r="AT331" s="207" t="s">
        <v>145</v>
      </c>
      <c r="AU331" s="207" t="s">
        <v>85</v>
      </c>
      <c r="AV331" s="13" t="s">
        <v>83</v>
      </c>
      <c r="AW331" s="13" t="s">
        <v>5</v>
      </c>
      <c r="AX331" s="13" t="s">
        <v>75</v>
      </c>
      <c r="AY331" s="207" t="s">
        <v>131</v>
      </c>
    </row>
    <row r="332" spans="2:51" s="14" customFormat="1" ht="12">
      <c r="B332" s="208"/>
      <c r="C332" s="209"/>
      <c r="D332" s="191" t="s">
        <v>145</v>
      </c>
      <c r="E332" s="210" t="s">
        <v>29</v>
      </c>
      <c r="F332" s="211" t="s">
        <v>1139</v>
      </c>
      <c r="G332" s="209"/>
      <c r="H332" s="212">
        <v>1.08</v>
      </c>
      <c r="I332" s="213"/>
      <c r="J332" s="213"/>
      <c r="K332" s="209"/>
      <c r="L332" s="209"/>
      <c r="M332" s="214"/>
      <c r="N332" s="215"/>
      <c r="O332" s="216"/>
      <c r="P332" s="216"/>
      <c r="Q332" s="216"/>
      <c r="R332" s="216"/>
      <c r="S332" s="216"/>
      <c r="T332" s="216"/>
      <c r="U332" s="216"/>
      <c r="V332" s="216"/>
      <c r="W332" s="216"/>
      <c r="X332" s="217"/>
      <c r="AT332" s="218" t="s">
        <v>145</v>
      </c>
      <c r="AU332" s="218" t="s">
        <v>85</v>
      </c>
      <c r="AV332" s="14" t="s">
        <v>85</v>
      </c>
      <c r="AW332" s="14" t="s">
        <v>5</v>
      </c>
      <c r="AX332" s="14" t="s">
        <v>75</v>
      </c>
      <c r="AY332" s="218" t="s">
        <v>131</v>
      </c>
    </row>
    <row r="333" spans="2:51" s="13" customFormat="1" ht="12">
      <c r="B333" s="198"/>
      <c r="C333" s="199"/>
      <c r="D333" s="191" t="s">
        <v>145</v>
      </c>
      <c r="E333" s="200" t="s">
        <v>29</v>
      </c>
      <c r="F333" s="201" t="s">
        <v>1397</v>
      </c>
      <c r="G333" s="199"/>
      <c r="H333" s="200" t="s">
        <v>29</v>
      </c>
      <c r="I333" s="202"/>
      <c r="J333" s="202"/>
      <c r="K333" s="199"/>
      <c r="L333" s="199"/>
      <c r="M333" s="203"/>
      <c r="N333" s="204"/>
      <c r="O333" s="205"/>
      <c r="P333" s="205"/>
      <c r="Q333" s="205"/>
      <c r="R333" s="205"/>
      <c r="S333" s="205"/>
      <c r="T333" s="205"/>
      <c r="U333" s="205"/>
      <c r="V333" s="205"/>
      <c r="W333" s="205"/>
      <c r="X333" s="206"/>
      <c r="AT333" s="207" t="s">
        <v>145</v>
      </c>
      <c r="AU333" s="207" t="s">
        <v>85</v>
      </c>
      <c r="AV333" s="13" t="s">
        <v>83</v>
      </c>
      <c r="AW333" s="13" t="s">
        <v>5</v>
      </c>
      <c r="AX333" s="13" t="s">
        <v>75</v>
      </c>
      <c r="AY333" s="207" t="s">
        <v>131</v>
      </c>
    </row>
    <row r="334" spans="2:51" s="14" customFormat="1" ht="12">
      <c r="B334" s="208"/>
      <c r="C334" s="209"/>
      <c r="D334" s="191" t="s">
        <v>145</v>
      </c>
      <c r="E334" s="210" t="s">
        <v>29</v>
      </c>
      <c r="F334" s="211" t="s">
        <v>1139</v>
      </c>
      <c r="G334" s="209"/>
      <c r="H334" s="212">
        <v>1.08</v>
      </c>
      <c r="I334" s="213"/>
      <c r="J334" s="213"/>
      <c r="K334" s="209"/>
      <c r="L334" s="209"/>
      <c r="M334" s="214"/>
      <c r="N334" s="215"/>
      <c r="O334" s="216"/>
      <c r="P334" s="216"/>
      <c r="Q334" s="216"/>
      <c r="R334" s="216"/>
      <c r="S334" s="216"/>
      <c r="T334" s="216"/>
      <c r="U334" s="216"/>
      <c r="V334" s="216"/>
      <c r="W334" s="216"/>
      <c r="X334" s="217"/>
      <c r="AT334" s="218" t="s">
        <v>145</v>
      </c>
      <c r="AU334" s="218" t="s">
        <v>85</v>
      </c>
      <c r="AV334" s="14" t="s">
        <v>85</v>
      </c>
      <c r="AW334" s="14" t="s">
        <v>5</v>
      </c>
      <c r="AX334" s="14" t="s">
        <v>75</v>
      </c>
      <c r="AY334" s="218" t="s">
        <v>131</v>
      </c>
    </row>
    <row r="335" spans="2:51" s="13" customFormat="1" ht="12">
      <c r="B335" s="198"/>
      <c r="C335" s="199"/>
      <c r="D335" s="191" t="s">
        <v>145</v>
      </c>
      <c r="E335" s="200" t="s">
        <v>29</v>
      </c>
      <c r="F335" s="201" t="s">
        <v>1398</v>
      </c>
      <c r="G335" s="199"/>
      <c r="H335" s="200" t="s">
        <v>29</v>
      </c>
      <c r="I335" s="202"/>
      <c r="J335" s="202"/>
      <c r="K335" s="199"/>
      <c r="L335" s="199"/>
      <c r="M335" s="203"/>
      <c r="N335" s="204"/>
      <c r="O335" s="205"/>
      <c r="P335" s="205"/>
      <c r="Q335" s="205"/>
      <c r="R335" s="205"/>
      <c r="S335" s="205"/>
      <c r="T335" s="205"/>
      <c r="U335" s="205"/>
      <c r="V335" s="205"/>
      <c r="W335" s="205"/>
      <c r="X335" s="206"/>
      <c r="AT335" s="207" t="s">
        <v>145</v>
      </c>
      <c r="AU335" s="207" t="s">
        <v>85</v>
      </c>
      <c r="AV335" s="13" t="s">
        <v>83</v>
      </c>
      <c r="AW335" s="13" t="s">
        <v>5</v>
      </c>
      <c r="AX335" s="13" t="s">
        <v>75</v>
      </c>
      <c r="AY335" s="207" t="s">
        <v>131</v>
      </c>
    </row>
    <row r="336" spans="2:51" s="14" customFormat="1" ht="12">
      <c r="B336" s="208"/>
      <c r="C336" s="209"/>
      <c r="D336" s="191" t="s">
        <v>145</v>
      </c>
      <c r="E336" s="210" t="s">
        <v>29</v>
      </c>
      <c r="F336" s="211" t="s">
        <v>1139</v>
      </c>
      <c r="G336" s="209"/>
      <c r="H336" s="212">
        <v>1.08</v>
      </c>
      <c r="I336" s="213"/>
      <c r="J336" s="213"/>
      <c r="K336" s="209"/>
      <c r="L336" s="209"/>
      <c r="M336" s="214"/>
      <c r="N336" s="215"/>
      <c r="O336" s="216"/>
      <c r="P336" s="216"/>
      <c r="Q336" s="216"/>
      <c r="R336" s="216"/>
      <c r="S336" s="216"/>
      <c r="T336" s="216"/>
      <c r="U336" s="216"/>
      <c r="V336" s="216"/>
      <c r="W336" s="216"/>
      <c r="X336" s="217"/>
      <c r="AT336" s="218" t="s">
        <v>145</v>
      </c>
      <c r="AU336" s="218" t="s">
        <v>85</v>
      </c>
      <c r="AV336" s="14" t="s">
        <v>85</v>
      </c>
      <c r="AW336" s="14" t="s">
        <v>5</v>
      </c>
      <c r="AX336" s="14" t="s">
        <v>75</v>
      </c>
      <c r="AY336" s="218" t="s">
        <v>131</v>
      </c>
    </row>
    <row r="337" spans="2:51" s="13" customFormat="1" ht="12">
      <c r="B337" s="198"/>
      <c r="C337" s="199"/>
      <c r="D337" s="191" t="s">
        <v>145</v>
      </c>
      <c r="E337" s="200" t="s">
        <v>29</v>
      </c>
      <c r="F337" s="201" t="s">
        <v>1399</v>
      </c>
      <c r="G337" s="199"/>
      <c r="H337" s="200" t="s">
        <v>29</v>
      </c>
      <c r="I337" s="202"/>
      <c r="J337" s="202"/>
      <c r="K337" s="199"/>
      <c r="L337" s="199"/>
      <c r="M337" s="203"/>
      <c r="N337" s="204"/>
      <c r="O337" s="205"/>
      <c r="P337" s="205"/>
      <c r="Q337" s="205"/>
      <c r="R337" s="205"/>
      <c r="S337" s="205"/>
      <c r="T337" s="205"/>
      <c r="U337" s="205"/>
      <c r="V337" s="205"/>
      <c r="W337" s="205"/>
      <c r="X337" s="206"/>
      <c r="AT337" s="207" t="s">
        <v>145</v>
      </c>
      <c r="AU337" s="207" t="s">
        <v>85</v>
      </c>
      <c r="AV337" s="13" t="s">
        <v>83</v>
      </c>
      <c r="AW337" s="13" t="s">
        <v>5</v>
      </c>
      <c r="AX337" s="13" t="s">
        <v>75</v>
      </c>
      <c r="AY337" s="207" t="s">
        <v>131</v>
      </c>
    </row>
    <row r="338" spans="2:51" s="14" customFormat="1" ht="12">
      <c r="B338" s="208"/>
      <c r="C338" s="209"/>
      <c r="D338" s="191" t="s">
        <v>145</v>
      </c>
      <c r="E338" s="210" t="s">
        <v>29</v>
      </c>
      <c r="F338" s="211" t="s">
        <v>1139</v>
      </c>
      <c r="G338" s="209"/>
      <c r="H338" s="212">
        <v>1.08</v>
      </c>
      <c r="I338" s="213"/>
      <c r="J338" s="213"/>
      <c r="K338" s="209"/>
      <c r="L338" s="209"/>
      <c r="M338" s="214"/>
      <c r="N338" s="215"/>
      <c r="O338" s="216"/>
      <c r="P338" s="216"/>
      <c r="Q338" s="216"/>
      <c r="R338" s="216"/>
      <c r="S338" s="216"/>
      <c r="T338" s="216"/>
      <c r="U338" s="216"/>
      <c r="V338" s="216"/>
      <c r="W338" s="216"/>
      <c r="X338" s="217"/>
      <c r="AT338" s="218" t="s">
        <v>145</v>
      </c>
      <c r="AU338" s="218" t="s">
        <v>85</v>
      </c>
      <c r="AV338" s="14" t="s">
        <v>85</v>
      </c>
      <c r="AW338" s="14" t="s">
        <v>5</v>
      </c>
      <c r="AX338" s="14" t="s">
        <v>75</v>
      </c>
      <c r="AY338" s="218" t="s">
        <v>131</v>
      </c>
    </row>
    <row r="339" spans="2:51" s="15" customFormat="1" ht="12">
      <c r="B339" s="219"/>
      <c r="C339" s="220"/>
      <c r="D339" s="191" t="s">
        <v>145</v>
      </c>
      <c r="E339" s="221" t="s">
        <v>29</v>
      </c>
      <c r="F339" s="222" t="s">
        <v>147</v>
      </c>
      <c r="G339" s="220"/>
      <c r="H339" s="223">
        <v>8.64</v>
      </c>
      <c r="I339" s="224"/>
      <c r="J339" s="224"/>
      <c r="K339" s="220"/>
      <c r="L339" s="220"/>
      <c r="M339" s="225"/>
      <c r="N339" s="226"/>
      <c r="O339" s="227"/>
      <c r="P339" s="227"/>
      <c r="Q339" s="227"/>
      <c r="R339" s="227"/>
      <c r="S339" s="227"/>
      <c r="T339" s="227"/>
      <c r="U339" s="227"/>
      <c r="V339" s="227"/>
      <c r="W339" s="227"/>
      <c r="X339" s="228"/>
      <c r="AT339" s="229" t="s">
        <v>145</v>
      </c>
      <c r="AU339" s="229" t="s">
        <v>85</v>
      </c>
      <c r="AV339" s="15" t="s">
        <v>139</v>
      </c>
      <c r="AW339" s="15" t="s">
        <v>5</v>
      </c>
      <c r="AX339" s="15" t="s">
        <v>83</v>
      </c>
      <c r="AY339" s="229" t="s">
        <v>131</v>
      </c>
    </row>
    <row r="340" spans="1:65" s="2" customFormat="1" ht="24.2" customHeight="1">
      <c r="A340" s="35"/>
      <c r="B340" s="36"/>
      <c r="C340" s="177" t="s">
        <v>258</v>
      </c>
      <c r="D340" s="177" t="s">
        <v>134</v>
      </c>
      <c r="E340" s="178" t="s">
        <v>1154</v>
      </c>
      <c r="F340" s="179" t="s">
        <v>1155</v>
      </c>
      <c r="G340" s="180" t="s">
        <v>680</v>
      </c>
      <c r="H340" s="241"/>
      <c r="I340" s="182"/>
      <c r="J340" s="182"/>
      <c r="K340" s="183">
        <f>ROUND(P340*H340,2)</f>
        <v>0</v>
      </c>
      <c r="L340" s="179" t="s">
        <v>1008</v>
      </c>
      <c r="M340" s="40"/>
      <c r="N340" s="184" t="s">
        <v>29</v>
      </c>
      <c r="O340" s="185" t="s">
        <v>44</v>
      </c>
      <c r="P340" s="186">
        <f>I340+J340</f>
        <v>0</v>
      </c>
      <c r="Q340" s="186">
        <f>ROUND(I340*H340,2)</f>
        <v>0</v>
      </c>
      <c r="R340" s="186">
        <f>ROUND(J340*H340,2)</f>
        <v>0</v>
      </c>
      <c r="S340" s="65"/>
      <c r="T340" s="187">
        <f>S340*H340</f>
        <v>0</v>
      </c>
      <c r="U340" s="187">
        <v>0</v>
      </c>
      <c r="V340" s="187">
        <f>U340*H340</f>
        <v>0</v>
      </c>
      <c r="W340" s="187">
        <v>0</v>
      </c>
      <c r="X340" s="188">
        <f>W340*H340</f>
        <v>0</v>
      </c>
      <c r="Y340" s="35"/>
      <c r="Z340" s="35"/>
      <c r="AA340" s="35"/>
      <c r="AB340" s="35"/>
      <c r="AC340" s="35"/>
      <c r="AD340" s="35"/>
      <c r="AE340" s="35"/>
      <c r="AR340" s="189" t="s">
        <v>224</v>
      </c>
      <c r="AT340" s="189" t="s">
        <v>134</v>
      </c>
      <c r="AU340" s="189" t="s">
        <v>85</v>
      </c>
      <c r="AY340" s="18" t="s">
        <v>131</v>
      </c>
      <c r="BE340" s="190">
        <f>IF(O340="základní",K340,0)</f>
        <v>0</v>
      </c>
      <c r="BF340" s="190">
        <f>IF(O340="snížená",K340,0)</f>
        <v>0</v>
      </c>
      <c r="BG340" s="190">
        <f>IF(O340="zákl. přenesená",K340,0)</f>
        <v>0</v>
      </c>
      <c r="BH340" s="190">
        <f>IF(O340="sníž. přenesená",K340,0)</f>
        <v>0</v>
      </c>
      <c r="BI340" s="190">
        <f>IF(O340="nulová",K340,0)</f>
        <v>0</v>
      </c>
      <c r="BJ340" s="18" t="s">
        <v>83</v>
      </c>
      <c r="BK340" s="190">
        <f>ROUND(P340*H340,2)</f>
        <v>0</v>
      </c>
      <c r="BL340" s="18" t="s">
        <v>224</v>
      </c>
      <c r="BM340" s="189" t="s">
        <v>367</v>
      </c>
    </row>
    <row r="341" spans="1:47" s="2" customFormat="1" ht="12">
      <c r="A341" s="35"/>
      <c r="B341" s="36"/>
      <c r="C341" s="37"/>
      <c r="D341" s="191" t="s">
        <v>141</v>
      </c>
      <c r="E341" s="37"/>
      <c r="F341" s="192" t="s">
        <v>1155</v>
      </c>
      <c r="G341" s="37"/>
      <c r="H341" s="37"/>
      <c r="I341" s="193"/>
      <c r="J341" s="193"/>
      <c r="K341" s="37"/>
      <c r="L341" s="37"/>
      <c r="M341" s="40"/>
      <c r="N341" s="194"/>
      <c r="O341" s="195"/>
      <c r="P341" s="65"/>
      <c r="Q341" s="65"/>
      <c r="R341" s="65"/>
      <c r="S341" s="65"/>
      <c r="T341" s="65"/>
      <c r="U341" s="65"/>
      <c r="V341" s="65"/>
      <c r="W341" s="65"/>
      <c r="X341" s="66"/>
      <c r="Y341" s="35"/>
      <c r="Z341" s="35"/>
      <c r="AA341" s="35"/>
      <c r="AB341" s="35"/>
      <c r="AC341" s="35"/>
      <c r="AD341" s="35"/>
      <c r="AE341" s="35"/>
      <c r="AT341" s="18" t="s">
        <v>141</v>
      </c>
      <c r="AU341" s="18" t="s">
        <v>85</v>
      </c>
    </row>
    <row r="342" spans="1:47" s="2" customFormat="1" ht="12">
      <c r="A342" s="35"/>
      <c r="B342" s="36"/>
      <c r="C342" s="37"/>
      <c r="D342" s="196" t="s">
        <v>143</v>
      </c>
      <c r="E342" s="37"/>
      <c r="F342" s="197" t="s">
        <v>1156</v>
      </c>
      <c r="G342" s="37"/>
      <c r="H342" s="37"/>
      <c r="I342" s="193"/>
      <c r="J342" s="193"/>
      <c r="K342" s="37"/>
      <c r="L342" s="37"/>
      <c r="M342" s="40"/>
      <c r="N342" s="194"/>
      <c r="O342" s="195"/>
      <c r="P342" s="65"/>
      <c r="Q342" s="65"/>
      <c r="R342" s="65"/>
      <c r="S342" s="65"/>
      <c r="T342" s="65"/>
      <c r="U342" s="65"/>
      <c r="V342" s="65"/>
      <c r="W342" s="65"/>
      <c r="X342" s="66"/>
      <c r="Y342" s="35"/>
      <c r="Z342" s="35"/>
      <c r="AA342" s="35"/>
      <c r="AB342" s="35"/>
      <c r="AC342" s="35"/>
      <c r="AD342" s="35"/>
      <c r="AE342" s="35"/>
      <c r="AT342" s="18" t="s">
        <v>143</v>
      </c>
      <c r="AU342" s="18" t="s">
        <v>85</v>
      </c>
    </row>
    <row r="343" spans="2:63" s="12" customFormat="1" ht="22.9" customHeight="1">
      <c r="B343" s="160"/>
      <c r="C343" s="161"/>
      <c r="D343" s="162" t="s">
        <v>74</v>
      </c>
      <c r="E343" s="175" t="s">
        <v>1157</v>
      </c>
      <c r="F343" s="175" t="s">
        <v>1158</v>
      </c>
      <c r="G343" s="161"/>
      <c r="H343" s="161"/>
      <c r="I343" s="164"/>
      <c r="J343" s="164"/>
      <c r="K343" s="176">
        <f>BK343</f>
        <v>0</v>
      </c>
      <c r="L343" s="161"/>
      <c r="M343" s="166"/>
      <c r="N343" s="167"/>
      <c r="O343" s="168"/>
      <c r="P343" s="168"/>
      <c r="Q343" s="169">
        <f>SUM(Q344:Q427)</f>
        <v>0</v>
      </c>
      <c r="R343" s="169">
        <f>SUM(R344:R427)</f>
        <v>0</v>
      </c>
      <c r="S343" s="168"/>
      <c r="T343" s="170">
        <f>SUM(T344:T427)</f>
        <v>0</v>
      </c>
      <c r="U343" s="168"/>
      <c r="V343" s="170">
        <f>SUM(V344:V427)</f>
        <v>0</v>
      </c>
      <c r="W343" s="168"/>
      <c r="X343" s="171">
        <f>SUM(X344:X427)</f>
        <v>0</v>
      </c>
      <c r="AR343" s="172" t="s">
        <v>85</v>
      </c>
      <c r="AT343" s="173" t="s">
        <v>74</v>
      </c>
      <c r="AU343" s="173" t="s">
        <v>83</v>
      </c>
      <c r="AY343" s="172" t="s">
        <v>131</v>
      </c>
      <c r="BK343" s="174">
        <f>SUM(BK344:BK427)</f>
        <v>0</v>
      </c>
    </row>
    <row r="344" spans="1:65" s="2" customFormat="1" ht="24.2" customHeight="1">
      <c r="A344" s="35"/>
      <c r="B344" s="36"/>
      <c r="C344" s="177" t="s">
        <v>264</v>
      </c>
      <c r="D344" s="177" t="s">
        <v>134</v>
      </c>
      <c r="E344" s="178" t="s">
        <v>1159</v>
      </c>
      <c r="F344" s="179" t="s">
        <v>1160</v>
      </c>
      <c r="G344" s="180" t="s">
        <v>1007</v>
      </c>
      <c r="H344" s="181">
        <v>1054.307</v>
      </c>
      <c r="I344" s="182"/>
      <c r="J344" s="182"/>
      <c r="K344" s="183">
        <f>ROUND(P344*H344,2)</f>
        <v>0</v>
      </c>
      <c r="L344" s="179" t="s">
        <v>1008</v>
      </c>
      <c r="M344" s="40"/>
      <c r="N344" s="184" t="s">
        <v>29</v>
      </c>
      <c r="O344" s="185" t="s">
        <v>44</v>
      </c>
      <c r="P344" s="186">
        <f>I344+J344</f>
        <v>0</v>
      </c>
      <c r="Q344" s="186">
        <f>ROUND(I344*H344,2)</f>
        <v>0</v>
      </c>
      <c r="R344" s="186">
        <f>ROUND(J344*H344,2)</f>
        <v>0</v>
      </c>
      <c r="S344" s="65"/>
      <c r="T344" s="187">
        <f>S344*H344</f>
        <v>0</v>
      </c>
      <c r="U344" s="187">
        <v>0</v>
      </c>
      <c r="V344" s="187">
        <f>U344*H344</f>
        <v>0</v>
      </c>
      <c r="W344" s="187">
        <v>0</v>
      </c>
      <c r="X344" s="188">
        <f>W344*H344</f>
        <v>0</v>
      </c>
      <c r="Y344" s="35"/>
      <c r="Z344" s="35"/>
      <c r="AA344" s="35"/>
      <c r="AB344" s="35"/>
      <c r="AC344" s="35"/>
      <c r="AD344" s="35"/>
      <c r="AE344" s="35"/>
      <c r="AR344" s="189" t="s">
        <v>224</v>
      </c>
      <c r="AT344" s="189" t="s">
        <v>134</v>
      </c>
      <c r="AU344" s="189" t="s">
        <v>85</v>
      </c>
      <c r="AY344" s="18" t="s">
        <v>131</v>
      </c>
      <c r="BE344" s="190">
        <f>IF(O344="základní",K344,0)</f>
        <v>0</v>
      </c>
      <c r="BF344" s="190">
        <f>IF(O344="snížená",K344,0)</f>
        <v>0</v>
      </c>
      <c r="BG344" s="190">
        <f>IF(O344="zákl. přenesená",K344,0)</f>
        <v>0</v>
      </c>
      <c r="BH344" s="190">
        <f>IF(O344="sníž. přenesená",K344,0)</f>
        <v>0</v>
      </c>
      <c r="BI344" s="190">
        <f>IF(O344="nulová",K344,0)</f>
        <v>0</v>
      </c>
      <c r="BJ344" s="18" t="s">
        <v>83</v>
      </c>
      <c r="BK344" s="190">
        <f>ROUND(P344*H344,2)</f>
        <v>0</v>
      </c>
      <c r="BL344" s="18" t="s">
        <v>224</v>
      </c>
      <c r="BM344" s="189" t="s">
        <v>377</v>
      </c>
    </row>
    <row r="345" spans="1:47" s="2" customFormat="1" ht="12">
      <c r="A345" s="35"/>
      <c r="B345" s="36"/>
      <c r="C345" s="37"/>
      <c r="D345" s="191" t="s">
        <v>141</v>
      </c>
      <c r="E345" s="37"/>
      <c r="F345" s="192" t="s">
        <v>1160</v>
      </c>
      <c r="G345" s="37"/>
      <c r="H345" s="37"/>
      <c r="I345" s="193"/>
      <c r="J345" s="193"/>
      <c r="K345" s="37"/>
      <c r="L345" s="37"/>
      <c r="M345" s="40"/>
      <c r="N345" s="194"/>
      <c r="O345" s="195"/>
      <c r="P345" s="65"/>
      <c r="Q345" s="65"/>
      <c r="R345" s="65"/>
      <c r="S345" s="65"/>
      <c r="T345" s="65"/>
      <c r="U345" s="65"/>
      <c r="V345" s="65"/>
      <c r="W345" s="65"/>
      <c r="X345" s="66"/>
      <c r="Y345" s="35"/>
      <c r="Z345" s="35"/>
      <c r="AA345" s="35"/>
      <c r="AB345" s="35"/>
      <c r="AC345" s="35"/>
      <c r="AD345" s="35"/>
      <c r="AE345" s="35"/>
      <c r="AT345" s="18" t="s">
        <v>141</v>
      </c>
      <c r="AU345" s="18" t="s">
        <v>85</v>
      </c>
    </row>
    <row r="346" spans="1:47" s="2" customFormat="1" ht="12">
      <c r="A346" s="35"/>
      <c r="B346" s="36"/>
      <c r="C346" s="37"/>
      <c r="D346" s="196" t="s">
        <v>143</v>
      </c>
      <c r="E346" s="37"/>
      <c r="F346" s="197" t="s">
        <v>1161</v>
      </c>
      <c r="G346" s="37"/>
      <c r="H346" s="37"/>
      <c r="I346" s="193"/>
      <c r="J346" s="193"/>
      <c r="K346" s="37"/>
      <c r="L346" s="37"/>
      <c r="M346" s="40"/>
      <c r="N346" s="194"/>
      <c r="O346" s="195"/>
      <c r="P346" s="65"/>
      <c r="Q346" s="65"/>
      <c r="R346" s="65"/>
      <c r="S346" s="65"/>
      <c r="T346" s="65"/>
      <c r="U346" s="65"/>
      <c r="V346" s="65"/>
      <c r="W346" s="65"/>
      <c r="X346" s="66"/>
      <c r="Y346" s="35"/>
      <c r="Z346" s="35"/>
      <c r="AA346" s="35"/>
      <c r="AB346" s="35"/>
      <c r="AC346" s="35"/>
      <c r="AD346" s="35"/>
      <c r="AE346" s="35"/>
      <c r="AT346" s="18" t="s">
        <v>143</v>
      </c>
      <c r="AU346" s="18" t="s">
        <v>85</v>
      </c>
    </row>
    <row r="347" spans="2:51" s="13" customFormat="1" ht="12">
      <c r="B347" s="198"/>
      <c r="C347" s="199"/>
      <c r="D347" s="191" t="s">
        <v>145</v>
      </c>
      <c r="E347" s="200" t="s">
        <v>29</v>
      </c>
      <c r="F347" s="201" t="s">
        <v>1162</v>
      </c>
      <c r="G347" s="199"/>
      <c r="H347" s="200" t="s">
        <v>29</v>
      </c>
      <c r="I347" s="202"/>
      <c r="J347" s="202"/>
      <c r="K347" s="199"/>
      <c r="L347" s="199"/>
      <c r="M347" s="203"/>
      <c r="N347" s="204"/>
      <c r="O347" s="205"/>
      <c r="P347" s="205"/>
      <c r="Q347" s="205"/>
      <c r="R347" s="205"/>
      <c r="S347" s="205"/>
      <c r="T347" s="205"/>
      <c r="U347" s="205"/>
      <c r="V347" s="205"/>
      <c r="W347" s="205"/>
      <c r="X347" s="206"/>
      <c r="AT347" s="207" t="s">
        <v>145</v>
      </c>
      <c r="AU347" s="207" t="s">
        <v>85</v>
      </c>
      <c r="AV347" s="13" t="s">
        <v>83</v>
      </c>
      <c r="AW347" s="13" t="s">
        <v>5</v>
      </c>
      <c r="AX347" s="13" t="s">
        <v>75</v>
      </c>
      <c r="AY347" s="207" t="s">
        <v>131</v>
      </c>
    </row>
    <row r="348" spans="2:51" s="13" customFormat="1" ht="12">
      <c r="B348" s="198"/>
      <c r="C348" s="199"/>
      <c r="D348" s="191" t="s">
        <v>145</v>
      </c>
      <c r="E348" s="200" t="s">
        <v>29</v>
      </c>
      <c r="F348" s="201" t="s">
        <v>1312</v>
      </c>
      <c r="G348" s="199"/>
      <c r="H348" s="200" t="s">
        <v>29</v>
      </c>
      <c r="I348" s="202"/>
      <c r="J348" s="202"/>
      <c r="K348" s="199"/>
      <c r="L348" s="199"/>
      <c r="M348" s="203"/>
      <c r="N348" s="204"/>
      <c r="O348" s="205"/>
      <c r="P348" s="205"/>
      <c r="Q348" s="205"/>
      <c r="R348" s="205"/>
      <c r="S348" s="205"/>
      <c r="T348" s="205"/>
      <c r="U348" s="205"/>
      <c r="V348" s="205"/>
      <c r="W348" s="205"/>
      <c r="X348" s="206"/>
      <c r="AT348" s="207" t="s">
        <v>145</v>
      </c>
      <c r="AU348" s="207" t="s">
        <v>85</v>
      </c>
      <c r="AV348" s="13" t="s">
        <v>83</v>
      </c>
      <c r="AW348" s="13" t="s">
        <v>5</v>
      </c>
      <c r="AX348" s="13" t="s">
        <v>75</v>
      </c>
      <c r="AY348" s="207" t="s">
        <v>131</v>
      </c>
    </row>
    <row r="349" spans="2:51" s="14" customFormat="1" ht="12">
      <c r="B349" s="208"/>
      <c r="C349" s="209"/>
      <c r="D349" s="191" t="s">
        <v>145</v>
      </c>
      <c r="E349" s="210" t="s">
        <v>29</v>
      </c>
      <c r="F349" s="211" t="s">
        <v>1401</v>
      </c>
      <c r="G349" s="209"/>
      <c r="H349" s="212">
        <v>27.218</v>
      </c>
      <c r="I349" s="213"/>
      <c r="J349" s="213"/>
      <c r="K349" s="209"/>
      <c r="L349" s="209"/>
      <c r="M349" s="214"/>
      <c r="N349" s="215"/>
      <c r="O349" s="216"/>
      <c r="P349" s="216"/>
      <c r="Q349" s="216"/>
      <c r="R349" s="216"/>
      <c r="S349" s="216"/>
      <c r="T349" s="216"/>
      <c r="U349" s="216"/>
      <c r="V349" s="216"/>
      <c r="W349" s="216"/>
      <c r="X349" s="217"/>
      <c r="AT349" s="218" t="s">
        <v>145</v>
      </c>
      <c r="AU349" s="218" t="s">
        <v>85</v>
      </c>
      <c r="AV349" s="14" t="s">
        <v>85</v>
      </c>
      <c r="AW349" s="14" t="s">
        <v>5</v>
      </c>
      <c r="AX349" s="14" t="s">
        <v>75</v>
      </c>
      <c r="AY349" s="218" t="s">
        <v>131</v>
      </c>
    </row>
    <row r="350" spans="2:51" s="13" customFormat="1" ht="12">
      <c r="B350" s="198"/>
      <c r="C350" s="199"/>
      <c r="D350" s="191" t="s">
        <v>145</v>
      </c>
      <c r="E350" s="200" t="s">
        <v>29</v>
      </c>
      <c r="F350" s="201" t="s">
        <v>1314</v>
      </c>
      <c r="G350" s="199"/>
      <c r="H350" s="200" t="s">
        <v>29</v>
      </c>
      <c r="I350" s="202"/>
      <c r="J350" s="202"/>
      <c r="K350" s="199"/>
      <c r="L350" s="199"/>
      <c r="M350" s="203"/>
      <c r="N350" s="204"/>
      <c r="O350" s="205"/>
      <c r="P350" s="205"/>
      <c r="Q350" s="205"/>
      <c r="R350" s="205"/>
      <c r="S350" s="205"/>
      <c r="T350" s="205"/>
      <c r="U350" s="205"/>
      <c r="V350" s="205"/>
      <c r="W350" s="205"/>
      <c r="X350" s="206"/>
      <c r="AT350" s="207" t="s">
        <v>145</v>
      </c>
      <c r="AU350" s="207" t="s">
        <v>85</v>
      </c>
      <c r="AV350" s="13" t="s">
        <v>83</v>
      </c>
      <c r="AW350" s="13" t="s">
        <v>5</v>
      </c>
      <c r="AX350" s="13" t="s">
        <v>75</v>
      </c>
      <c r="AY350" s="207" t="s">
        <v>131</v>
      </c>
    </row>
    <row r="351" spans="2:51" s="14" customFormat="1" ht="12">
      <c r="B351" s="208"/>
      <c r="C351" s="209"/>
      <c r="D351" s="191" t="s">
        <v>145</v>
      </c>
      <c r="E351" s="210" t="s">
        <v>29</v>
      </c>
      <c r="F351" s="211" t="s">
        <v>1402</v>
      </c>
      <c r="G351" s="209"/>
      <c r="H351" s="212">
        <v>29.299</v>
      </c>
      <c r="I351" s="213"/>
      <c r="J351" s="213"/>
      <c r="K351" s="209"/>
      <c r="L351" s="209"/>
      <c r="M351" s="214"/>
      <c r="N351" s="215"/>
      <c r="O351" s="216"/>
      <c r="P351" s="216"/>
      <c r="Q351" s="216"/>
      <c r="R351" s="216"/>
      <c r="S351" s="216"/>
      <c r="T351" s="216"/>
      <c r="U351" s="216"/>
      <c r="V351" s="216"/>
      <c r="W351" s="216"/>
      <c r="X351" s="217"/>
      <c r="AT351" s="218" t="s">
        <v>145</v>
      </c>
      <c r="AU351" s="218" t="s">
        <v>85</v>
      </c>
      <c r="AV351" s="14" t="s">
        <v>85</v>
      </c>
      <c r="AW351" s="14" t="s">
        <v>5</v>
      </c>
      <c r="AX351" s="14" t="s">
        <v>75</v>
      </c>
      <c r="AY351" s="218" t="s">
        <v>131</v>
      </c>
    </row>
    <row r="352" spans="2:51" s="13" customFormat="1" ht="12">
      <c r="B352" s="198"/>
      <c r="C352" s="199"/>
      <c r="D352" s="191" t="s">
        <v>145</v>
      </c>
      <c r="E352" s="200" t="s">
        <v>29</v>
      </c>
      <c r="F352" s="201" t="s">
        <v>1316</v>
      </c>
      <c r="G352" s="199"/>
      <c r="H352" s="200" t="s">
        <v>29</v>
      </c>
      <c r="I352" s="202"/>
      <c r="J352" s="202"/>
      <c r="K352" s="199"/>
      <c r="L352" s="199"/>
      <c r="M352" s="203"/>
      <c r="N352" s="204"/>
      <c r="O352" s="205"/>
      <c r="P352" s="205"/>
      <c r="Q352" s="205"/>
      <c r="R352" s="205"/>
      <c r="S352" s="205"/>
      <c r="T352" s="205"/>
      <c r="U352" s="205"/>
      <c r="V352" s="205"/>
      <c r="W352" s="205"/>
      <c r="X352" s="206"/>
      <c r="AT352" s="207" t="s">
        <v>145</v>
      </c>
      <c r="AU352" s="207" t="s">
        <v>85</v>
      </c>
      <c r="AV352" s="13" t="s">
        <v>83</v>
      </c>
      <c r="AW352" s="13" t="s">
        <v>5</v>
      </c>
      <c r="AX352" s="13" t="s">
        <v>75</v>
      </c>
      <c r="AY352" s="207" t="s">
        <v>131</v>
      </c>
    </row>
    <row r="353" spans="2:51" s="14" customFormat="1" ht="12">
      <c r="B353" s="208"/>
      <c r="C353" s="209"/>
      <c r="D353" s="191" t="s">
        <v>145</v>
      </c>
      <c r="E353" s="210" t="s">
        <v>29</v>
      </c>
      <c r="F353" s="211" t="s">
        <v>1403</v>
      </c>
      <c r="G353" s="209"/>
      <c r="H353" s="212">
        <v>19.789</v>
      </c>
      <c r="I353" s="213"/>
      <c r="J353" s="213"/>
      <c r="K353" s="209"/>
      <c r="L353" s="209"/>
      <c r="M353" s="214"/>
      <c r="N353" s="215"/>
      <c r="O353" s="216"/>
      <c r="P353" s="216"/>
      <c r="Q353" s="216"/>
      <c r="R353" s="216"/>
      <c r="S353" s="216"/>
      <c r="T353" s="216"/>
      <c r="U353" s="216"/>
      <c r="V353" s="216"/>
      <c r="W353" s="216"/>
      <c r="X353" s="217"/>
      <c r="AT353" s="218" t="s">
        <v>145</v>
      </c>
      <c r="AU353" s="218" t="s">
        <v>85</v>
      </c>
      <c r="AV353" s="14" t="s">
        <v>85</v>
      </c>
      <c r="AW353" s="14" t="s">
        <v>5</v>
      </c>
      <c r="AX353" s="14" t="s">
        <v>75</v>
      </c>
      <c r="AY353" s="218" t="s">
        <v>131</v>
      </c>
    </row>
    <row r="354" spans="2:51" s="13" customFormat="1" ht="12">
      <c r="B354" s="198"/>
      <c r="C354" s="199"/>
      <c r="D354" s="191" t="s">
        <v>145</v>
      </c>
      <c r="E354" s="200" t="s">
        <v>29</v>
      </c>
      <c r="F354" s="201" t="s">
        <v>1318</v>
      </c>
      <c r="G354" s="199"/>
      <c r="H354" s="200" t="s">
        <v>29</v>
      </c>
      <c r="I354" s="202"/>
      <c r="J354" s="202"/>
      <c r="K354" s="199"/>
      <c r="L354" s="199"/>
      <c r="M354" s="203"/>
      <c r="N354" s="204"/>
      <c r="O354" s="205"/>
      <c r="P354" s="205"/>
      <c r="Q354" s="205"/>
      <c r="R354" s="205"/>
      <c r="S354" s="205"/>
      <c r="T354" s="205"/>
      <c r="U354" s="205"/>
      <c r="V354" s="205"/>
      <c r="W354" s="205"/>
      <c r="X354" s="206"/>
      <c r="AT354" s="207" t="s">
        <v>145</v>
      </c>
      <c r="AU354" s="207" t="s">
        <v>85</v>
      </c>
      <c r="AV354" s="13" t="s">
        <v>83</v>
      </c>
      <c r="AW354" s="13" t="s">
        <v>5</v>
      </c>
      <c r="AX354" s="13" t="s">
        <v>75</v>
      </c>
      <c r="AY354" s="207" t="s">
        <v>131</v>
      </c>
    </row>
    <row r="355" spans="2:51" s="14" customFormat="1" ht="12">
      <c r="B355" s="208"/>
      <c r="C355" s="209"/>
      <c r="D355" s="191" t="s">
        <v>145</v>
      </c>
      <c r="E355" s="210" t="s">
        <v>29</v>
      </c>
      <c r="F355" s="211" t="s">
        <v>1404</v>
      </c>
      <c r="G355" s="209"/>
      <c r="H355" s="212">
        <v>80.944</v>
      </c>
      <c r="I355" s="213"/>
      <c r="J355" s="213"/>
      <c r="K355" s="209"/>
      <c r="L355" s="209"/>
      <c r="M355" s="214"/>
      <c r="N355" s="215"/>
      <c r="O355" s="216"/>
      <c r="P355" s="216"/>
      <c r="Q355" s="216"/>
      <c r="R355" s="216"/>
      <c r="S355" s="216"/>
      <c r="T355" s="216"/>
      <c r="U355" s="216"/>
      <c r="V355" s="216"/>
      <c r="W355" s="216"/>
      <c r="X355" s="217"/>
      <c r="AT355" s="218" t="s">
        <v>145</v>
      </c>
      <c r="AU355" s="218" t="s">
        <v>85</v>
      </c>
      <c r="AV355" s="14" t="s">
        <v>85</v>
      </c>
      <c r="AW355" s="14" t="s">
        <v>5</v>
      </c>
      <c r="AX355" s="14" t="s">
        <v>75</v>
      </c>
      <c r="AY355" s="218" t="s">
        <v>131</v>
      </c>
    </row>
    <row r="356" spans="2:51" s="13" customFormat="1" ht="12">
      <c r="B356" s="198"/>
      <c r="C356" s="199"/>
      <c r="D356" s="191" t="s">
        <v>145</v>
      </c>
      <c r="E356" s="200" t="s">
        <v>29</v>
      </c>
      <c r="F356" s="201" t="s">
        <v>1320</v>
      </c>
      <c r="G356" s="199"/>
      <c r="H356" s="200" t="s">
        <v>29</v>
      </c>
      <c r="I356" s="202"/>
      <c r="J356" s="202"/>
      <c r="K356" s="199"/>
      <c r="L356" s="199"/>
      <c r="M356" s="203"/>
      <c r="N356" s="204"/>
      <c r="O356" s="205"/>
      <c r="P356" s="205"/>
      <c r="Q356" s="205"/>
      <c r="R356" s="205"/>
      <c r="S356" s="205"/>
      <c r="T356" s="205"/>
      <c r="U356" s="205"/>
      <c r="V356" s="205"/>
      <c r="W356" s="205"/>
      <c r="X356" s="206"/>
      <c r="AT356" s="207" t="s">
        <v>145</v>
      </c>
      <c r="AU356" s="207" t="s">
        <v>85</v>
      </c>
      <c r="AV356" s="13" t="s">
        <v>83</v>
      </c>
      <c r="AW356" s="13" t="s">
        <v>5</v>
      </c>
      <c r="AX356" s="13" t="s">
        <v>75</v>
      </c>
      <c r="AY356" s="207" t="s">
        <v>131</v>
      </c>
    </row>
    <row r="357" spans="2:51" s="14" customFormat="1" ht="12">
      <c r="B357" s="208"/>
      <c r="C357" s="209"/>
      <c r="D357" s="191" t="s">
        <v>145</v>
      </c>
      <c r="E357" s="210" t="s">
        <v>29</v>
      </c>
      <c r="F357" s="211" t="s">
        <v>1405</v>
      </c>
      <c r="G357" s="209"/>
      <c r="H357" s="212">
        <v>42.324</v>
      </c>
      <c r="I357" s="213"/>
      <c r="J357" s="213"/>
      <c r="K357" s="209"/>
      <c r="L357" s="209"/>
      <c r="M357" s="214"/>
      <c r="N357" s="215"/>
      <c r="O357" s="216"/>
      <c r="P357" s="216"/>
      <c r="Q357" s="216"/>
      <c r="R357" s="216"/>
      <c r="S357" s="216"/>
      <c r="T357" s="216"/>
      <c r="U357" s="216"/>
      <c r="V357" s="216"/>
      <c r="W357" s="216"/>
      <c r="X357" s="217"/>
      <c r="AT357" s="218" t="s">
        <v>145</v>
      </c>
      <c r="AU357" s="218" t="s">
        <v>85</v>
      </c>
      <c r="AV357" s="14" t="s">
        <v>85</v>
      </c>
      <c r="AW357" s="14" t="s">
        <v>5</v>
      </c>
      <c r="AX357" s="14" t="s">
        <v>75</v>
      </c>
      <c r="AY357" s="218" t="s">
        <v>131</v>
      </c>
    </row>
    <row r="358" spans="2:51" s="13" customFormat="1" ht="12">
      <c r="B358" s="198"/>
      <c r="C358" s="199"/>
      <c r="D358" s="191" t="s">
        <v>145</v>
      </c>
      <c r="E358" s="200" t="s">
        <v>29</v>
      </c>
      <c r="F358" s="201" t="s">
        <v>1322</v>
      </c>
      <c r="G358" s="199"/>
      <c r="H358" s="200" t="s">
        <v>29</v>
      </c>
      <c r="I358" s="202"/>
      <c r="J358" s="202"/>
      <c r="K358" s="199"/>
      <c r="L358" s="199"/>
      <c r="M358" s="203"/>
      <c r="N358" s="204"/>
      <c r="O358" s="205"/>
      <c r="P358" s="205"/>
      <c r="Q358" s="205"/>
      <c r="R358" s="205"/>
      <c r="S358" s="205"/>
      <c r="T358" s="205"/>
      <c r="U358" s="205"/>
      <c r="V358" s="205"/>
      <c r="W358" s="205"/>
      <c r="X358" s="206"/>
      <c r="AT358" s="207" t="s">
        <v>145</v>
      </c>
      <c r="AU358" s="207" t="s">
        <v>85</v>
      </c>
      <c r="AV358" s="13" t="s">
        <v>83</v>
      </c>
      <c r="AW358" s="13" t="s">
        <v>5</v>
      </c>
      <c r="AX358" s="13" t="s">
        <v>75</v>
      </c>
      <c r="AY358" s="207" t="s">
        <v>131</v>
      </c>
    </row>
    <row r="359" spans="2:51" s="14" customFormat="1" ht="12">
      <c r="B359" s="208"/>
      <c r="C359" s="209"/>
      <c r="D359" s="191" t="s">
        <v>145</v>
      </c>
      <c r="E359" s="210" t="s">
        <v>29</v>
      </c>
      <c r="F359" s="211" t="s">
        <v>1406</v>
      </c>
      <c r="G359" s="209"/>
      <c r="H359" s="212">
        <v>76.792</v>
      </c>
      <c r="I359" s="213"/>
      <c r="J359" s="213"/>
      <c r="K359" s="209"/>
      <c r="L359" s="209"/>
      <c r="M359" s="214"/>
      <c r="N359" s="215"/>
      <c r="O359" s="216"/>
      <c r="P359" s="216"/>
      <c r="Q359" s="216"/>
      <c r="R359" s="216"/>
      <c r="S359" s="216"/>
      <c r="T359" s="216"/>
      <c r="U359" s="216"/>
      <c r="V359" s="216"/>
      <c r="W359" s="216"/>
      <c r="X359" s="217"/>
      <c r="AT359" s="218" t="s">
        <v>145</v>
      </c>
      <c r="AU359" s="218" t="s">
        <v>85</v>
      </c>
      <c r="AV359" s="14" t="s">
        <v>85</v>
      </c>
      <c r="AW359" s="14" t="s">
        <v>5</v>
      </c>
      <c r="AX359" s="14" t="s">
        <v>75</v>
      </c>
      <c r="AY359" s="218" t="s">
        <v>131</v>
      </c>
    </row>
    <row r="360" spans="2:51" s="13" customFormat="1" ht="12">
      <c r="B360" s="198"/>
      <c r="C360" s="199"/>
      <c r="D360" s="191" t="s">
        <v>145</v>
      </c>
      <c r="E360" s="200" t="s">
        <v>29</v>
      </c>
      <c r="F360" s="201" t="s">
        <v>1324</v>
      </c>
      <c r="G360" s="199"/>
      <c r="H360" s="200" t="s">
        <v>29</v>
      </c>
      <c r="I360" s="202"/>
      <c r="J360" s="202"/>
      <c r="K360" s="199"/>
      <c r="L360" s="199"/>
      <c r="M360" s="203"/>
      <c r="N360" s="204"/>
      <c r="O360" s="205"/>
      <c r="P360" s="205"/>
      <c r="Q360" s="205"/>
      <c r="R360" s="205"/>
      <c r="S360" s="205"/>
      <c r="T360" s="205"/>
      <c r="U360" s="205"/>
      <c r="V360" s="205"/>
      <c r="W360" s="205"/>
      <c r="X360" s="206"/>
      <c r="AT360" s="207" t="s">
        <v>145</v>
      </c>
      <c r="AU360" s="207" t="s">
        <v>85</v>
      </c>
      <c r="AV360" s="13" t="s">
        <v>83</v>
      </c>
      <c r="AW360" s="13" t="s">
        <v>5</v>
      </c>
      <c r="AX360" s="13" t="s">
        <v>75</v>
      </c>
      <c r="AY360" s="207" t="s">
        <v>131</v>
      </c>
    </row>
    <row r="361" spans="2:51" s="14" customFormat="1" ht="12">
      <c r="B361" s="208"/>
      <c r="C361" s="209"/>
      <c r="D361" s="191" t="s">
        <v>145</v>
      </c>
      <c r="E361" s="210" t="s">
        <v>29</v>
      </c>
      <c r="F361" s="211" t="s">
        <v>1407</v>
      </c>
      <c r="G361" s="209"/>
      <c r="H361" s="212">
        <v>51.495</v>
      </c>
      <c r="I361" s="213"/>
      <c r="J361" s="213"/>
      <c r="K361" s="209"/>
      <c r="L361" s="209"/>
      <c r="M361" s="214"/>
      <c r="N361" s="215"/>
      <c r="O361" s="216"/>
      <c r="P361" s="216"/>
      <c r="Q361" s="216"/>
      <c r="R361" s="216"/>
      <c r="S361" s="216"/>
      <c r="T361" s="216"/>
      <c r="U361" s="216"/>
      <c r="V361" s="216"/>
      <c r="W361" s="216"/>
      <c r="X361" s="217"/>
      <c r="AT361" s="218" t="s">
        <v>145</v>
      </c>
      <c r="AU361" s="218" t="s">
        <v>85</v>
      </c>
      <c r="AV361" s="14" t="s">
        <v>85</v>
      </c>
      <c r="AW361" s="14" t="s">
        <v>5</v>
      </c>
      <c r="AX361" s="14" t="s">
        <v>75</v>
      </c>
      <c r="AY361" s="218" t="s">
        <v>131</v>
      </c>
    </row>
    <row r="362" spans="2:51" s="13" customFormat="1" ht="12">
      <c r="B362" s="198"/>
      <c r="C362" s="199"/>
      <c r="D362" s="191" t="s">
        <v>145</v>
      </c>
      <c r="E362" s="200" t="s">
        <v>29</v>
      </c>
      <c r="F362" s="201" t="s">
        <v>1326</v>
      </c>
      <c r="G362" s="199"/>
      <c r="H362" s="200" t="s">
        <v>29</v>
      </c>
      <c r="I362" s="202"/>
      <c r="J362" s="202"/>
      <c r="K362" s="199"/>
      <c r="L362" s="199"/>
      <c r="M362" s="203"/>
      <c r="N362" s="204"/>
      <c r="O362" s="205"/>
      <c r="P362" s="205"/>
      <c r="Q362" s="205"/>
      <c r="R362" s="205"/>
      <c r="S362" s="205"/>
      <c r="T362" s="205"/>
      <c r="U362" s="205"/>
      <c r="V362" s="205"/>
      <c r="W362" s="205"/>
      <c r="X362" s="206"/>
      <c r="AT362" s="207" t="s">
        <v>145</v>
      </c>
      <c r="AU362" s="207" t="s">
        <v>85</v>
      </c>
      <c r="AV362" s="13" t="s">
        <v>83</v>
      </c>
      <c r="AW362" s="13" t="s">
        <v>5</v>
      </c>
      <c r="AX362" s="13" t="s">
        <v>75</v>
      </c>
      <c r="AY362" s="207" t="s">
        <v>131</v>
      </c>
    </row>
    <row r="363" spans="2:51" s="14" customFormat="1" ht="12">
      <c r="B363" s="208"/>
      <c r="C363" s="209"/>
      <c r="D363" s="191" t="s">
        <v>145</v>
      </c>
      <c r="E363" s="210" t="s">
        <v>29</v>
      </c>
      <c r="F363" s="211" t="s">
        <v>1408</v>
      </c>
      <c r="G363" s="209"/>
      <c r="H363" s="212">
        <v>79.171</v>
      </c>
      <c r="I363" s="213"/>
      <c r="J363" s="213"/>
      <c r="K363" s="209"/>
      <c r="L363" s="209"/>
      <c r="M363" s="214"/>
      <c r="N363" s="215"/>
      <c r="O363" s="216"/>
      <c r="P363" s="216"/>
      <c r="Q363" s="216"/>
      <c r="R363" s="216"/>
      <c r="S363" s="216"/>
      <c r="T363" s="216"/>
      <c r="U363" s="216"/>
      <c r="V363" s="216"/>
      <c r="W363" s="216"/>
      <c r="X363" s="217"/>
      <c r="AT363" s="218" t="s">
        <v>145</v>
      </c>
      <c r="AU363" s="218" t="s">
        <v>85</v>
      </c>
      <c r="AV363" s="14" t="s">
        <v>85</v>
      </c>
      <c r="AW363" s="14" t="s">
        <v>5</v>
      </c>
      <c r="AX363" s="14" t="s">
        <v>75</v>
      </c>
      <c r="AY363" s="218" t="s">
        <v>131</v>
      </c>
    </row>
    <row r="364" spans="2:51" s="13" customFormat="1" ht="12">
      <c r="B364" s="198"/>
      <c r="C364" s="199"/>
      <c r="D364" s="191" t="s">
        <v>145</v>
      </c>
      <c r="E364" s="200" t="s">
        <v>29</v>
      </c>
      <c r="F364" s="201" t="s">
        <v>1327</v>
      </c>
      <c r="G364" s="199"/>
      <c r="H364" s="200" t="s">
        <v>29</v>
      </c>
      <c r="I364" s="202"/>
      <c r="J364" s="202"/>
      <c r="K364" s="199"/>
      <c r="L364" s="199"/>
      <c r="M364" s="203"/>
      <c r="N364" s="204"/>
      <c r="O364" s="205"/>
      <c r="P364" s="205"/>
      <c r="Q364" s="205"/>
      <c r="R364" s="205"/>
      <c r="S364" s="205"/>
      <c r="T364" s="205"/>
      <c r="U364" s="205"/>
      <c r="V364" s="205"/>
      <c r="W364" s="205"/>
      <c r="X364" s="206"/>
      <c r="AT364" s="207" t="s">
        <v>145</v>
      </c>
      <c r="AU364" s="207" t="s">
        <v>85</v>
      </c>
      <c r="AV364" s="13" t="s">
        <v>83</v>
      </c>
      <c r="AW364" s="13" t="s">
        <v>5</v>
      </c>
      <c r="AX364" s="13" t="s">
        <v>75</v>
      </c>
      <c r="AY364" s="207" t="s">
        <v>131</v>
      </c>
    </row>
    <row r="365" spans="2:51" s="14" customFormat="1" ht="12">
      <c r="B365" s="208"/>
      <c r="C365" s="209"/>
      <c r="D365" s="191" t="s">
        <v>145</v>
      </c>
      <c r="E365" s="210" t="s">
        <v>29</v>
      </c>
      <c r="F365" s="211" t="s">
        <v>1409</v>
      </c>
      <c r="G365" s="209"/>
      <c r="H365" s="212">
        <v>39.881</v>
      </c>
      <c r="I365" s="213"/>
      <c r="J365" s="213"/>
      <c r="K365" s="209"/>
      <c r="L365" s="209"/>
      <c r="M365" s="214"/>
      <c r="N365" s="215"/>
      <c r="O365" s="216"/>
      <c r="P365" s="216"/>
      <c r="Q365" s="216"/>
      <c r="R365" s="216"/>
      <c r="S365" s="216"/>
      <c r="T365" s="216"/>
      <c r="U365" s="216"/>
      <c r="V365" s="216"/>
      <c r="W365" s="216"/>
      <c r="X365" s="217"/>
      <c r="AT365" s="218" t="s">
        <v>145</v>
      </c>
      <c r="AU365" s="218" t="s">
        <v>85</v>
      </c>
      <c r="AV365" s="14" t="s">
        <v>85</v>
      </c>
      <c r="AW365" s="14" t="s">
        <v>5</v>
      </c>
      <c r="AX365" s="14" t="s">
        <v>75</v>
      </c>
      <c r="AY365" s="218" t="s">
        <v>131</v>
      </c>
    </row>
    <row r="366" spans="2:51" s="13" customFormat="1" ht="12">
      <c r="B366" s="198"/>
      <c r="C366" s="199"/>
      <c r="D366" s="191" t="s">
        <v>145</v>
      </c>
      <c r="E366" s="200" t="s">
        <v>29</v>
      </c>
      <c r="F366" s="201" t="s">
        <v>1329</v>
      </c>
      <c r="G366" s="199"/>
      <c r="H366" s="200" t="s">
        <v>29</v>
      </c>
      <c r="I366" s="202"/>
      <c r="J366" s="202"/>
      <c r="K366" s="199"/>
      <c r="L366" s="199"/>
      <c r="M366" s="203"/>
      <c r="N366" s="204"/>
      <c r="O366" s="205"/>
      <c r="P366" s="205"/>
      <c r="Q366" s="205"/>
      <c r="R366" s="205"/>
      <c r="S366" s="205"/>
      <c r="T366" s="205"/>
      <c r="U366" s="205"/>
      <c r="V366" s="205"/>
      <c r="W366" s="205"/>
      <c r="X366" s="206"/>
      <c r="AT366" s="207" t="s">
        <v>145</v>
      </c>
      <c r="AU366" s="207" t="s">
        <v>85</v>
      </c>
      <c r="AV366" s="13" t="s">
        <v>83</v>
      </c>
      <c r="AW366" s="13" t="s">
        <v>5</v>
      </c>
      <c r="AX366" s="13" t="s">
        <v>75</v>
      </c>
      <c r="AY366" s="207" t="s">
        <v>131</v>
      </c>
    </row>
    <row r="367" spans="2:51" s="14" customFormat="1" ht="12">
      <c r="B367" s="208"/>
      <c r="C367" s="209"/>
      <c r="D367" s="191" t="s">
        <v>145</v>
      </c>
      <c r="E367" s="210" t="s">
        <v>29</v>
      </c>
      <c r="F367" s="211" t="s">
        <v>1410</v>
      </c>
      <c r="G367" s="209"/>
      <c r="H367" s="212">
        <v>62.976</v>
      </c>
      <c r="I367" s="213"/>
      <c r="J367" s="213"/>
      <c r="K367" s="209"/>
      <c r="L367" s="209"/>
      <c r="M367" s="214"/>
      <c r="N367" s="215"/>
      <c r="O367" s="216"/>
      <c r="P367" s="216"/>
      <c r="Q367" s="216"/>
      <c r="R367" s="216"/>
      <c r="S367" s="216"/>
      <c r="T367" s="216"/>
      <c r="U367" s="216"/>
      <c r="V367" s="216"/>
      <c r="W367" s="216"/>
      <c r="X367" s="217"/>
      <c r="AT367" s="218" t="s">
        <v>145</v>
      </c>
      <c r="AU367" s="218" t="s">
        <v>85</v>
      </c>
      <c r="AV367" s="14" t="s">
        <v>85</v>
      </c>
      <c r="AW367" s="14" t="s">
        <v>5</v>
      </c>
      <c r="AX367" s="14" t="s">
        <v>75</v>
      </c>
      <c r="AY367" s="218" t="s">
        <v>131</v>
      </c>
    </row>
    <row r="368" spans="2:51" s="13" customFormat="1" ht="12">
      <c r="B368" s="198"/>
      <c r="C368" s="199"/>
      <c r="D368" s="191" t="s">
        <v>145</v>
      </c>
      <c r="E368" s="200" t="s">
        <v>29</v>
      </c>
      <c r="F368" s="201" t="s">
        <v>1330</v>
      </c>
      <c r="G368" s="199"/>
      <c r="H368" s="200" t="s">
        <v>29</v>
      </c>
      <c r="I368" s="202"/>
      <c r="J368" s="202"/>
      <c r="K368" s="199"/>
      <c r="L368" s="199"/>
      <c r="M368" s="203"/>
      <c r="N368" s="204"/>
      <c r="O368" s="205"/>
      <c r="P368" s="205"/>
      <c r="Q368" s="205"/>
      <c r="R368" s="205"/>
      <c r="S368" s="205"/>
      <c r="T368" s="205"/>
      <c r="U368" s="205"/>
      <c r="V368" s="205"/>
      <c r="W368" s="205"/>
      <c r="X368" s="206"/>
      <c r="AT368" s="207" t="s">
        <v>145</v>
      </c>
      <c r="AU368" s="207" t="s">
        <v>85</v>
      </c>
      <c r="AV368" s="13" t="s">
        <v>83</v>
      </c>
      <c r="AW368" s="13" t="s">
        <v>5</v>
      </c>
      <c r="AX368" s="13" t="s">
        <v>75</v>
      </c>
      <c r="AY368" s="207" t="s">
        <v>131</v>
      </c>
    </row>
    <row r="369" spans="2:51" s="14" customFormat="1" ht="22.5">
      <c r="B369" s="208"/>
      <c r="C369" s="209"/>
      <c r="D369" s="191" t="s">
        <v>145</v>
      </c>
      <c r="E369" s="210" t="s">
        <v>29</v>
      </c>
      <c r="F369" s="211" t="s">
        <v>1411</v>
      </c>
      <c r="G369" s="209"/>
      <c r="H369" s="212">
        <v>59.306</v>
      </c>
      <c r="I369" s="213"/>
      <c r="J369" s="213"/>
      <c r="K369" s="209"/>
      <c r="L369" s="209"/>
      <c r="M369" s="214"/>
      <c r="N369" s="215"/>
      <c r="O369" s="216"/>
      <c r="P369" s="216"/>
      <c r="Q369" s="216"/>
      <c r="R369" s="216"/>
      <c r="S369" s="216"/>
      <c r="T369" s="216"/>
      <c r="U369" s="216"/>
      <c r="V369" s="216"/>
      <c r="W369" s="216"/>
      <c r="X369" s="217"/>
      <c r="AT369" s="218" t="s">
        <v>145</v>
      </c>
      <c r="AU369" s="218" t="s">
        <v>85</v>
      </c>
      <c r="AV369" s="14" t="s">
        <v>85</v>
      </c>
      <c r="AW369" s="14" t="s">
        <v>5</v>
      </c>
      <c r="AX369" s="14" t="s">
        <v>75</v>
      </c>
      <c r="AY369" s="218" t="s">
        <v>131</v>
      </c>
    </row>
    <row r="370" spans="2:51" s="13" customFormat="1" ht="12">
      <c r="B370" s="198"/>
      <c r="C370" s="199"/>
      <c r="D370" s="191" t="s">
        <v>145</v>
      </c>
      <c r="E370" s="200" t="s">
        <v>29</v>
      </c>
      <c r="F370" s="201" t="s">
        <v>1332</v>
      </c>
      <c r="G370" s="199"/>
      <c r="H370" s="200" t="s">
        <v>29</v>
      </c>
      <c r="I370" s="202"/>
      <c r="J370" s="202"/>
      <c r="K370" s="199"/>
      <c r="L370" s="199"/>
      <c r="M370" s="203"/>
      <c r="N370" s="204"/>
      <c r="O370" s="205"/>
      <c r="P370" s="205"/>
      <c r="Q370" s="205"/>
      <c r="R370" s="205"/>
      <c r="S370" s="205"/>
      <c r="T370" s="205"/>
      <c r="U370" s="205"/>
      <c r="V370" s="205"/>
      <c r="W370" s="205"/>
      <c r="X370" s="206"/>
      <c r="AT370" s="207" t="s">
        <v>145</v>
      </c>
      <c r="AU370" s="207" t="s">
        <v>85</v>
      </c>
      <c r="AV370" s="13" t="s">
        <v>83</v>
      </c>
      <c r="AW370" s="13" t="s">
        <v>5</v>
      </c>
      <c r="AX370" s="13" t="s">
        <v>75</v>
      </c>
      <c r="AY370" s="207" t="s">
        <v>131</v>
      </c>
    </row>
    <row r="371" spans="2:51" s="14" customFormat="1" ht="12">
      <c r="B371" s="208"/>
      <c r="C371" s="209"/>
      <c r="D371" s="191" t="s">
        <v>145</v>
      </c>
      <c r="E371" s="210" t="s">
        <v>29</v>
      </c>
      <c r="F371" s="211" t="s">
        <v>1412</v>
      </c>
      <c r="G371" s="209"/>
      <c r="H371" s="212">
        <v>6.523</v>
      </c>
      <c r="I371" s="213"/>
      <c r="J371" s="213"/>
      <c r="K371" s="209"/>
      <c r="L371" s="209"/>
      <c r="M371" s="214"/>
      <c r="N371" s="215"/>
      <c r="O371" s="216"/>
      <c r="P371" s="216"/>
      <c r="Q371" s="216"/>
      <c r="R371" s="216"/>
      <c r="S371" s="216"/>
      <c r="T371" s="216"/>
      <c r="U371" s="216"/>
      <c r="V371" s="216"/>
      <c r="W371" s="216"/>
      <c r="X371" s="217"/>
      <c r="AT371" s="218" t="s">
        <v>145</v>
      </c>
      <c r="AU371" s="218" t="s">
        <v>85</v>
      </c>
      <c r="AV371" s="14" t="s">
        <v>85</v>
      </c>
      <c r="AW371" s="14" t="s">
        <v>5</v>
      </c>
      <c r="AX371" s="14" t="s">
        <v>75</v>
      </c>
      <c r="AY371" s="218" t="s">
        <v>131</v>
      </c>
    </row>
    <row r="372" spans="2:51" s="13" customFormat="1" ht="12">
      <c r="B372" s="198"/>
      <c r="C372" s="199"/>
      <c r="D372" s="191" t="s">
        <v>145</v>
      </c>
      <c r="E372" s="200" t="s">
        <v>29</v>
      </c>
      <c r="F372" s="201" t="s">
        <v>1334</v>
      </c>
      <c r="G372" s="199"/>
      <c r="H372" s="200" t="s">
        <v>29</v>
      </c>
      <c r="I372" s="202"/>
      <c r="J372" s="202"/>
      <c r="K372" s="199"/>
      <c r="L372" s="199"/>
      <c r="M372" s="203"/>
      <c r="N372" s="204"/>
      <c r="O372" s="205"/>
      <c r="P372" s="205"/>
      <c r="Q372" s="205"/>
      <c r="R372" s="205"/>
      <c r="S372" s="205"/>
      <c r="T372" s="205"/>
      <c r="U372" s="205"/>
      <c r="V372" s="205"/>
      <c r="W372" s="205"/>
      <c r="X372" s="206"/>
      <c r="AT372" s="207" t="s">
        <v>145</v>
      </c>
      <c r="AU372" s="207" t="s">
        <v>85</v>
      </c>
      <c r="AV372" s="13" t="s">
        <v>83</v>
      </c>
      <c r="AW372" s="13" t="s">
        <v>5</v>
      </c>
      <c r="AX372" s="13" t="s">
        <v>75</v>
      </c>
      <c r="AY372" s="207" t="s">
        <v>131</v>
      </c>
    </row>
    <row r="373" spans="2:51" s="14" customFormat="1" ht="12">
      <c r="B373" s="208"/>
      <c r="C373" s="209"/>
      <c r="D373" s="191" t="s">
        <v>145</v>
      </c>
      <c r="E373" s="210" t="s">
        <v>29</v>
      </c>
      <c r="F373" s="211" t="s">
        <v>1413</v>
      </c>
      <c r="G373" s="209"/>
      <c r="H373" s="212">
        <v>7.072</v>
      </c>
      <c r="I373" s="213"/>
      <c r="J373" s="213"/>
      <c r="K373" s="209"/>
      <c r="L373" s="209"/>
      <c r="M373" s="214"/>
      <c r="N373" s="215"/>
      <c r="O373" s="216"/>
      <c r="P373" s="216"/>
      <c r="Q373" s="216"/>
      <c r="R373" s="216"/>
      <c r="S373" s="216"/>
      <c r="T373" s="216"/>
      <c r="U373" s="216"/>
      <c r="V373" s="216"/>
      <c r="W373" s="216"/>
      <c r="X373" s="217"/>
      <c r="AT373" s="218" t="s">
        <v>145</v>
      </c>
      <c r="AU373" s="218" t="s">
        <v>85</v>
      </c>
      <c r="AV373" s="14" t="s">
        <v>85</v>
      </c>
      <c r="AW373" s="14" t="s">
        <v>5</v>
      </c>
      <c r="AX373" s="14" t="s">
        <v>75</v>
      </c>
      <c r="AY373" s="218" t="s">
        <v>131</v>
      </c>
    </row>
    <row r="374" spans="2:51" s="13" customFormat="1" ht="12">
      <c r="B374" s="198"/>
      <c r="C374" s="199"/>
      <c r="D374" s="191" t="s">
        <v>145</v>
      </c>
      <c r="E374" s="200" t="s">
        <v>29</v>
      </c>
      <c r="F374" s="201" t="s">
        <v>1336</v>
      </c>
      <c r="G374" s="199"/>
      <c r="H374" s="200" t="s">
        <v>29</v>
      </c>
      <c r="I374" s="202"/>
      <c r="J374" s="202"/>
      <c r="K374" s="199"/>
      <c r="L374" s="199"/>
      <c r="M374" s="203"/>
      <c r="N374" s="204"/>
      <c r="O374" s="205"/>
      <c r="P374" s="205"/>
      <c r="Q374" s="205"/>
      <c r="R374" s="205"/>
      <c r="S374" s="205"/>
      <c r="T374" s="205"/>
      <c r="U374" s="205"/>
      <c r="V374" s="205"/>
      <c r="W374" s="205"/>
      <c r="X374" s="206"/>
      <c r="AT374" s="207" t="s">
        <v>145</v>
      </c>
      <c r="AU374" s="207" t="s">
        <v>85</v>
      </c>
      <c r="AV374" s="13" t="s">
        <v>83</v>
      </c>
      <c r="AW374" s="13" t="s">
        <v>5</v>
      </c>
      <c r="AX374" s="13" t="s">
        <v>75</v>
      </c>
      <c r="AY374" s="207" t="s">
        <v>131</v>
      </c>
    </row>
    <row r="375" spans="2:51" s="14" customFormat="1" ht="12">
      <c r="B375" s="208"/>
      <c r="C375" s="209"/>
      <c r="D375" s="191" t="s">
        <v>145</v>
      </c>
      <c r="E375" s="210" t="s">
        <v>29</v>
      </c>
      <c r="F375" s="211" t="s">
        <v>1414</v>
      </c>
      <c r="G375" s="209"/>
      <c r="H375" s="212">
        <v>5.6</v>
      </c>
      <c r="I375" s="213"/>
      <c r="J375" s="213"/>
      <c r="K375" s="209"/>
      <c r="L375" s="209"/>
      <c r="M375" s="214"/>
      <c r="N375" s="215"/>
      <c r="O375" s="216"/>
      <c r="P375" s="216"/>
      <c r="Q375" s="216"/>
      <c r="R375" s="216"/>
      <c r="S375" s="216"/>
      <c r="T375" s="216"/>
      <c r="U375" s="216"/>
      <c r="V375" s="216"/>
      <c r="W375" s="216"/>
      <c r="X375" s="217"/>
      <c r="AT375" s="218" t="s">
        <v>145</v>
      </c>
      <c r="AU375" s="218" t="s">
        <v>85</v>
      </c>
      <c r="AV375" s="14" t="s">
        <v>85</v>
      </c>
      <c r="AW375" s="14" t="s">
        <v>5</v>
      </c>
      <c r="AX375" s="14" t="s">
        <v>75</v>
      </c>
      <c r="AY375" s="218" t="s">
        <v>131</v>
      </c>
    </row>
    <row r="376" spans="2:51" s="13" customFormat="1" ht="12">
      <c r="B376" s="198"/>
      <c r="C376" s="199"/>
      <c r="D376" s="191" t="s">
        <v>145</v>
      </c>
      <c r="E376" s="200" t="s">
        <v>29</v>
      </c>
      <c r="F376" s="201" t="s">
        <v>1337</v>
      </c>
      <c r="G376" s="199"/>
      <c r="H376" s="200" t="s">
        <v>29</v>
      </c>
      <c r="I376" s="202"/>
      <c r="J376" s="202"/>
      <c r="K376" s="199"/>
      <c r="L376" s="199"/>
      <c r="M376" s="203"/>
      <c r="N376" s="204"/>
      <c r="O376" s="205"/>
      <c r="P376" s="205"/>
      <c r="Q376" s="205"/>
      <c r="R376" s="205"/>
      <c r="S376" s="205"/>
      <c r="T376" s="205"/>
      <c r="U376" s="205"/>
      <c r="V376" s="205"/>
      <c r="W376" s="205"/>
      <c r="X376" s="206"/>
      <c r="AT376" s="207" t="s">
        <v>145</v>
      </c>
      <c r="AU376" s="207" t="s">
        <v>85</v>
      </c>
      <c r="AV376" s="13" t="s">
        <v>83</v>
      </c>
      <c r="AW376" s="13" t="s">
        <v>5</v>
      </c>
      <c r="AX376" s="13" t="s">
        <v>75</v>
      </c>
      <c r="AY376" s="207" t="s">
        <v>131</v>
      </c>
    </row>
    <row r="377" spans="2:51" s="14" customFormat="1" ht="12">
      <c r="B377" s="208"/>
      <c r="C377" s="209"/>
      <c r="D377" s="191" t="s">
        <v>145</v>
      </c>
      <c r="E377" s="210" t="s">
        <v>29</v>
      </c>
      <c r="F377" s="211" t="s">
        <v>1415</v>
      </c>
      <c r="G377" s="209"/>
      <c r="H377" s="212">
        <v>4.284</v>
      </c>
      <c r="I377" s="213"/>
      <c r="J377" s="213"/>
      <c r="K377" s="209"/>
      <c r="L377" s="209"/>
      <c r="M377" s="214"/>
      <c r="N377" s="215"/>
      <c r="O377" s="216"/>
      <c r="P377" s="216"/>
      <c r="Q377" s="216"/>
      <c r="R377" s="216"/>
      <c r="S377" s="216"/>
      <c r="T377" s="216"/>
      <c r="U377" s="216"/>
      <c r="V377" s="216"/>
      <c r="W377" s="216"/>
      <c r="X377" s="217"/>
      <c r="AT377" s="218" t="s">
        <v>145</v>
      </c>
      <c r="AU377" s="218" t="s">
        <v>85</v>
      </c>
      <c r="AV377" s="14" t="s">
        <v>85</v>
      </c>
      <c r="AW377" s="14" t="s">
        <v>5</v>
      </c>
      <c r="AX377" s="14" t="s">
        <v>75</v>
      </c>
      <c r="AY377" s="218" t="s">
        <v>131</v>
      </c>
    </row>
    <row r="378" spans="2:51" s="13" customFormat="1" ht="12">
      <c r="B378" s="198"/>
      <c r="C378" s="199"/>
      <c r="D378" s="191" t="s">
        <v>145</v>
      </c>
      <c r="E378" s="200" t="s">
        <v>29</v>
      </c>
      <c r="F378" s="201" t="s">
        <v>1338</v>
      </c>
      <c r="G378" s="199"/>
      <c r="H378" s="200" t="s">
        <v>29</v>
      </c>
      <c r="I378" s="202"/>
      <c r="J378" s="202"/>
      <c r="K378" s="199"/>
      <c r="L378" s="199"/>
      <c r="M378" s="203"/>
      <c r="N378" s="204"/>
      <c r="O378" s="205"/>
      <c r="P378" s="205"/>
      <c r="Q378" s="205"/>
      <c r="R378" s="205"/>
      <c r="S378" s="205"/>
      <c r="T378" s="205"/>
      <c r="U378" s="205"/>
      <c r="V378" s="205"/>
      <c r="W378" s="205"/>
      <c r="X378" s="206"/>
      <c r="AT378" s="207" t="s">
        <v>145</v>
      </c>
      <c r="AU378" s="207" t="s">
        <v>85</v>
      </c>
      <c r="AV378" s="13" t="s">
        <v>83</v>
      </c>
      <c r="AW378" s="13" t="s">
        <v>5</v>
      </c>
      <c r="AX378" s="13" t="s">
        <v>75</v>
      </c>
      <c r="AY378" s="207" t="s">
        <v>131</v>
      </c>
    </row>
    <row r="379" spans="2:51" s="14" customFormat="1" ht="12">
      <c r="B379" s="208"/>
      <c r="C379" s="209"/>
      <c r="D379" s="191" t="s">
        <v>145</v>
      </c>
      <c r="E379" s="210" t="s">
        <v>29</v>
      </c>
      <c r="F379" s="211" t="s">
        <v>1415</v>
      </c>
      <c r="G379" s="209"/>
      <c r="H379" s="212">
        <v>4.284</v>
      </c>
      <c r="I379" s="213"/>
      <c r="J379" s="213"/>
      <c r="K379" s="209"/>
      <c r="L379" s="209"/>
      <c r="M379" s="214"/>
      <c r="N379" s="215"/>
      <c r="O379" s="216"/>
      <c r="P379" s="216"/>
      <c r="Q379" s="216"/>
      <c r="R379" s="216"/>
      <c r="S379" s="216"/>
      <c r="T379" s="216"/>
      <c r="U379" s="216"/>
      <c r="V379" s="216"/>
      <c r="W379" s="216"/>
      <c r="X379" s="217"/>
      <c r="AT379" s="218" t="s">
        <v>145</v>
      </c>
      <c r="AU379" s="218" t="s">
        <v>85</v>
      </c>
      <c r="AV379" s="14" t="s">
        <v>85</v>
      </c>
      <c r="AW379" s="14" t="s">
        <v>5</v>
      </c>
      <c r="AX379" s="14" t="s">
        <v>75</v>
      </c>
      <c r="AY379" s="218" t="s">
        <v>131</v>
      </c>
    </row>
    <row r="380" spans="2:51" s="13" customFormat="1" ht="12">
      <c r="B380" s="198"/>
      <c r="C380" s="199"/>
      <c r="D380" s="191" t="s">
        <v>145</v>
      </c>
      <c r="E380" s="200" t="s">
        <v>29</v>
      </c>
      <c r="F380" s="201" t="s">
        <v>1339</v>
      </c>
      <c r="G380" s="199"/>
      <c r="H380" s="200" t="s">
        <v>29</v>
      </c>
      <c r="I380" s="202"/>
      <c r="J380" s="202"/>
      <c r="K380" s="199"/>
      <c r="L380" s="199"/>
      <c r="M380" s="203"/>
      <c r="N380" s="204"/>
      <c r="O380" s="205"/>
      <c r="P380" s="205"/>
      <c r="Q380" s="205"/>
      <c r="R380" s="205"/>
      <c r="S380" s="205"/>
      <c r="T380" s="205"/>
      <c r="U380" s="205"/>
      <c r="V380" s="205"/>
      <c r="W380" s="205"/>
      <c r="X380" s="206"/>
      <c r="AT380" s="207" t="s">
        <v>145</v>
      </c>
      <c r="AU380" s="207" t="s">
        <v>85</v>
      </c>
      <c r="AV380" s="13" t="s">
        <v>83</v>
      </c>
      <c r="AW380" s="13" t="s">
        <v>5</v>
      </c>
      <c r="AX380" s="13" t="s">
        <v>75</v>
      </c>
      <c r="AY380" s="207" t="s">
        <v>131</v>
      </c>
    </row>
    <row r="381" spans="2:51" s="14" customFormat="1" ht="12">
      <c r="B381" s="208"/>
      <c r="C381" s="209"/>
      <c r="D381" s="191" t="s">
        <v>145</v>
      </c>
      <c r="E381" s="210" t="s">
        <v>29</v>
      </c>
      <c r="F381" s="211" t="s">
        <v>1416</v>
      </c>
      <c r="G381" s="209"/>
      <c r="H381" s="212">
        <v>6.809</v>
      </c>
      <c r="I381" s="213"/>
      <c r="J381" s="213"/>
      <c r="K381" s="209"/>
      <c r="L381" s="209"/>
      <c r="M381" s="214"/>
      <c r="N381" s="215"/>
      <c r="O381" s="216"/>
      <c r="P381" s="216"/>
      <c r="Q381" s="216"/>
      <c r="R381" s="216"/>
      <c r="S381" s="216"/>
      <c r="T381" s="216"/>
      <c r="U381" s="216"/>
      <c r="V381" s="216"/>
      <c r="W381" s="216"/>
      <c r="X381" s="217"/>
      <c r="AT381" s="218" t="s">
        <v>145</v>
      </c>
      <c r="AU381" s="218" t="s">
        <v>85</v>
      </c>
      <c r="AV381" s="14" t="s">
        <v>85</v>
      </c>
      <c r="AW381" s="14" t="s">
        <v>5</v>
      </c>
      <c r="AX381" s="14" t="s">
        <v>75</v>
      </c>
      <c r="AY381" s="218" t="s">
        <v>131</v>
      </c>
    </row>
    <row r="382" spans="2:51" s="13" customFormat="1" ht="12">
      <c r="B382" s="198"/>
      <c r="C382" s="199"/>
      <c r="D382" s="191" t="s">
        <v>145</v>
      </c>
      <c r="E382" s="200" t="s">
        <v>29</v>
      </c>
      <c r="F382" s="201" t="s">
        <v>1340</v>
      </c>
      <c r="G382" s="199"/>
      <c r="H382" s="200" t="s">
        <v>29</v>
      </c>
      <c r="I382" s="202"/>
      <c r="J382" s="202"/>
      <c r="K382" s="199"/>
      <c r="L382" s="199"/>
      <c r="M382" s="203"/>
      <c r="N382" s="204"/>
      <c r="O382" s="205"/>
      <c r="P382" s="205"/>
      <c r="Q382" s="205"/>
      <c r="R382" s="205"/>
      <c r="S382" s="205"/>
      <c r="T382" s="205"/>
      <c r="U382" s="205"/>
      <c r="V382" s="205"/>
      <c r="W382" s="205"/>
      <c r="X382" s="206"/>
      <c r="AT382" s="207" t="s">
        <v>145</v>
      </c>
      <c r="AU382" s="207" t="s">
        <v>85</v>
      </c>
      <c r="AV382" s="13" t="s">
        <v>83</v>
      </c>
      <c r="AW382" s="13" t="s">
        <v>5</v>
      </c>
      <c r="AX382" s="13" t="s">
        <v>75</v>
      </c>
      <c r="AY382" s="207" t="s">
        <v>131</v>
      </c>
    </row>
    <row r="383" spans="2:51" s="14" customFormat="1" ht="12">
      <c r="B383" s="208"/>
      <c r="C383" s="209"/>
      <c r="D383" s="191" t="s">
        <v>145</v>
      </c>
      <c r="E383" s="210" t="s">
        <v>29</v>
      </c>
      <c r="F383" s="211" t="s">
        <v>1417</v>
      </c>
      <c r="G383" s="209"/>
      <c r="H383" s="212">
        <v>5.411</v>
      </c>
      <c r="I383" s="213"/>
      <c r="J383" s="213"/>
      <c r="K383" s="209"/>
      <c r="L383" s="209"/>
      <c r="M383" s="214"/>
      <c r="N383" s="215"/>
      <c r="O383" s="216"/>
      <c r="P383" s="216"/>
      <c r="Q383" s="216"/>
      <c r="R383" s="216"/>
      <c r="S383" s="216"/>
      <c r="T383" s="216"/>
      <c r="U383" s="216"/>
      <c r="V383" s="216"/>
      <c r="W383" s="216"/>
      <c r="X383" s="217"/>
      <c r="AT383" s="218" t="s">
        <v>145</v>
      </c>
      <c r="AU383" s="218" t="s">
        <v>85</v>
      </c>
      <c r="AV383" s="14" t="s">
        <v>85</v>
      </c>
      <c r="AW383" s="14" t="s">
        <v>5</v>
      </c>
      <c r="AX383" s="14" t="s">
        <v>75</v>
      </c>
      <c r="AY383" s="218" t="s">
        <v>131</v>
      </c>
    </row>
    <row r="384" spans="2:51" s="13" customFormat="1" ht="12">
      <c r="B384" s="198"/>
      <c r="C384" s="199"/>
      <c r="D384" s="191" t="s">
        <v>145</v>
      </c>
      <c r="E384" s="200" t="s">
        <v>29</v>
      </c>
      <c r="F384" s="201" t="s">
        <v>1341</v>
      </c>
      <c r="G384" s="199"/>
      <c r="H384" s="200" t="s">
        <v>29</v>
      </c>
      <c r="I384" s="202"/>
      <c r="J384" s="202"/>
      <c r="K384" s="199"/>
      <c r="L384" s="199"/>
      <c r="M384" s="203"/>
      <c r="N384" s="204"/>
      <c r="O384" s="205"/>
      <c r="P384" s="205"/>
      <c r="Q384" s="205"/>
      <c r="R384" s="205"/>
      <c r="S384" s="205"/>
      <c r="T384" s="205"/>
      <c r="U384" s="205"/>
      <c r="V384" s="205"/>
      <c r="W384" s="205"/>
      <c r="X384" s="206"/>
      <c r="AT384" s="207" t="s">
        <v>145</v>
      </c>
      <c r="AU384" s="207" t="s">
        <v>85</v>
      </c>
      <c r="AV384" s="13" t="s">
        <v>83</v>
      </c>
      <c r="AW384" s="13" t="s">
        <v>5</v>
      </c>
      <c r="AX384" s="13" t="s">
        <v>75</v>
      </c>
      <c r="AY384" s="207" t="s">
        <v>131</v>
      </c>
    </row>
    <row r="385" spans="2:51" s="14" customFormat="1" ht="12">
      <c r="B385" s="208"/>
      <c r="C385" s="209"/>
      <c r="D385" s="191" t="s">
        <v>145</v>
      </c>
      <c r="E385" s="210" t="s">
        <v>29</v>
      </c>
      <c r="F385" s="211" t="s">
        <v>1418</v>
      </c>
      <c r="G385" s="209"/>
      <c r="H385" s="212">
        <v>4.914</v>
      </c>
      <c r="I385" s="213"/>
      <c r="J385" s="213"/>
      <c r="K385" s="209"/>
      <c r="L385" s="209"/>
      <c r="M385" s="214"/>
      <c r="N385" s="215"/>
      <c r="O385" s="216"/>
      <c r="P385" s="216"/>
      <c r="Q385" s="216"/>
      <c r="R385" s="216"/>
      <c r="S385" s="216"/>
      <c r="T385" s="216"/>
      <c r="U385" s="216"/>
      <c r="V385" s="216"/>
      <c r="W385" s="216"/>
      <c r="X385" s="217"/>
      <c r="AT385" s="218" t="s">
        <v>145</v>
      </c>
      <c r="AU385" s="218" t="s">
        <v>85</v>
      </c>
      <c r="AV385" s="14" t="s">
        <v>85</v>
      </c>
      <c r="AW385" s="14" t="s">
        <v>5</v>
      </c>
      <c r="AX385" s="14" t="s">
        <v>75</v>
      </c>
      <c r="AY385" s="218" t="s">
        <v>131</v>
      </c>
    </row>
    <row r="386" spans="2:51" s="13" customFormat="1" ht="12">
      <c r="B386" s="198"/>
      <c r="C386" s="199"/>
      <c r="D386" s="191" t="s">
        <v>145</v>
      </c>
      <c r="E386" s="200" t="s">
        <v>29</v>
      </c>
      <c r="F386" s="201" t="s">
        <v>1342</v>
      </c>
      <c r="G386" s="199"/>
      <c r="H386" s="200" t="s">
        <v>29</v>
      </c>
      <c r="I386" s="202"/>
      <c r="J386" s="202"/>
      <c r="K386" s="199"/>
      <c r="L386" s="199"/>
      <c r="M386" s="203"/>
      <c r="N386" s="204"/>
      <c r="O386" s="205"/>
      <c r="P386" s="205"/>
      <c r="Q386" s="205"/>
      <c r="R386" s="205"/>
      <c r="S386" s="205"/>
      <c r="T386" s="205"/>
      <c r="U386" s="205"/>
      <c r="V386" s="205"/>
      <c r="W386" s="205"/>
      <c r="X386" s="206"/>
      <c r="AT386" s="207" t="s">
        <v>145</v>
      </c>
      <c r="AU386" s="207" t="s">
        <v>85</v>
      </c>
      <c r="AV386" s="13" t="s">
        <v>83</v>
      </c>
      <c r="AW386" s="13" t="s">
        <v>5</v>
      </c>
      <c r="AX386" s="13" t="s">
        <v>75</v>
      </c>
      <c r="AY386" s="207" t="s">
        <v>131</v>
      </c>
    </row>
    <row r="387" spans="2:51" s="14" customFormat="1" ht="12">
      <c r="B387" s="208"/>
      <c r="C387" s="209"/>
      <c r="D387" s="191" t="s">
        <v>145</v>
      </c>
      <c r="E387" s="210" t="s">
        <v>29</v>
      </c>
      <c r="F387" s="211" t="s">
        <v>1419</v>
      </c>
      <c r="G387" s="209"/>
      <c r="H387" s="212">
        <v>4.148</v>
      </c>
      <c r="I387" s="213"/>
      <c r="J387" s="213"/>
      <c r="K387" s="209"/>
      <c r="L387" s="209"/>
      <c r="M387" s="214"/>
      <c r="N387" s="215"/>
      <c r="O387" s="216"/>
      <c r="P387" s="216"/>
      <c r="Q387" s="216"/>
      <c r="R387" s="216"/>
      <c r="S387" s="216"/>
      <c r="T387" s="216"/>
      <c r="U387" s="216"/>
      <c r="V387" s="216"/>
      <c r="W387" s="216"/>
      <c r="X387" s="217"/>
      <c r="AT387" s="218" t="s">
        <v>145</v>
      </c>
      <c r="AU387" s="218" t="s">
        <v>85</v>
      </c>
      <c r="AV387" s="14" t="s">
        <v>85</v>
      </c>
      <c r="AW387" s="14" t="s">
        <v>5</v>
      </c>
      <c r="AX387" s="14" t="s">
        <v>75</v>
      </c>
      <c r="AY387" s="218" t="s">
        <v>131</v>
      </c>
    </row>
    <row r="388" spans="2:51" s="13" customFormat="1" ht="12">
      <c r="B388" s="198"/>
      <c r="C388" s="199"/>
      <c r="D388" s="191" t="s">
        <v>145</v>
      </c>
      <c r="E388" s="200" t="s">
        <v>29</v>
      </c>
      <c r="F388" s="201" t="s">
        <v>1343</v>
      </c>
      <c r="G388" s="199"/>
      <c r="H388" s="200" t="s">
        <v>29</v>
      </c>
      <c r="I388" s="202"/>
      <c r="J388" s="202"/>
      <c r="K388" s="199"/>
      <c r="L388" s="199"/>
      <c r="M388" s="203"/>
      <c r="N388" s="204"/>
      <c r="O388" s="205"/>
      <c r="P388" s="205"/>
      <c r="Q388" s="205"/>
      <c r="R388" s="205"/>
      <c r="S388" s="205"/>
      <c r="T388" s="205"/>
      <c r="U388" s="205"/>
      <c r="V388" s="205"/>
      <c r="W388" s="205"/>
      <c r="X388" s="206"/>
      <c r="AT388" s="207" t="s">
        <v>145</v>
      </c>
      <c r="AU388" s="207" t="s">
        <v>85</v>
      </c>
      <c r="AV388" s="13" t="s">
        <v>83</v>
      </c>
      <c r="AW388" s="13" t="s">
        <v>5</v>
      </c>
      <c r="AX388" s="13" t="s">
        <v>75</v>
      </c>
      <c r="AY388" s="207" t="s">
        <v>131</v>
      </c>
    </row>
    <row r="389" spans="2:51" s="14" customFormat="1" ht="12">
      <c r="B389" s="208"/>
      <c r="C389" s="209"/>
      <c r="D389" s="191" t="s">
        <v>145</v>
      </c>
      <c r="E389" s="210" t="s">
        <v>29</v>
      </c>
      <c r="F389" s="211" t="s">
        <v>1419</v>
      </c>
      <c r="G389" s="209"/>
      <c r="H389" s="212">
        <v>4.148</v>
      </c>
      <c r="I389" s="213"/>
      <c r="J389" s="213"/>
      <c r="K389" s="209"/>
      <c r="L389" s="209"/>
      <c r="M389" s="214"/>
      <c r="N389" s="215"/>
      <c r="O389" s="216"/>
      <c r="P389" s="216"/>
      <c r="Q389" s="216"/>
      <c r="R389" s="216"/>
      <c r="S389" s="216"/>
      <c r="T389" s="216"/>
      <c r="U389" s="216"/>
      <c r="V389" s="216"/>
      <c r="W389" s="216"/>
      <c r="X389" s="217"/>
      <c r="AT389" s="218" t="s">
        <v>145</v>
      </c>
      <c r="AU389" s="218" t="s">
        <v>85</v>
      </c>
      <c r="AV389" s="14" t="s">
        <v>85</v>
      </c>
      <c r="AW389" s="14" t="s">
        <v>5</v>
      </c>
      <c r="AX389" s="14" t="s">
        <v>75</v>
      </c>
      <c r="AY389" s="218" t="s">
        <v>131</v>
      </c>
    </row>
    <row r="390" spans="2:51" s="13" customFormat="1" ht="12">
      <c r="B390" s="198"/>
      <c r="C390" s="199"/>
      <c r="D390" s="191" t="s">
        <v>145</v>
      </c>
      <c r="E390" s="200" t="s">
        <v>29</v>
      </c>
      <c r="F390" s="201" t="s">
        <v>1344</v>
      </c>
      <c r="G390" s="199"/>
      <c r="H390" s="200" t="s">
        <v>29</v>
      </c>
      <c r="I390" s="202"/>
      <c r="J390" s="202"/>
      <c r="K390" s="199"/>
      <c r="L390" s="199"/>
      <c r="M390" s="203"/>
      <c r="N390" s="204"/>
      <c r="O390" s="205"/>
      <c r="P390" s="205"/>
      <c r="Q390" s="205"/>
      <c r="R390" s="205"/>
      <c r="S390" s="205"/>
      <c r="T390" s="205"/>
      <c r="U390" s="205"/>
      <c r="V390" s="205"/>
      <c r="W390" s="205"/>
      <c r="X390" s="206"/>
      <c r="AT390" s="207" t="s">
        <v>145</v>
      </c>
      <c r="AU390" s="207" t="s">
        <v>85</v>
      </c>
      <c r="AV390" s="13" t="s">
        <v>83</v>
      </c>
      <c r="AW390" s="13" t="s">
        <v>5</v>
      </c>
      <c r="AX390" s="13" t="s">
        <v>75</v>
      </c>
      <c r="AY390" s="207" t="s">
        <v>131</v>
      </c>
    </row>
    <row r="391" spans="2:51" s="14" customFormat="1" ht="12">
      <c r="B391" s="208"/>
      <c r="C391" s="209"/>
      <c r="D391" s="191" t="s">
        <v>145</v>
      </c>
      <c r="E391" s="210" t="s">
        <v>29</v>
      </c>
      <c r="F391" s="211" t="s">
        <v>1420</v>
      </c>
      <c r="G391" s="209"/>
      <c r="H391" s="212">
        <v>6.358</v>
      </c>
      <c r="I391" s="213"/>
      <c r="J391" s="213"/>
      <c r="K391" s="209"/>
      <c r="L391" s="209"/>
      <c r="M391" s="214"/>
      <c r="N391" s="215"/>
      <c r="O391" s="216"/>
      <c r="P391" s="216"/>
      <c r="Q391" s="216"/>
      <c r="R391" s="216"/>
      <c r="S391" s="216"/>
      <c r="T391" s="216"/>
      <c r="U391" s="216"/>
      <c r="V391" s="216"/>
      <c r="W391" s="216"/>
      <c r="X391" s="217"/>
      <c r="AT391" s="218" t="s">
        <v>145</v>
      </c>
      <c r="AU391" s="218" t="s">
        <v>85</v>
      </c>
      <c r="AV391" s="14" t="s">
        <v>85</v>
      </c>
      <c r="AW391" s="14" t="s">
        <v>5</v>
      </c>
      <c r="AX391" s="14" t="s">
        <v>75</v>
      </c>
      <c r="AY391" s="218" t="s">
        <v>131</v>
      </c>
    </row>
    <row r="392" spans="2:51" s="13" customFormat="1" ht="12">
      <c r="B392" s="198"/>
      <c r="C392" s="199"/>
      <c r="D392" s="191" t="s">
        <v>145</v>
      </c>
      <c r="E392" s="200" t="s">
        <v>29</v>
      </c>
      <c r="F392" s="201" t="s">
        <v>1183</v>
      </c>
      <c r="G392" s="199"/>
      <c r="H392" s="200" t="s">
        <v>29</v>
      </c>
      <c r="I392" s="202"/>
      <c r="J392" s="202"/>
      <c r="K392" s="199"/>
      <c r="L392" s="199"/>
      <c r="M392" s="203"/>
      <c r="N392" s="204"/>
      <c r="O392" s="205"/>
      <c r="P392" s="205"/>
      <c r="Q392" s="205"/>
      <c r="R392" s="205"/>
      <c r="S392" s="205"/>
      <c r="T392" s="205"/>
      <c r="U392" s="205"/>
      <c r="V392" s="205"/>
      <c r="W392" s="205"/>
      <c r="X392" s="206"/>
      <c r="AT392" s="207" t="s">
        <v>145</v>
      </c>
      <c r="AU392" s="207" t="s">
        <v>85</v>
      </c>
      <c r="AV392" s="13" t="s">
        <v>83</v>
      </c>
      <c r="AW392" s="13" t="s">
        <v>5</v>
      </c>
      <c r="AX392" s="13" t="s">
        <v>75</v>
      </c>
      <c r="AY392" s="207" t="s">
        <v>131</v>
      </c>
    </row>
    <row r="393" spans="2:51" s="13" customFormat="1" ht="12">
      <c r="B393" s="198"/>
      <c r="C393" s="199"/>
      <c r="D393" s="191" t="s">
        <v>145</v>
      </c>
      <c r="E393" s="200" t="s">
        <v>29</v>
      </c>
      <c r="F393" s="201" t="s">
        <v>1312</v>
      </c>
      <c r="G393" s="199"/>
      <c r="H393" s="200" t="s">
        <v>29</v>
      </c>
      <c r="I393" s="202"/>
      <c r="J393" s="202"/>
      <c r="K393" s="199"/>
      <c r="L393" s="199"/>
      <c r="M393" s="203"/>
      <c r="N393" s="204"/>
      <c r="O393" s="205"/>
      <c r="P393" s="205"/>
      <c r="Q393" s="205"/>
      <c r="R393" s="205"/>
      <c r="S393" s="205"/>
      <c r="T393" s="205"/>
      <c r="U393" s="205"/>
      <c r="V393" s="205"/>
      <c r="W393" s="205"/>
      <c r="X393" s="206"/>
      <c r="AT393" s="207" t="s">
        <v>145</v>
      </c>
      <c r="AU393" s="207" t="s">
        <v>85</v>
      </c>
      <c r="AV393" s="13" t="s">
        <v>83</v>
      </c>
      <c r="AW393" s="13" t="s">
        <v>5</v>
      </c>
      <c r="AX393" s="13" t="s">
        <v>75</v>
      </c>
      <c r="AY393" s="207" t="s">
        <v>131</v>
      </c>
    </row>
    <row r="394" spans="2:51" s="14" customFormat="1" ht="12">
      <c r="B394" s="208"/>
      <c r="C394" s="209"/>
      <c r="D394" s="191" t="s">
        <v>145</v>
      </c>
      <c r="E394" s="210" t="s">
        <v>29</v>
      </c>
      <c r="F394" s="211" t="s">
        <v>1421</v>
      </c>
      <c r="G394" s="209"/>
      <c r="H394" s="212">
        <v>32.32</v>
      </c>
      <c r="I394" s="213"/>
      <c r="J394" s="213"/>
      <c r="K394" s="209"/>
      <c r="L394" s="209"/>
      <c r="M394" s="214"/>
      <c r="N394" s="215"/>
      <c r="O394" s="216"/>
      <c r="P394" s="216"/>
      <c r="Q394" s="216"/>
      <c r="R394" s="216"/>
      <c r="S394" s="216"/>
      <c r="T394" s="216"/>
      <c r="U394" s="216"/>
      <c r="V394" s="216"/>
      <c r="W394" s="216"/>
      <c r="X394" s="217"/>
      <c r="AT394" s="218" t="s">
        <v>145</v>
      </c>
      <c r="AU394" s="218" t="s">
        <v>85</v>
      </c>
      <c r="AV394" s="14" t="s">
        <v>85</v>
      </c>
      <c r="AW394" s="14" t="s">
        <v>5</v>
      </c>
      <c r="AX394" s="14" t="s">
        <v>75</v>
      </c>
      <c r="AY394" s="218" t="s">
        <v>131</v>
      </c>
    </row>
    <row r="395" spans="2:51" s="13" customFormat="1" ht="12">
      <c r="B395" s="198"/>
      <c r="C395" s="199"/>
      <c r="D395" s="191" t="s">
        <v>145</v>
      </c>
      <c r="E395" s="200" t="s">
        <v>29</v>
      </c>
      <c r="F395" s="201" t="s">
        <v>1314</v>
      </c>
      <c r="G395" s="199"/>
      <c r="H395" s="200" t="s">
        <v>29</v>
      </c>
      <c r="I395" s="202"/>
      <c r="J395" s="202"/>
      <c r="K395" s="199"/>
      <c r="L395" s="199"/>
      <c r="M395" s="203"/>
      <c r="N395" s="204"/>
      <c r="O395" s="205"/>
      <c r="P395" s="205"/>
      <c r="Q395" s="205"/>
      <c r="R395" s="205"/>
      <c r="S395" s="205"/>
      <c r="T395" s="205"/>
      <c r="U395" s="205"/>
      <c r="V395" s="205"/>
      <c r="W395" s="205"/>
      <c r="X395" s="206"/>
      <c r="AT395" s="207" t="s">
        <v>145</v>
      </c>
      <c r="AU395" s="207" t="s">
        <v>85</v>
      </c>
      <c r="AV395" s="13" t="s">
        <v>83</v>
      </c>
      <c r="AW395" s="13" t="s">
        <v>5</v>
      </c>
      <c r="AX395" s="13" t="s">
        <v>75</v>
      </c>
      <c r="AY395" s="207" t="s">
        <v>131</v>
      </c>
    </row>
    <row r="396" spans="2:51" s="14" customFormat="1" ht="12">
      <c r="B396" s="208"/>
      <c r="C396" s="209"/>
      <c r="D396" s="191" t="s">
        <v>145</v>
      </c>
      <c r="E396" s="210" t="s">
        <v>29</v>
      </c>
      <c r="F396" s="211" t="s">
        <v>1422</v>
      </c>
      <c r="G396" s="209"/>
      <c r="H396" s="212">
        <v>69.88</v>
      </c>
      <c r="I396" s="213"/>
      <c r="J396" s="213"/>
      <c r="K396" s="209"/>
      <c r="L396" s="209"/>
      <c r="M396" s="214"/>
      <c r="N396" s="215"/>
      <c r="O396" s="216"/>
      <c r="P396" s="216"/>
      <c r="Q396" s="216"/>
      <c r="R396" s="216"/>
      <c r="S396" s="216"/>
      <c r="T396" s="216"/>
      <c r="U396" s="216"/>
      <c r="V396" s="216"/>
      <c r="W396" s="216"/>
      <c r="X396" s="217"/>
      <c r="AT396" s="218" t="s">
        <v>145</v>
      </c>
      <c r="AU396" s="218" t="s">
        <v>85</v>
      </c>
      <c r="AV396" s="14" t="s">
        <v>85</v>
      </c>
      <c r="AW396" s="14" t="s">
        <v>5</v>
      </c>
      <c r="AX396" s="14" t="s">
        <v>75</v>
      </c>
      <c r="AY396" s="218" t="s">
        <v>131</v>
      </c>
    </row>
    <row r="397" spans="2:51" s="13" customFormat="1" ht="12">
      <c r="B397" s="198"/>
      <c r="C397" s="199"/>
      <c r="D397" s="191" t="s">
        <v>145</v>
      </c>
      <c r="E397" s="200" t="s">
        <v>29</v>
      </c>
      <c r="F397" s="201" t="s">
        <v>1316</v>
      </c>
      <c r="G397" s="199"/>
      <c r="H397" s="200" t="s">
        <v>29</v>
      </c>
      <c r="I397" s="202"/>
      <c r="J397" s="202"/>
      <c r="K397" s="199"/>
      <c r="L397" s="199"/>
      <c r="M397" s="203"/>
      <c r="N397" s="204"/>
      <c r="O397" s="205"/>
      <c r="P397" s="205"/>
      <c r="Q397" s="205"/>
      <c r="R397" s="205"/>
      <c r="S397" s="205"/>
      <c r="T397" s="205"/>
      <c r="U397" s="205"/>
      <c r="V397" s="205"/>
      <c r="W397" s="205"/>
      <c r="X397" s="206"/>
      <c r="AT397" s="207" t="s">
        <v>145</v>
      </c>
      <c r="AU397" s="207" t="s">
        <v>85</v>
      </c>
      <c r="AV397" s="13" t="s">
        <v>83</v>
      </c>
      <c r="AW397" s="13" t="s">
        <v>5</v>
      </c>
      <c r="AX397" s="13" t="s">
        <v>75</v>
      </c>
      <c r="AY397" s="207" t="s">
        <v>131</v>
      </c>
    </row>
    <row r="398" spans="2:51" s="14" customFormat="1" ht="12">
      <c r="B398" s="208"/>
      <c r="C398" s="209"/>
      <c r="D398" s="191" t="s">
        <v>145</v>
      </c>
      <c r="E398" s="210" t="s">
        <v>29</v>
      </c>
      <c r="F398" s="211" t="s">
        <v>1423</v>
      </c>
      <c r="G398" s="209"/>
      <c r="H398" s="212">
        <v>9.59</v>
      </c>
      <c r="I398" s="213"/>
      <c r="J398" s="213"/>
      <c r="K398" s="209"/>
      <c r="L398" s="209"/>
      <c r="M398" s="214"/>
      <c r="N398" s="215"/>
      <c r="O398" s="216"/>
      <c r="P398" s="216"/>
      <c r="Q398" s="216"/>
      <c r="R398" s="216"/>
      <c r="S398" s="216"/>
      <c r="T398" s="216"/>
      <c r="U398" s="216"/>
      <c r="V398" s="216"/>
      <c r="W398" s="216"/>
      <c r="X398" s="217"/>
      <c r="AT398" s="218" t="s">
        <v>145</v>
      </c>
      <c r="AU398" s="218" t="s">
        <v>85</v>
      </c>
      <c r="AV398" s="14" t="s">
        <v>85</v>
      </c>
      <c r="AW398" s="14" t="s">
        <v>5</v>
      </c>
      <c r="AX398" s="14" t="s">
        <v>75</v>
      </c>
      <c r="AY398" s="218" t="s">
        <v>131</v>
      </c>
    </row>
    <row r="399" spans="2:51" s="13" customFormat="1" ht="12">
      <c r="B399" s="198"/>
      <c r="C399" s="199"/>
      <c r="D399" s="191" t="s">
        <v>145</v>
      </c>
      <c r="E399" s="200" t="s">
        <v>29</v>
      </c>
      <c r="F399" s="201" t="s">
        <v>1318</v>
      </c>
      <c r="G399" s="199"/>
      <c r="H399" s="200" t="s">
        <v>29</v>
      </c>
      <c r="I399" s="202"/>
      <c r="J399" s="202"/>
      <c r="K399" s="199"/>
      <c r="L399" s="199"/>
      <c r="M399" s="203"/>
      <c r="N399" s="204"/>
      <c r="O399" s="205"/>
      <c r="P399" s="205"/>
      <c r="Q399" s="205"/>
      <c r="R399" s="205"/>
      <c r="S399" s="205"/>
      <c r="T399" s="205"/>
      <c r="U399" s="205"/>
      <c r="V399" s="205"/>
      <c r="W399" s="205"/>
      <c r="X399" s="206"/>
      <c r="AT399" s="207" t="s">
        <v>145</v>
      </c>
      <c r="AU399" s="207" t="s">
        <v>85</v>
      </c>
      <c r="AV399" s="13" t="s">
        <v>83</v>
      </c>
      <c r="AW399" s="13" t="s">
        <v>5</v>
      </c>
      <c r="AX399" s="13" t="s">
        <v>75</v>
      </c>
      <c r="AY399" s="207" t="s">
        <v>131</v>
      </c>
    </row>
    <row r="400" spans="2:51" s="14" customFormat="1" ht="12">
      <c r="B400" s="208"/>
      <c r="C400" s="209"/>
      <c r="D400" s="191" t="s">
        <v>145</v>
      </c>
      <c r="E400" s="210" t="s">
        <v>29</v>
      </c>
      <c r="F400" s="211" t="s">
        <v>1424</v>
      </c>
      <c r="G400" s="209"/>
      <c r="H400" s="212">
        <v>57.97</v>
      </c>
      <c r="I400" s="213"/>
      <c r="J400" s="213"/>
      <c r="K400" s="209"/>
      <c r="L400" s="209"/>
      <c r="M400" s="214"/>
      <c r="N400" s="215"/>
      <c r="O400" s="216"/>
      <c r="P400" s="216"/>
      <c r="Q400" s="216"/>
      <c r="R400" s="216"/>
      <c r="S400" s="216"/>
      <c r="T400" s="216"/>
      <c r="U400" s="216"/>
      <c r="V400" s="216"/>
      <c r="W400" s="216"/>
      <c r="X400" s="217"/>
      <c r="AT400" s="218" t="s">
        <v>145</v>
      </c>
      <c r="AU400" s="218" t="s">
        <v>85</v>
      </c>
      <c r="AV400" s="14" t="s">
        <v>85</v>
      </c>
      <c r="AW400" s="14" t="s">
        <v>5</v>
      </c>
      <c r="AX400" s="14" t="s">
        <v>75</v>
      </c>
      <c r="AY400" s="218" t="s">
        <v>131</v>
      </c>
    </row>
    <row r="401" spans="2:51" s="13" customFormat="1" ht="12">
      <c r="B401" s="198"/>
      <c r="C401" s="199"/>
      <c r="D401" s="191" t="s">
        <v>145</v>
      </c>
      <c r="E401" s="200" t="s">
        <v>29</v>
      </c>
      <c r="F401" s="201" t="s">
        <v>1320</v>
      </c>
      <c r="G401" s="199"/>
      <c r="H401" s="200" t="s">
        <v>29</v>
      </c>
      <c r="I401" s="202"/>
      <c r="J401" s="202"/>
      <c r="K401" s="199"/>
      <c r="L401" s="199"/>
      <c r="M401" s="203"/>
      <c r="N401" s="204"/>
      <c r="O401" s="205"/>
      <c r="P401" s="205"/>
      <c r="Q401" s="205"/>
      <c r="R401" s="205"/>
      <c r="S401" s="205"/>
      <c r="T401" s="205"/>
      <c r="U401" s="205"/>
      <c r="V401" s="205"/>
      <c r="W401" s="205"/>
      <c r="X401" s="206"/>
      <c r="AT401" s="207" t="s">
        <v>145</v>
      </c>
      <c r="AU401" s="207" t="s">
        <v>85</v>
      </c>
      <c r="AV401" s="13" t="s">
        <v>83</v>
      </c>
      <c r="AW401" s="13" t="s">
        <v>5</v>
      </c>
      <c r="AX401" s="13" t="s">
        <v>75</v>
      </c>
      <c r="AY401" s="207" t="s">
        <v>131</v>
      </c>
    </row>
    <row r="402" spans="2:51" s="14" customFormat="1" ht="12">
      <c r="B402" s="208"/>
      <c r="C402" s="209"/>
      <c r="D402" s="191" t="s">
        <v>145</v>
      </c>
      <c r="E402" s="210" t="s">
        <v>29</v>
      </c>
      <c r="F402" s="211" t="s">
        <v>1187</v>
      </c>
      <c r="G402" s="209"/>
      <c r="H402" s="212">
        <v>20.19</v>
      </c>
      <c r="I402" s="213"/>
      <c r="J402" s="213"/>
      <c r="K402" s="209"/>
      <c r="L402" s="209"/>
      <c r="M402" s="214"/>
      <c r="N402" s="215"/>
      <c r="O402" s="216"/>
      <c r="P402" s="216"/>
      <c r="Q402" s="216"/>
      <c r="R402" s="216"/>
      <c r="S402" s="216"/>
      <c r="T402" s="216"/>
      <c r="U402" s="216"/>
      <c r="V402" s="216"/>
      <c r="W402" s="216"/>
      <c r="X402" s="217"/>
      <c r="AT402" s="218" t="s">
        <v>145</v>
      </c>
      <c r="AU402" s="218" t="s">
        <v>85</v>
      </c>
      <c r="AV402" s="14" t="s">
        <v>85</v>
      </c>
      <c r="AW402" s="14" t="s">
        <v>5</v>
      </c>
      <c r="AX402" s="14" t="s">
        <v>75</v>
      </c>
      <c r="AY402" s="218" t="s">
        <v>131</v>
      </c>
    </row>
    <row r="403" spans="2:51" s="13" customFormat="1" ht="12">
      <c r="B403" s="198"/>
      <c r="C403" s="199"/>
      <c r="D403" s="191" t="s">
        <v>145</v>
      </c>
      <c r="E403" s="200" t="s">
        <v>29</v>
      </c>
      <c r="F403" s="201" t="s">
        <v>1322</v>
      </c>
      <c r="G403" s="199"/>
      <c r="H403" s="200" t="s">
        <v>29</v>
      </c>
      <c r="I403" s="202"/>
      <c r="J403" s="202"/>
      <c r="K403" s="199"/>
      <c r="L403" s="199"/>
      <c r="M403" s="203"/>
      <c r="N403" s="204"/>
      <c r="O403" s="205"/>
      <c r="P403" s="205"/>
      <c r="Q403" s="205"/>
      <c r="R403" s="205"/>
      <c r="S403" s="205"/>
      <c r="T403" s="205"/>
      <c r="U403" s="205"/>
      <c r="V403" s="205"/>
      <c r="W403" s="205"/>
      <c r="X403" s="206"/>
      <c r="AT403" s="207" t="s">
        <v>145</v>
      </c>
      <c r="AU403" s="207" t="s">
        <v>85</v>
      </c>
      <c r="AV403" s="13" t="s">
        <v>83</v>
      </c>
      <c r="AW403" s="13" t="s">
        <v>5</v>
      </c>
      <c r="AX403" s="13" t="s">
        <v>75</v>
      </c>
      <c r="AY403" s="207" t="s">
        <v>131</v>
      </c>
    </row>
    <row r="404" spans="2:51" s="14" customFormat="1" ht="12">
      <c r="B404" s="208"/>
      <c r="C404" s="209"/>
      <c r="D404" s="191" t="s">
        <v>145</v>
      </c>
      <c r="E404" s="210" t="s">
        <v>29</v>
      </c>
      <c r="F404" s="211" t="s">
        <v>1185</v>
      </c>
      <c r="G404" s="209"/>
      <c r="H404" s="212">
        <v>55.5</v>
      </c>
      <c r="I404" s="213"/>
      <c r="J404" s="213"/>
      <c r="K404" s="209"/>
      <c r="L404" s="209"/>
      <c r="M404" s="214"/>
      <c r="N404" s="215"/>
      <c r="O404" s="216"/>
      <c r="P404" s="216"/>
      <c r="Q404" s="216"/>
      <c r="R404" s="216"/>
      <c r="S404" s="216"/>
      <c r="T404" s="216"/>
      <c r="U404" s="216"/>
      <c r="V404" s="216"/>
      <c r="W404" s="216"/>
      <c r="X404" s="217"/>
      <c r="AT404" s="218" t="s">
        <v>145</v>
      </c>
      <c r="AU404" s="218" t="s">
        <v>85</v>
      </c>
      <c r="AV404" s="14" t="s">
        <v>85</v>
      </c>
      <c r="AW404" s="14" t="s">
        <v>5</v>
      </c>
      <c r="AX404" s="14" t="s">
        <v>75</v>
      </c>
      <c r="AY404" s="218" t="s">
        <v>131</v>
      </c>
    </row>
    <row r="405" spans="2:51" s="13" customFormat="1" ht="12">
      <c r="B405" s="198"/>
      <c r="C405" s="199"/>
      <c r="D405" s="191" t="s">
        <v>145</v>
      </c>
      <c r="E405" s="200" t="s">
        <v>29</v>
      </c>
      <c r="F405" s="201" t="s">
        <v>1324</v>
      </c>
      <c r="G405" s="199"/>
      <c r="H405" s="200" t="s">
        <v>29</v>
      </c>
      <c r="I405" s="202"/>
      <c r="J405" s="202"/>
      <c r="K405" s="199"/>
      <c r="L405" s="199"/>
      <c r="M405" s="203"/>
      <c r="N405" s="204"/>
      <c r="O405" s="205"/>
      <c r="P405" s="205"/>
      <c r="Q405" s="205"/>
      <c r="R405" s="205"/>
      <c r="S405" s="205"/>
      <c r="T405" s="205"/>
      <c r="U405" s="205"/>
      <c r="V405" s="205"/>
      <c r="W405" s="205"/>
      <c r="X405" s="206"/>
      <c r="AT405" s="207" t="s">
        <v>145</v>
      </c>
      <c r="AU405" s="207" t="s">
        <v>85</v>
      </c>
      <c r="AV405" s="13" t="s">
        <v>83</v>
      </c>
      <c r="AW405" s="13" t="s">
        <v>5</v>
      </c>
      <c r="AX405" s="13" t="s">
        <v>75</v>
      </c>
      <c r="AY405" s="207" t="s">
        <v>131</v>
      </c>
    </row>
    <row r="406" spans="2:51" s="14" customFormat="1" ht="12">
      <c r="B406" s="208"/>
      <c r="C406" s="209"/>
      <c r="D406" s="191" t="s">
        <v>145</v>
      </c>
      <c r="E406" s="210" t="s">
        <v>29</v>
      </c>
      <c r="F406" s="211" t="s">
        <v>1425</v>
      </c>
      <c r="G406" s="209"/>
      <c r="H406" s="212">
        <v>20.82</v>
      </c>
      <c r="I406" s="213"/>
      <c r="J406" s="213"/>
      <c r="K406" s="209"/>
      <c r="L406" s="209"/>
      <c r="M406" s="214"/>
      <c r="N406" s="215"/>
      <c r="O406" s="216"/>
      <c r="P406" s="216"/>
      <c r="Q406" s="216"/>
      <c r="R406" s="216"/>
      <c r="S406" s="216"/>
      <c r="T406" s="216"/>
      <c r="U406" s="216"/>
      <c r="V406" s="216"/>
      <c r="W406" s="216"/>
      <c r="X406" s="217"/>
      <c r="AT406" s="218" t="s">
        <v>145</v>
      </c>
      <c r="AU406" s="218" t="s">
        <v>85</v>
      </c>
      <c r="AV406" s="14" t="s">
        <v>85</v>
      </c>
      <c r="AW406" s="14" t="s">
        <v>5</v>
      </c>
      <c r="AX406" s="14" t="s">
        <v>75</v>
      </c>
      <c r="AY406" s="218" t="s">
        <v>131</v>
      </c>
    </row>
    <row r="407" spans="2:51" s="13" customFormat="1" ht="12">
      <c r="B407" s="198"/>
      <c r="C407" s="199"/>
      <c r="D407" s="191" t="s">
        <v>145</v>
      </c>
      <c r="E407" s="200" t="s">
        <v>29</v>
      </c>
      <c r="F407" s="201" t="s">
        <v>1326</v>
      </c>
      <c r="G407" s="199"/>
      <c r="H407" s="200" t="s">
        <v>29</v>
      </c>
      <c r="I407" s="202"/>
      <c r="J407" s="202"/>
      <c r="K407" s="199"/>
      <c r="L407" s="199"/>
      <c r="M407" s="203"/>
      <c r="N407" s="204"/>
      <c r="O407" s="205"/>
      <c r="P407" s="205"/>
      <c r="Q407" s="205"/>
      <c r="R407" s="205"/>
      <c r="S407" s="205"/>
      <c r="T407" s="205"/>
      <c r="U407" s="205"/>
      <c r="V407" s="205"/>
      <c r="W407" s="205"/>
      <c r="X407" s="206"/>
      <c r="AT407" s="207" t="s">
        <v>145</v>
      </c>
      <c r="AU407" s="207" t="s">
        <v>85</v>
      </c>
      <c r="AV407" s="13" t="s">
        <v>83</v>
      </c>
      <c r="AW407" s="13" t="s">
        <v>5</v>
      </c>
      <c r="AX407" s="13" t="s">
        <v>75</v>
      </c>
      <c r="AY407" s="207" t="s">
        <v>131</v>
      </c>
    </row>
    <row r="408" spans="2:51" s="14" customFormat="1" ht="12">
      <c r="B408" s="208"/>
      <c r="C408" s="209"/>
      <c r="D408" s="191" t="s">
        <v>145</v>
      </c>
      <c r="E408" s="210" t="s">
        <v>29</v>
      </c>
      <c r="F408" s="211" t="s">
        <v>1426</v>
      </c>
      <c r="G408" s="209"/>
      <c r="H408" s="212">
        <v>58.28</v>
      </c>
      <c r="I408" s="213"/>
      <c r="J408" s="213"/>
      <c r="K408" s="209"/>
      <c r="L408" s="209"/>
      <c r="M408" s="214"/>
      <c r="N408" s="215"/>
      <c r="O408" s="216"/>
      <c r="P408" s="216"/>
      <c r="Q408" s="216"/>
      <c r="R408" s="216"/>
      <c r="S408" s="216"/>
      <c r="T408" s="216"/>
      <c r="U408" s="216"/>
      <c r="V408" s="216"/>
      <c r="W408" s="216"/>
      <c r="X408" s="217"/>
      <c r="AT408" s="218" t="s">
        <v>145</v>
      </c>
      <c r="AU408" s="218" t="s">
        <v>85</v>
      </c>
      <c r="AV408" s="14" t="s">
        <v>85</v>
      </c>
      <c r="AW408" s="14" t="s">
        <v>5</v>
      </c>
      <c r="AX408" s="14" t="s">
        <v>75</v>
      </c>
      <c r="AY408" s="218" t="s">
        <v>131</v>
      </c>
    </row>
    <row r="409" spans="2:51" s="13" customFormat="1" ht="12">
      <c r="B409" s="198"/>
      <c r="C409" s="199"/>
      <c r="D409" s="191" t="s">
        <v>145</v>
      </c>
      <c r="E409" s="200" t="s">
        <v>29</v>
      </c>
      <c r="F409" s="201" t="s">
        <v>1327</v>
      </c>
      <c r="G409" s="199"/>
      <c r="H409" s="200" t="s">
        <v>29</v>
      </c>
      <c r="I409" s="202"/>
      <c r="J409" s="202"/>
      <c r="K409" s="199"/>
      <c r="L409" s="199"/>
      <c r="M409" s="203"/>
      <c r="N409" s="204"/>
      <c r="O409" s="205"/>
      <c r="P409" s="205"/>
      <c r="Q409" s="205"/>
      <c r="R409" s="205"/>
      <c r="S409" s="205"/>
      <c r="T409" s="205"/>
      <c r="U409" s="205"/>
      <c r="V409" s="205"/>
      <c r="W409" s="205"/>
      <c r="X409" s="206"/>
      <c r="AT409" s="207" t="s">
        <v>145</v>
      </c>
      <c r="AU409" s="207" t="s">
        <v>85</v>
      </c>
      <c r="AV409" s="13" t="s">
        <v>83</v>
      </c>
      <c r="AW409" s="13" t="s">
        <v>5</v>
      </c>
      <c r="AX409" s="13" t="s">
        <v>75</v>
      </c>
      <c r="AY409" s="207" t="s">
        <v>131</v>
      </c>
    </row>
    <row r="410" spans="2:51" s="14" customFormat="1" ht="12">
      <c r="B410" s="208"/>
      <c r="C410" s="209"/>
      <c r="D410" s="191" t="s">
        <v>145</v>
      </c>
      <c r="E410" s="210" t="s">
        <v>29</v>
      </c>
      <c r="F410" s="211" t="s">
        <v>1427</v>
      </c>
      <c r="G410" s="209"/>
      <c r="H410" s="212">
        <v>20.17</v>
      </c>
      <c r="I410" s="213"/>
      <c r="J410" s="213"/>
      <c r="K410" s="209"/>
      <c r="L410" s="209"/>
      <c r="M410" s="214"/>
      <c r="N410" s="215"/>
      <c r="O410" s="216"/>
      <c r="P410" s="216"/>
      <c r="Q410" s="216"/>
      <c r="R410" s="216"/>
      <c r="S410" s="216"/>
      <c r="T410" s="216"/>
      <c r="U410" s="216"/>
      <c r="V410" s="216"/>
      <c r="W410" s="216"/>
      <c r="X410" s="217"/>
      <c r="AT410" s="218" t="s">
        <v>145</v>
      </c>
      <c r="AU410" s="218" t="s">
        <v>85</v>
      </c>
      <c r="AV410" s="14" t="s">
        <v>85</v>
      </c>
      <c r="AW410" s="14" t="s">
        <v>5</v>
      </c>
      <c r="AX410" s="14" t="s">
        <v>75</v>
      </c>
      <c r="AY410" s="218" t="s">
        <v>131</v>
      </c>
    </row>
    <row r="411" spans="2:51" s="13" customFormat="1" ht="12">
      <c r="B411" s="198"/>
      <c r="C411" s="199"/>
      <c r="D411" s="191" t="s">
        <v>145</v>
      </c>
      <c r="E411" s="200" t="s">
        <v>29</v>
      </c>
      <c r="F411" s="201" t="s">
        <v>1329</v>
      </c>
      <c r="G411" s="199"/>
      <c r="H411" s="200" t="s">
        <v>29</v>
      </c>
      <c r="I411" s="202"/>
      <c r="J411" s="202"/>
      <c r="K411" s="199"/>
      <c r="L411" s="199"/>
      <c r="M411" s="203"/>
      <c r="N411" s="204"/>
      <c r="O411" s="205"/>
      <c r="P411" s="205"/>
      <c r="Q411" s="205"/>
      <c r="R411" s="205"/>
      <c r="S411" s="205"/>
      <c r="T411" s="205"/>
      <c r="U411" s="205"/>
      <c r="V411" s="205"/>
      <c r="W411" s="205"/>
      <c r="X411" s="206"/>
      <c r="AT411" s="207" t="s">
        <v>145</v>
      </c>
      <c r="AU411" s="207" t="s">
        <v>85</v>
      </c>
      <c r="AV411" s="13" t="s">
        <v>83</v>
      </c>
      <c r="AW411" s="13" t="s">
        <v>5</v>
      </c>
      <c r="AX411" s="13" t="s">
        <v>75</v>
      </c>
      <c r="AY411" s="207" t="s">
        <v>131</v>
      </c>
    </row>
    <row r="412" spans="2:51" s="14" customFormat="1" ht="12">
      <c r="B412" s="208"/>
      <c r="C412" s="209"/>
      <c r="D412" s="191" t="s">
        <v>145</v>
      </c>
      <c r="E412" s="210" t="s">
        <v>29</v>
      </c>
      <c r="F412" s="211" t="s">
        <v>1428</v>
      </c>
      <c r="G412" s="209"/>
      <c r="H412" s="212">
        <v>39.76</v>
      </c>
      <c r="I412" s="213"/>
      <c r="J412" s="213"/>
      <c r="K412" s="209"/>
      <c r="L412" s="209"/>
      <c r="M412" s="214"/>
      <c r="N412" s="215"/>
      <c r="O412" s="216"/>
      <c r="P412" s="216"/>
      <c r="Q412" s="216"/>
      <c r="R412" s="216"/>
      <c r="S412" s="216"/>
      <c r="T412" s="216"/>
      <c r="U412" s="216"/>
      <c r="V412" s="216"/>
      <c r="W412" s="216"/>
      <c r="X412" s="217"/>
      <c r="AT412" s="218" t="s">
        <v>145</v>
      </c>
      <c r="AU412" s="218" t="s">
        <v>85</v>
      </c>
      <c r="AV412" s="14" t="s">
        <v>85</v>
      </c>
      <c r="AW412" s="14" t="s">
        <v>5</v>
      </c>
      <c r="AX412" s="14" t="s">
        <v>75</v>
      </c>
      <c r="AY412" s="218" t="s">
        <v>131</v>
      </c>
    </row>
    <row r="413" spans="2:51" s="13" customFormat="1" ht="12">
      <c r="B413" s="198"/>
      <c r="C413" s="199"/>
      <c r="D413" s="191" t="s">
        <v>145</v>
      </c>
      <c r="E413" s="200" t="s">
        <v>29</v>
      </c>
      <c r="F413" s="201" t="s">
        <v>1330</v>
      </c>
      <c r="G413" s="199"/>
      <c r="H413" s="200" t="s">
        <v>29</v>
      </c>
      <c r="I413" s="202"/>
      <c r="J413" s="202"/>
      <c r="K413" s="199"/>
      <c r="L413" s="199"/>
      <c r="M413" s="203"/>
      <c r="N413" s="204"/>
      <c r="O413" s="205"/>
      <c r="P413" s="205"/>
      <c r="Q413" s="205"/>
      <c r="R413" s="205"/>
      <c r="S413" s="205"/>
      <c r="T413" s="205"/>
      <c r="U413" s="205"/>
      <c r="V413" s="205"/>
      <c r="W413" s="205"/>
      <c r="X413" s="206"/>
      <c r="AT413" s="207" t="s">
        <v>145</v>
      </c>
      <c r="AU413" s="207" t="s">
        <v>85</v>
      </c>
      <c r="AV413" s="13" t="s">
        <v>83</v>
      </c>
      <c r="AW413" s="13" t="s">
        <v>5</v>
      </c>
      <c r="AX413" s="13" t="s">
        <v>75</v>
      </c>
      <c r="AY413" s="207" t="s">
        <v>131</v>
      </c>
    </row>
    <row r="414" spans="2:51" s="14" customFormat="1" ht="12">
      <c r="B414" s="208"/>
      <c r="C414" s="209"/>
      <c r="D414" s="191" t="s">
        <v>145</v>
      </c>
      <c r="E414" s="210" t="s">
        <v>29</v>
      </c>
      <c r="F414" s="211" t="s">
        <v>1429</v>
      </c>
      <c r="G414" s="209"/>
      <c r="H414" s="212">
        <v>30.74</v>
      </c>
      <c r="I414" s="213"/>
      <c r="J414" s="213"/>
      <c r="K414" s="209"/>
      <c r="L414" s="209"/>
      <c r="M414" s="214"/>
      <c r="N414" s="215"/>
      <c r="O414" s="216"/>
      <c r="P414" s="216"/>
      <c r="Q414" s="216"/>
      <c r="R414" s="216"/>
      <c r="S414" s="216"/>
      <c r="T414" s="216"/>
      <c r="U414" s="216"/>
      <c r="V414" s="216"/>
      <c r="W414" s="216"/>
      <c r="X414" s="217"/>
      <c r="AT414" s="218" t="s">
        <v>145</v>
      </c>
      <c r="AU414" s="218" t="s">
        <v>85</v>
      </c>
      <c r="AV414" s="14" t="s">
        <v>85</v>
      </c>
      <c r="AW414" s="14" t="s">
        <v>5</v>
      </c>
      <c r="AX414" s="14" t="s">
        <v>75</v>
      </c>
      <c r="AY414" s="218" t="s">
        <v>131</v>
      </c>
    </row>
    <row r="415" spans="2:51" s="13" customFormat="1" ht="12">
      <c r="B415" s="198"/>
      <c r="C415" s="199"/>
      <c r="D415" s="191" t="s">
        <v>145</v>
      </c>
      <c r="E415" s="200" t="s">
        <v>29</v>
      </c>
      <c r="F415" s="201" t="s">
        <v>1332</v>
      </c>
      <c r="G415" s="199"/>
      <c r="H415" s="200" t="s">
        <v>29</v>
      </c>
      <c r="I415" s="202"/>
      <c r="J415" s="202"/>
      <c r="K415" s="199"/>
      <c r="L415" s="199"/>
      <c r="M415" s="203"/>
      <c r="N415" s="204"/>
      <c r="O415" s="205"/>
      <c r="P415" s="205"/>
      <c r="Q415" s="205"/>
      <c r="R415" s="205"/>
      <c r="S415" s="205"/>
      <c r="T415" s="205"/>
      <c r="U415" s="205"/>
      <c r="V415" s="205"/>
      <c r="W415" s="205"/>
      <c r="X415" s="206"/>
      <c r="AT415" s="207" t="s">
        <v>145</v>
      </c>
      <c r="AU415" s="207" t="s">
        <v>85</v>
      </c>
      <c r="AV415" s="13" t="s">
        <v>83</v>
      </c>
      <c r="AW415" s="13" t="s">
        <v>5</v>
      </c>
      <c r="AX415" s="13" t="s">
        <v>75</v>
      </c>
      <c r="AY415" s="207" t="s">
        <v>131</v>
      </c>
    </row>
    <row r="416" spans="2:51" s="14" customFormat="1" ht="12">
      <c r="B416" s="208"/>
      <c r="C416" s="209"/>
      <c r="D416" s="191" t="s">
        <v>145</v>
      </c>
      <c r="E416" s="210" t="s">
        <v>29</v>
      </c>
      <c r="F416" s="211" t="s">
        <v>1430</v>
      </c>
      <c r="G416" s="209"/>
      <c r="H416" s="212">
        <v>4.288</v>
      </c>
      <c r="I416" s="213"/>
      <c r="J416" s="213"/>
      <c r="K416" s="209"/>
      <c r="L416" s="209"/>
      <c r="M416" s="214"/>
      <c r="N416" s="215"/>
      <c r="O416" s="216"/>
      <c r="P416" s="216"/>
      <c r="Q416" s="216"/>
      <c r="R416" s="216"/>
      <c r="S416" s="216"/>
      <c r="T416" s="216"/>
      <c r="U416" s="216"/>
      <c r="V416" s="216"/>
      <c r="W416" s="216"/>
      <c r="X416" s="217"/>
      <c r="AT416" s="218" t="s">
        <v>145</v>
      </c>
      <c r="AU416" s="218" t="s">
        <v>85</v>
      </c>
      <c r="AV416" s="14" t="s">
        <v>85</v>
      </c>
      <c r="AW416" s="14" t="s">
        <v>5</v>
      </c>
      <c r="AX416" s="14" t="s">
        <v>75</v>
      </c>
      <c r="AY416" s="218" t="s">
        <v>131</v>
      </c>
    </row>
    <row r="417" spans="2:51" s="13" customFormat="1" ht="12">
      <c r="B417" s="198"/>
      <c r="C417" s="199"/>
      <c r="D417" s="191" t="s">
        <v>145</v>
      </c>
      <c r="E417" s="200" t="s">
        <v>29</v>
      </c>
      <c r="F417" s="201" t="s">
        <v>1339</v>
      </c>
      <c r="G417" s="199"/>
      <c r="H417" s="200" t="s">
        <v>29</v>
      </c>
      <c r="I417" s="202"/>
      <c r="J417" s="202"/>
      <c r="K417" s="199"/>
      <c r="L417" s="199"/>
      <c r="M417" s="203"/>
      <c r="N417" s="204"/>
      <c r="O417" s="205"/>
      <c r="P417" s="205"/>
      <c r="Q417" s="205"/>
      <c r="R417" s="205"/>
      <c r="S417" s="205"/>
      <c r="T417" s="205"/>
      <c r="U417" s="205"/>
      <c r="V417" s="205"/>
      <c r="W417" s="205"/>
      <c r="X417" s="206"/>
      <c r="AT417" s="207" t="s">
        <v>145</v>
      </c>
      <c r="AU417" s="207" t="s">
        <v>85</v>
      </c>
      <c r="AV417" s="13" t="s">
        <v>83</v>
      </c>
      <c r="AW417" s="13" t="s">
        <v>5</v>
      </c>
      <c r="AX417" s="13" t="s">
        <v>75</v>
      </c>
      <c r="AY417" s="207" t="s">
        <v>131</v>
      </c>
    </row>
    <row r="418" spans="2:51" s="14" customFormat="1" ht="12">
      <c r="B418" s="208"/>
      <c r="C418" s="209"/>
      <c r="D418" s="191" t="s">
        <v>145</v>
      </c>
      <c r="E418" s="210" t="s">
        <v>29</v>
      </c>
      <c r="F418" s="211" t="s">
        <v>1431</v>
      </c>
      <c r="G418" s="209"/>
      <c r="H418" s="212">
        <v>4.733</v>
      </c>
      <c r="I418" s="213"/>
      <c r="J418" s="213"/>
      <c r="K418" s="209"/>
      <c r="L418" s="209"/>
      <c r="M418" s="214"/>
      <c r="N418" s="215"/>
      <c r="O418" s="216"/>
      <c r="P418" s="216"/>
      <c r="Q418" s="216"/>
      <c r="R418" s="216"/>
      <c r="S418" s="216"/>
      <c r="T418" s="216"/>
      <c r="U418" s="216"/>
      <c r="V418" s="216"/>
      <c r="W418" s="216"/>
      <c r="X418" s="217"/>
      <c r="AT418" s="218" t="s">
        <v>145</v>
      </c>
      <c r="AU418" s="218" t="s">
        <v>85</v>
      </c>
      <c r="AV418" s="14" t="s">
        <v>85</v>
      </c>
      <c r="AW418" s="14" t="s">
        <v>5</v>
      </c>
      <c r="AX418" s="14" t="s">
        <v>75</v>
      </c>
      <c r="AY418" s="218" t="s">
        <v>131</v>
      </c>
    </row>
    <row r="419" spans="2:51" s="13" customFormat="1" ht="12">
      <c r="B419" s="198"/>
      <c r="C419" s="199"/>
      <c r="D419" s="191" t="s">
        <v>145</v>
      </c>
      <c r="E419" s="200" t="s">
        <v>29</v>
      </c>
      <c r="F419" s="201" t="s">
        <v>1344</v>
      </c>
      <c r="G419" s="199"/>
      <c r="H419" s="200" t="s">
        <v>29</v>
      </c>
      <c r="I419" s="202"/>
      <c r="J419" s="202"/>
      <c r="K419" s="199"/>
      <c r="L419" s="199"/>
      <c r="M419" s="203"/>
      <c r="N419" s="204"/>
      <c r="O419" s="205"/>
      <c r="P419" s="205"/>
      <c r="Q419" s="205"/>
      <c r="R419" s="205"/>
      <c r="S419" s="205"/>
      <c r="T419" s="205"/>
      <c r="U419" s="205"/>
      <c r="V419" s="205"/>
      <c r="W419" s="205"/>
      <c r="X419" s="206"/>
      <c r="AT419" s="207" t="s">
        <v>145</v>
      </c>
      <c r="AU419" s="207" t="s">
        <v>85</v>
      </c>
      <c r="AV419" s="13" t="s">
        <v>83</v>
      </c>
      <c r="AW419" s="13" t="s">
        <v>5</v>
      </c>
      <c r="AX419" s="13" t="s">
        <v>75</v>
      </c>
      <c r="AY419" s="207" t="s">
        <v>131</v>
      </c>
    </row>
    <row r="420" spans="2:51" s="14" customFormat="1" ht="12">
      <c r="B420" s="208"/>
      <c r="C420" s="209"/>
      <c r="D420" s="191" t="s">
        <v>145</v>
      </c>
      <c r="E420" s="210" t="s">
        <v>29</v>
      </c>
      <c r="F420" s="211" t="s">
        <v>1432</v>
      </c>
      <c r="G420" s="209"/>
      <c r="H420" s="212">
        <v>1.32</v>
      </c>
      <c r="I420" s="213"/>
      <c r="J420" s="213"/>
      <c r="K420" s="209"/>
      <c r="L420" s="209"/>
      <c r="M420" s="214"/>
      <c r="N420" s="215"/>
      <c r="O420" s="216"/>
      <c r="P420" s="216"/>
      <c r="Q420" s="216"/>
      <c r="R420" s="216"/>
      <c r="S420" s="216"/>
      <c r="T420" s="216"/>
      <c r="U420" s="216"/>
      <c r="V420" s="216"/>
      <c r="W420" s="216"/>
      <c r="X420" s="217"/>
      <c r="AT420" s="218" t="s">
        <v>145</v>
      </c>
      <c r="AU420" s="218" t="s">
        <v>85</v>
      </c>
      <c r="AV420" s="14" t="s">
        <v>85</v>
      </c>
      <c r="AW420" s="14" t="s">
        <v>5</v>
      </c>
      <c r="AX420" s="14" t="s">
        <v>75</v>
      </c>
      <c r="AY420" s="218" t="s">
        <v>131</v>
      </c>
    </row>
    <row r="421" spans="2:51" s="15" customFormat="1" ht="12">
      <c r="B421" s="219"/>
      <c r="C421" s="220"/>
      <c r="D421" s="191" t="s">
        <v>145</v>
      </c>
      <c r="E421" s="221" t="s">
        <v>29</v>
      </c>
      <c r="F421" s="222" t="s">
        <v>147</v>
      </c>
      <c r="G421" s="220"/>
      <c r="H421" s="223">
        <v>1054.307</v>
      </c>
      <c r="I421" s="224"/>
      <c r="J421" s="224"/>
      <c r="K421" s="220"/>
      <c r="L421" s="220"/>
      <c r="M421" s="225"/>
      <c r="N421" s="226"/>
      <c r="O421" s="227"/>
      <c r="P421" s="227"/>
      <c r="Q421" s="227"/>
      <c r="R421" s="227"/>
      <c r="S421" s="227"/>
      <c r="T421" s="227"/>
      <c r="U421" s="227"/>
      <c r="V421" s="227"/>
      <c r="W421" s="227"/>
      <c r="X421" s="228"/>
      <c r="AT421" s="229" t="s">
        <v>145</v>
      </c>
      <c r="AU421" s="229" t="s">
        <v>85</v>
      </c>
      <c r="AV421" s="15" t="s">
        <v>139</v>
      </c>
      <c r="AW421" s="15" t="s">
        <v>5</v>
      </c>
      <c r="AX421" s="15" t="s">
        <v>83</v>
      </c>
      <c r="AY421" s="229" t="s">
        <v>131</v>
      </c>
    </row>
    <row r="422" spans="1:65" s="2" customFormat="1" ht="24.2" customHeight="1">
      <c r="A422" s="35"/>
      <c r="B422" s="36"/>
      <c r="C422" s="177" t="s">
        <v>271</v>
      </c>
      <c r="D422" s="177" t="s">
        <v>134</v>
      </c>
      <c r="E422" s="178" t="s">
        <v>1196</v>
      </c>
      <c r="F422" s="179" t="s">
        <v>1197</v>
      </c>
      <c r="G422" s="180" t="s">
        <v>1007</v>
      </c>
      <c r="H422" s="181">
        <v>1054.307</v>
      </c>
      <c r="I422" s="182"/>
      <c r="J422" s="182"/>
      <c r="K422" s="183">
        <f>ROUND(P422*H422,2)</f>
        <v>0</v>
      </c>
      <c r="L422" s="179" t="s">
        <v>1008</v>
      </c>
      <c r="M422" s="40"/>
      <c r="N422" s="184" t="s">
        <v>29</v>
      </c>
      <c r="O422" s="185" t="s">
        <v>44</v>
      </c>
      <c r="P422" s="186">
        <f>I422+J422</f>
        <v>0</v>
      </c>
      <c r="Q422" s="186">
        <f>ROUND(I422*H422,2)</f>
        <v>0</v>
      </c>
      <c r="R422" s="186">
        <f>ROUND(J422*H422,2)</f>
        <v>0</v>
      </c>
      <c r="S422" s="65"/>
      <c r="T422" s="187">
        <f>S422*H422</f>
        <v>0</v>
      </c>
      <c r="U422" s="187">
        <v>0</v>
      </c>
      <c r="V422" s="187">
        <f>U422*H422</f>
        <v>0</v>
      </c>
      <c r="W422" s="187">
        <v>0</v>
      </c>
      <c r="X422" s="188">
        <f>W422*H422</f>
        <v>0</v>
      </c>
      <c r="Y422" s="35"/>
      <c r="Z422" s="35"/>
      <c r="AA422" s="35"/>
      <c r="AB422" s="35"/>
      <c r="AC422" s="35"/>
      <c r="AD422" s="35"/>
      <c r="AE422" s="35"/>
      <c r="AR422" s="189" t="s">
        <v>224</v>
      </c>
      <c r="AT422" s="189" t="s">
        <v>134</v>
      </c>
      <c r="AU422" s="189" t="s">
        <v>85</v>
      </c>
      <c r="AY422" s="18" t="s">
        <v>131</v>
      </c>
      <c r="BE422" s="190">
        <f>IF(O422="základní",K422,0)</f>
        <v>0</v>
      </c>
      <c r="BF422" s="190">
        <f>IF(O422="snížená",K422,0)</f>
        <v>0</v>
      </c>
      <c r="BG422" s="190">
        <f>IF(O422="zákl. přenesená",K422,0)</f>
        <v>0</v>
      </c>
      <c r="BH422" s="190">
        <f>IF(O422="sníž. přenesená",K422,0)</f>
        <v>0</v>
      </c>
      <c r="BI422" s="190">
        <f>IF(O422="nulová",K422,0)</f>
        <v>0</v>
      </c>
      <c r="BJ422" s="18" t="s">
        <v>83</v>
      </c>
      <c r="BK422" s="190">
        <f>ROUND(P422*H422,2)</f>
        <v>0</v>
      </c>
      <c r="BL422" s="18" t="s">
        <v>224</v>
      </c>
      <c r="BM422" s="189" t="s">
        <v>386</v>
      </c>
    </row>
    <row r="423" spans="1:47" s="2" customFormat="1" ht="12">
      <c r="A423" s="35"/>
      <c r="B423" s="36"/>
      <c r="C423" s="37"/>
      <c r="D423" s="191" t="s">
        <v>141</v>
      </c>
      <c r="E423" s="37"/>
      <c r="F423" s="192" t="s">
        <v>1197</v>
      </c>
      <c r="G423" s="37"/>
      <c r="H423" s="37"/>
      <c r="I423" s="193"/>
      <c r="J423" s="193"/>
      <c r="K423" s="37"/>
      <c r="L423" s="37"/>
      <c r="M423" s="40"/>
      <c r="N423" s="194"/>
      <c r="O423" s="195"/>
      <c r="P423" s="65"/>
      <c r="Q423" s="65"/>
      <c r="R423" s="65"/>
      <c r="S423" s="65"/>
      <c r="T423" s="65"/>
      <c r="U423" s="65"/>
      <c r="V423" s="65"/>
      <c r="W423" s="65"/>
      <c r="X423" s="66"/>
      <c r="Y423" s="35"/>
      <c r="Z423" s="35"/>
      <c r="AA423" s="35"/>
      <c r="AB423" s="35"/>
      <c r="AC423" s="35"/>
      <c r="AD423" s="35"/>
      <c r="AE423" s="35"/>
      <c r="AT423" s="18" t="s">
        <v>141</v>
      </c>
      <c r="AU423" s="18" t="s">
        <v>85</v>
      </c>
    </row>
    <row r="424" spans="1:47" s="2" customFormat="1" ht="12">
      <c r="A424" s="35"/>
      <c r="B424" s="36"/>
      <c r="C424" s="37"/>
      <c r="D424" s="196" t="s">
        <v>143</v>
      </c>
      <c r="E424" s="37"/>
      <c r="F424" s="197" t="s">
        <v>1198</v>
      </c>
      <c r="G424" s="37"/>
      <c r="H424" s="37"/>
      <c r="I424" s="193"/>
      <c r="J424" s="193"/>
      <c r="K424" s="37"/>
      <c r="L424" s="37"/>
      <c r="M424" s="40"/>
      <c r="N424" s="194"/>
      <c r="O424" s="195"/>
      <c r="P424" s="65"/>
      <c r="Q424" s="65"/>
      <c r="R424" s="65"/>
      <c r="S424" s="65"/>
      <c r="T424" s="65"/>
      <c r="U424" s="65"/>
      <c r="V424" s="65"/>
      <c r="W424" s="65"/>
      <c r="X424" s="66"/>
      <c r="Y424" s="35"/>
      <c r="Z424" s="35"/>
      <c r="AA424" s="35"/>
      <c r="AB424" s="35"/>
      <c r="AC424" s="35"/>
      <c r="AD424" s="35"/>
      <c r="AE424" s="35"/>
      <c r="AT424" s="18" t="s">
        <v>143</v>
      </c>
      <c r="AU424" s="18" t="s">
        <v>85</v>
      </c>
    </row>
    <row r="425" spans="1:65" s="2" customFormat="1" ht="24">
      <c r="A425" s="35"/>
      <c r="B425" s="36"/>
      <c r="C425" s="177" t="s">
        <v>276</v>
      </c>
      <c r="D425" s="177" t="s">
        <v>134</v>
      </c>
      <c r="E425" s="178" t="s">
        <v>1199</v>
      </c>
      <c r="F425" s="179" t="s">
        <v>1200</v>
      </c>
      <c r="G425" s="180" t="s">
        <v>1007</v>
      </c>
      <c r="H425" s="181">
        <v>1054.307</v>
      </c>
      <c r="I425" s="182"/>
      <c r="J425" s="182"/>
      <c r="K425" s="183">
        <f>ROUND(P425*H425,2)</f>
        <v>0</v>
      </c>
      <c r="L425" s="179" t="s">
        <v>1008</v>
      </c>
      <c r="M425" s="40"/>
      <c r="N425" s="184" t="s">
        <v>29</v>
      </c>
      <c r="O425" s="185" t="s">
        <v>44</v>
      </c>
      <c r="P425" s="186">
        <f>I425+J425</f>
        <v>0</v>
      </c>
      <c r="Q425" s="186">
        <f>ROUND(I425*H425,2)</f>
        <v>0</v>
      </c>
      <c r="R425" s="186">
        <f>ROUND(J425*H425,2)</f>
        <v>0</v>
      </c>
      <c r="S425" s="65"/>
      <c r="T425" s="187">
        <f>S425*H425</f>
        <v>0</v>
      </c>
      <c r="U425" s="187">
        <v>0</v>
      </c>
      <c r="V425" s="187">
        <f>U425*H425</f>
        <v>0</v>
      </c>
      <c r="W425" s="187">
        <v>0</v>
      </c>
      <c r="X425" s="188">
        <f>W425*H425</f>
        <v>0</v>
      </c>
      <c r="Y425" s="35"/>
      <c r="Z425" s="35"/>
      <c r="AA425" s="35"/>
      <c r="AB425" s="35"/>
      <c r="AC425" s="35"/>
      <c r="AD425" s="35"/>
      <c r="AE425" s="35"/>
      <c r="AR425" s="189" t="s">
        <v>224</v>
      </c>
      <c r="AT425" s="189" t="s">
        <v>134</v>
      </c>
      <c r="AU425" s="189" t="s">
        <v>85</v>
      </c>
      <c r="AY425" s="18" t="s">
        <v>131</v>
      </c>
      <c r="BE425" s="190">
        <f>IF(O425="základní",K425,0)</f>
        <v>0</v>
      </c>
      <c r="BF425" s="190">
        <f>IF(O425="snížená",K425,0)</f>
        <v>0</v>
      </c>
      <c r="BG425" s="190">
        <f>IF(O425="zákl. přenesená",K425,0)</f>
        <v>0</v>
      </c>
      <c r="BH425" s="190">
        <f>IF(O425="sníž. přenesená",K425,0)</f>
        <v>0</v>
      </c>
      <c r="BI425" s="190">
        <f>IF(O425="nulová",K425,0)</f>
        <v>0</v>
      </c>
      <c r="BJ425" s="18" t="s">
        <v>83</v>
      </c>
      <c r="BK425" s="190">
        <f>ROUND(P425*H425,2)</f>
        <v>0</v>
      </c>
      <c r="BL425" s="18" t="s">
        <v>224</v>
      </c>
      <c r="BM425" s="189" t="s">
        <v>394</v>
      </c>
    </row>
    <row r="426" spans="1:47" s="2" customFormat="1" ht="12">
      <c r="A426" s="35"/>
      <c r="B426" s="36"/>
      <c r="C426" s="37"/>
      <c r="D426" s="191" t="s">
        <v>141</v>
      </c>
      <c r="E426" s="37"/>
      <c r="F426" s="192" t="s">
        <v>1200</v>
      </c>
      <c r="G426" s="37"/>
      <c r="H426" s="37"/>
      <c r="I426" s="193"/>
      <c r="J426" s="193"/>
      <c r="K426" s="37"/>
      <c r="L426" s="37"/>
      <c r="M426" s="40"/>
      <c r="N426" s="194"/>
      <c r="O426" s="195"/>
      <c r="P426" s="65"/>
      <c r="Q426" s="65"/>
      <c r="R426" s="65"/>
      <c r="S426" s="65"/>
      <c r="T426" s="65"/>
      <c r="U426" s="65"/>
      <c r="V426" s="65"/>
      <c r="W426" s="65"/>
      <c r="X426" s="66"/>
      <c r="Y426" s="35"/>
      <c r="Z426" s="35"/>
      <c r="AA426" s="35"/>
      <c r="AB426" s="35"/>
      <c r="AC426" s="35"/>
      <c r="AD426" s="35"/>
      <c r="AE426" s="35"/>
      <c r="AT426" s="18" t="s">
        <v>141</v>
      </c>
      <c r="AU426" s="18" t="s">
        <v>85</v>
      </c>
    </row>
    <row r="427" spans="1:47" s="2" customFormat="1" ht="12">
      <c r="A427" s="35"/>
      <c r="B427" s="36"/>
      <c r="C427" s="37"/>
      <c r="D427" s="196" t="s">
        <v>143</v>
      </c>
      <c r="E427" s="37"/>
      <c r="F427" s="197" t="s">
        <v>1201</v>
      </c>
      <c r="G427" s="37"/>
      <c r="H427" s="37"/>
      <c r="I427" s="193"/>
      <c r="J427" s="193"/>
      <c r="K427" s="37"/>
      <c r="L427" s="37"/>
      <c r="M427" s="40"/>
      <c r="N427" s="194"/>
      <c r="O427" s="195"/>
      <c r="P427" s="65"/>
      <c r="Q427" s="65"/>
      <c r="R427" s="65"/>
      <c r="S427" s="65"/>
      <c r="T427" s="65"/>
      <c r="U427" s="65"/>
      <c r="V427" s="65"/>
      <c r="W427" s="65"/>
      <c r="X427" s="66"/>
      <c r="Y427" s="35"/>
      <c r="Z427" s="35"/>
      <c r="AA427" s="35"/>
      <c r="AB427" s="35"/>
      <c r="AC427" s="35"/>
      <c r="AD427" s="35"/>
      <c r="AE427" s="35"/>
      <c r="AT427" s="18" t="s">
        <v>143</v>
      </c>
      <c r="AU427" s="18" t="s">
        <v>85</v>
      </c>
    </row>
    <row r="428" spans="2:63" s="12" customFormat="1" ht="25.9" customHeight="1">
      <c r="B428" s="160"/>
      <c r="C428" s="161"/>
      <c r="D428" s="162" t="s">
        <v>74</v>
      </c>
      <c r="E428" s="163" t="s">
        <v>148</v>
      </c>
      <c r="F428" s="163" t="s">
        <v>1202</v>
      </c>
      <c r="G428" s="161"/>
      <c r="H428" s="161"/>
      <c r="I428" s="164"/>
      <c r="J428" s="164"/>
      <c r="K428" s="165">
        <f>BK428</f>
        <v>0</v>
      </c>
      <c r="L428" s="161"/>
      <c r="M428" s="166"/>
      <c r="N428" s="167"/>
      <c r="O428" s="168"/>
      <c r="P428" s="168"/>
      <c r="Q428" s="169">
        <f>Q429</f>
        <v>0</v>
      </c>
      <c r="R428" s="169">
        <f>R429</f>
        <v>0</v>
      </c>
      <c r="S428" s="168"/>
      <c r="T428" s="170">
        <f>T429</f>
        <v>0</v>
      </c>
      <c r="U428" s="168"/>
      <c r="V428" s="170">
        <f>V429</f>
        <v>0</v>
      </c>
      <c r="W428" s="168"/>
      <c r="X428" s="171">
        <f>X429</f>
        <v>0</v>
      </c>
      <c r="AR428" s="172" t="s">
        <v>155</v>
      </c>
      <c r="AT428" s="173" t="s">
        <v>74</v>
      </c>
      <c r="AU428" s="173" t="s">
        <v>75</v>
      </c>
      <c r="AY428" s="172" t="s">
        <v>131</v>
      </c>
      <c r="BK428" s="174">
        <f>BK429</f>
        <v>0</v>
      </c>
    </row>
    <row r="429" spans="2:63" s="12" customFormat="1" ht="22.9" customHeight="1">
      <c r="B429" s="160"/>
      <c r="C429" s="161"/>
      <c r="D429" s="162" t="s">
        <v>74</v>
      </c>
      <c r="E429" s="175" t="s">
        <v>1203</v>
      </c>
      <c r="F429" s="175" t="s">
        <v>1204</v>
      </c>
      <c r="G429" s="161"/>
      <c r="H429" s="161"/>
      <c r="I429" s="164"/>
      <c r="J429" s="164"/>
      <c r="K429" s="176">
        <f>BK429</f>
        <v>0</v>
      </c>
      <c r="L429" s="161"/>
      <c r="M429" s="166"/>
      <c r="N429" s="167"/>
      <c r="O429" s="168"/>
      <c r="P429" s="168"/>
      <c r="Q429" s="169">
        <f>SUM(Q430:Q693)</f>
        <v>0</v>
      </c>
      <c r="R429" s="169">
        <f>SUM(R430:R693)</f>
        <v>0</v>
      </c>
      <c r="S429" s="168"/>
      <c r="T429" s="170">
        <f>SUM(T430:T693)</f>
        <v>0</v>
      </c>
      <c r="U429" s="168"/>
      <c r="V429" s="170">
        <f>SUM(V430:V693)</f>
        <v>0</v>
      </c>
      <c r="W429" s="168"/>
      <c r="X429" s="171">
        <f>SUM(X430:X693)</f>
        <v>0</v>
      </c>
      <c r="AR429" s="172" t="s">
        <v>155</v>
      </c>
      <c r="AT429" s="173" t="s">
        <v>74</v>
      </c>
      <c r="AU429" s="173" t="s">
        <v>83</v>
      </c>
      <c r="AY429" s="172" t="s">
        <v>131</v>
      </c>
      <c r="BK429" s="174">
        <f>SUM(BK430:BK693)</f>
        <v>0</v>
      </c>
    </row>
    <row r="430" spans="1:65" s="2" customFormat="1" ht="24.2" customHeight="1">
      <c r="A430" s="35"/>
      <c r="B430" s="36"/>
      <c r="C430" s="177" t="s">
        <v>280</v>
      </c>
      <c r="D430" s="177" t="s">
        <v>134</v>
      </c>
      <c r="E430" s="178" t="s">
        <v>1205</v>
      </c>
      <c r="F430" s="179" t="s">
        <v>1206</v>
      </c>
      <c r="G430" s="180" t="s">
        <v>158</v>
      </c>
      <c r="H430" s="181">
        <v>185</v>
      </c>
      <c r="I430" s="182"/>
      <c r="J430" s="182"/>
      <c r="K430" s="183">
        <f>ROUND(P430*H430,2)</f>
        <v>0</v>
      </c>
      <c r="L430" s="179" t="s">
        <v>1008</v>
      </c>
      <c r="M430" s="40"/>
      <c r="N430" s="184" t="s">
        <v>29</v>
      </c>
      <c r="O430" s="185" t="s">
        <v>44</v>
      </c>
      <c r="P430" s="186">
        <f>I430+J430</f>
        <v>0</v>
      </c>
      <c r="Q430" s="186">
        <f>ROUND(I430*H430,2)</f>
        <v>0</v>
      </c>
      <c r="R430" s="186">
        <f>ROUND(J430*H430,2)</f>
        <v>0</v>
      </c>
      <c r="S430" s="65"/>
      <c r="T430" s="187">
        <f>S430*H430</f>
        <v>0</v>
      </c>
      <c r="U430" s="187">
        <v>0</v>
      </c>
      <c r="V430" s="187">
        <f>U430*H430</f>
        <v>0</v>
      </c>
      <c r="W430" s="187">
        <v>0</v>
      </c>
      <c r="X430" s="188">
        <f>W430*H430</f>
        <v>0</v>
      </c>
      <c r="Y430" s="35"/>
      <c r="Z430" s="35"/>
      <c r="AA430" s="35"/>
      <c r="AB430" s="35"/>
      <c r="AC430" s="35"/>
      <c r="AD430" s="35"/>
      <c r="AE430" s="35"/>
      <c r="AR430" s="189" t="s">
        <v>455</v>
      </c>
      <c r="AT430" s="189" t="s">
        <v>134</v>
      </c>
      <c r="AU430" s="189" t="s">
        <v>85</v>
      </c>
      <c r="AY430" s="18" t="s">
        <v>131</v>
      </c>
      <c r="BE430" s="190">
        <f>IF(O430="základní",K430,0)</f>
        <v>0</v>
      </c>
      <c r="BF430" s="190">
        <f>IF(O430="snížená",K430,0)</f>
        <v>0</v>
      </c>
      <c r="BG430" s="190">
        <f>IF(O430="zákl. přenesená",K430,0)</f>
        <v>0</v>
      </c>
      <c r="BH430" s="190">
        <f>IF(O430="sníž. přenesená",K430,0)</f>
        <v>0</v>
      </c>
      <c r="BI430" s="190">
        <f>IF(O430="nulová",K430,0)</f>
        <v>0</v>
      </c>
      <c r="BJ430" s="18" t="s">
        <v>83</v>
      </c>
      <c r="BK430" s="190">
        <f>ROUND(P430*H430,2)</f>
        <v>0</v>
      </c>
      <c r="BL430" s="18" t="s">
        <v>455</v>
      </c>
      <c r="BM430" s="189" t="s">
        <v>402</v>
      </c>
    </row>
    <row r="431" spans="1:47" s="2" customFormat="1" ht="12">
      <c r="A431" s="35"/>
      <c r="B431" s="36"/>
      <c r="C431" s="37"/>
      <c r="D431" s="191" t="s">
        <v>141</v>
      </c>
      <c r="E431" s="37"/>
      <c r="F431" s="192" t="s">
        <v>1206</v>
      </c>
      <c r="G431" s="37"/>
      <c r="H431" s="37"/>
      <c r="I431" s="193"/>
      <c r="J431" s="193"/>
      <c r="K431" s="37"/>
      <c r="L431" s="37"/>
      <c r="M431" s="40"/>
      <c r="N431" s="194"/>
      <c r="O431" s="195"/>
      <c r="P431" s="65"/>
      <c r="Q431" s="65"/>
      <c r="R431" s="65"/>
      <c r="S431" s="65"/>
      <c r="T431" s="65"/>
      <c r="U431" s="65"/>
      <c r="V431" s="65"/>
      <c r="W431" s="65"/>
      <c r="X431" s="66"/>
      <c r="Y431" s="35"/>
      <c r="Z431" s="35"/>
      <c r="AA431" s="35"/>
      <c r="AB431" s="35"/>
      <c r="AC431" s="35"/>
      <c r="AD431" s="35"/>
      <c r="AE431" s="35"/>
      <c r="AT431" s="18" t="s">
        <v>141</v>
      </c>
      <c r="AU431" s="18" t="s">
        <v>85</v>
      </c>
    </row>
    <row r="432" spans="1:47" s="2" customFormat="1" ht="12">
      <c r="A432" s="35"/>
      <c r="B432" s="36"/>
      <c r="C432" s="37"/>
      <c r="D432" s="196" t="s">
        <v>143</v>
      </c>
      <c r="E432" s="37"/>
      <c r="F432" s="197" t="s">
        <v>1207</v>
      </c>
      <c r="G432" s="37"/>
      <c r="H432" s="37"/>
      <c r="I432" s="193"/>
      <c r="J432" s="193"/>
      <c r="K432" s="37"/>
      <c r="L432" s="37"/>
      <c r="M432" s="40"/>
      <c r="N432" s="194"/>
      <c r="O432" s="195"/>
      <c r="P432" s="65"/>
      <c r="Q432" s="65"/>
      <c r="R432" s="65"/>
      <c r="S432" s="65"/>
      <c r="T432" s="65"/>
      <c r="U432" s="65"/>
      <c r="V432" s="65"/>
      <c r="W432" s="65"/>
      <c r="X432" s="66"/>
      <c r="Y432" s="35"/>
      <c r="Z432" s="35"/>
      <c r="AA432" s="35"/>
      <c r="AB432" s="35"/>
      <c r="AC432" s="35"/>
      <c r="AD432" s="35"/>
      <c r="AE432" s="35"/>
      <c r="AT432" s="18" t="s">
        <v>143</v>
      </c>
      <c r="AU432" s="18" t="s">
        <v>85</v>
      </c>
    </row>
    <row r="433" spans="2:51" s="13" customFormat="1" ht="12">
      <c r="B433" s="198"/>
      <c r="C433" s="199"/>
      <c r="D433" s="191" t="s">
        <v>145</v>
      </c>
      <c r="E433" s="200" t="s">
        <v>29</v>
      </c>
      <c r="F433" s="201" t="s">
        <v>1208</v>
      </c>
      <c r="G433" s="199"/>
      <c r="H433" s="200" t="s">
        <v>29</v>
      </c>
      <c r="I433" s="202"/>
      <c r="J433" s="202"/>
      <c r="K433" s="199"/>
      <c r="L433" s="199"/>
      <c r="M433" s="203"/>
      <c r="N433" s="204"/>
      <c r="O433" s="205"/>
      <c r="P433" s="205"/>
      <c r="Q433" s="205"/>
      <c r="R433" s="205"/>
      <c r="S433" s="205"/>
      <c r="T433" s="205"/>
      <c r="U433" s="205"/>
      <c r="V433" s="205"/>
      <c r="W433" s="205"/>
      <c r="X433" s="206"/>
      <c r="AT433" s="207" t="s">
        <v>145</v>
      </c>
      <c r="AU433" s="207" t="s">
        <v>85</v>
      </c>
      <c r="AV433" s="13" t="s">
        <v>83</v>
      </c>
      <c r="AW433" s="13" t="s">
        <v>5</v>
      </c>
      <c r="AX433" s="13" t="s">
        <v>75</v>
      </c>
      <c r="AY433" s="207" t="s">
        <v>131</v>
      </c>
    </row>
    <row r="434" spans="2:51" s="13" customFormat="1" ht="12">
      <c r="B434" s="198"/>
      <c r="C434" s="199"/>
      <c r="D434" s="191" t="s">
        <v>145</v>
      </c>
      <c r="E434" s="200" t="s">
        <v>29</v>
      </c>
      <c r="F434" s="201" t="s">
        <v>1209</v>
      </c>
      <c r="G434" s="199"/>
      <c r="H434" s="200" t="s">
        <v>29</v>
      </c>
      <c r="I434" s="202"/>
      <c r="J434" s="202"/>
      <c r="K434" s="199"/>
      <c r="L434" s="199"/>
      <c r="M434" s="203"/>
      <c r="N434" s="204"/>
      <c r="O434" s="205"/>
      <c r="P434" s="205"/>
      <c r="Q434" s="205"/>
      <c r="R434" s="205"/>
      <c r="S434" s="205"/>
      <c r="T434" s="205"/>
      <c r="U434" s="205"/>
      <c r="V434" s="205"/>
      <c r="W434" s="205"/>
      <c r="X434" s="206"/>
      <c r="AT434" s="207" t="s">
        <v>145</v>
      </c>
      <c r="AU434" s="207" t="s">
        <v>85</v>
      </c>
      <c r="AV434" s="13" t="s">
        <v>83</v>
      </c>
      <c r="AW434" s="13" t="s">
        <v>5</v>
      </c>
      <c r="AX434" s="13" t="s">
        <v>75</v>
      </c>
      <c r="AY434" s="207" t="s">
        <v>131</v>
      </c>
    </row>
    <row r="435" spans="2:51" s="13" customFormat="1" ht="12">
      <c r="B435" s="198"/>
      <c r="C435" s="199"/>
      <c r="D435" s="191" t="s">
        <v>145</v>
      </c>
      <c r="E435" s="200" t="s">
        <v>29</v>
      </c>
      <c r="F435" s="201" t="s">
        <v>1183</v>
      </c>
      <c r="G435" s="199"/>
      <c r="H435" s="200" t="s">
        <v>29</v>
      </c>
      <c r="I435" s="202"/>
      <c r="J435" s="202"/>
      <c r="K435" s="199"/>
      <c r="L435" s="199"/>
      <c r="M435" s="203"/>
      <c r="N435" s="204"/>
      <c r="O435" s="205"/>
      <c r="P435" s="205"/>
      <c r="Q435" s="205"/>
      <c r="R435" s="205"/>
      <c r="S435" s="205"/>
      <c r="T435" s="205"/>
      <c r="U435" s="205"/>
      <c r="V435" s="205"/>
      <c r="W435" s="205"/>
      <c r="X435" s="206"/>
      <c r="AT435" s="207" t="s">
        <v>145</v>
      </c>
      <c r="AU435" s="207" t="s">
        <v>85</v>
      </c>
      <c r="AV435" s="13" t="s">
        <v>83</v>
      </c>
      <c r="AW435" s="13" t="s">
        <v>5</v>
      </c>
      <c r="AX435" s="13" t="s">
        <v>75</v>
      </c>
      <c r="AY435" s="207" t="s">
        <v>131</v>
      </c>
    </row>
    <row r="436" spans="2:51" s="13" customFormat="1" ht="12">
      <c r="B436" s="198"/>
      <c r="C436" s="199"/>
      <c r="D436" s="191" t="s">
        <v>145</v>
      </c>
      <c r="E436" s="200" t="s">
        <v>29</v>
      </c>
      <c r="F436" s="201" t="s">
        <v>1210</v>
      </c>
      <c r="G436" s="199"/>
      <c r="H436" s="200" t="s">
        <v>29</v>
      </c>
      <c r="I436" s="202"/>
      <c r="J436" s="202"/>
      <c r="K436" s="199"/>
      <c r="L436" s="199"/>
      <c r="M436" s="203"/>
      <c r="N436" s="204"/>
      <c r="O436" s="205"/>
      <c r="P436" s="205"/>
      <c r="Q436" s="205"/>
      <c r="R436" s="205"/>
      <c r="S436" s="205"/>
      <c r="T436" s="205"/>
      <c r="U436" s="205"/>
      <c r="V436" s="205"/>
      <c r="W436" s="205"/>
      <c r="X436" s="206"/>
      <c r="AT436" s="207" t="s">
        <v>145</v>
      </c>
      <c r="AU436" s="207" t="s">
        <v>85</v>
      </c>
      <c r="AV436" s="13" t="s">
        <v>83</v>
      </c>
      <c r="AW436" s="13" t="s">
        <v>5</v>
      </c>
      <c r="AX436" s="13" t="s">
        <v>75</v>
      </c>
      <c r="AY436" s="207" t="s">
        <v>131</v>
      </c>
    </row>
    <row r="437" spans="2:51" s="13" customFormat="1" ht="12">
      <c r="B437" s="198"/>
      <c r="C437" s="199"/>
      <c r="D437" s="191" t="s">
        <v>145</v>
      </c>
      <c r="E437" s="200" t="s">
        <v>29</v>
      </c>
      <c r="F437" s="201" t="s">
        <v>1352</v>
      </c>
      <c r="G437" s="199"/>
      <c r="H437" s="200" t="s">
        <v>29</v>
      </c>
      <c r="I437" s="202"/>
      <c r="J437" s="202"/>
      <c r="K437" s="199"/>
      <c r="L437" s="199"/>
      <c r="M437" s="203"/>
      <c r="N437" s="204"/>
      <c r="O437" s="205"/>
      <c r="P437" s="205"/>
      <c r="Q437" s="205"/>
      <c r="R437" s="205"/>
      <c r="S437" s="205"/>
      <c r="T437" s="205"/>
      <c r="U437" s="205"/>
      <c r="V437" s="205"/>
      <c r="W437" s="205"/>
      <c r="X437" s="206"/>
      <c r="AT437" s="207" t="s">
        <v>145</v>
      </c>
      <c r="AU437" s="207" t="s">
        <v>85</v>
      </c>
      <c r="AV437" s="13" t="s">
        <v>83</v>
      </c>
      <c r="AW437" s="13" t="s">
        <v>5</v>
      </c>
      <c r="AX437" s="13" t="s">
        <v>75</v>
      </c>
      <c r="AY437" s="207" t="s">
        <v>131</v>
      </c>
    </row>
    <row r="438" spans="2:51" s="14" customFormat="1" ht="12">
      <c r="B438" s="208"/>
      <c r="C438" s="209"/>
      <c r="D438" s="191" t="s">
        <v>145</v>
      </c>
      <c r="E438" s="210" t="s">
        <v>29</v>
      </c>
      <c r="F438" s="211" t="s">
        <v>184</v>
      </c>
      <c r="G438" s="209"/>
      <c r="H438" s="212">
        <v>185</v>
      </c>
      <c r="I438" s="213"/>
      <c r="J438" s="213"/>
      <c r="K438" s="209"/>
      <c r="L438" s="209"/>
      <c r="M438" s="214"/>
      <c r="N438" s="215"/>
      <c r="O438" s="216"/>
      <c r="P438" s="216"/>
      <c r="Q438" s="216"/>
      <c r="R438" s="216"/>
      <c r="S438" s="216"/>
      <c r="T438" s="216"/>
      <c r="U438" s="216"/>
      <c r="V438" s="216"/>
      <c r="W438" s="216"/>
      <c r="X438" s="217"/>
      <c r="AT438" s="218" t="s">
        <v>145</v>
      </c>
      <c r="AU438" s="218" t="s">
        <v>85</v>
      </c>
      <c r="AV438" s="14" t="s">
        <v>85</v>
      </c>
      <c r="AW438" s="14" t="s">
        <v>5</v>
      </c>
      <c r="AX438" s="14" t="s">
        <v>75</v>
      </c>
      <c r="AY438" s="218" t="s">
        <v>131</v>
      </c>
    </row>
    <row r="439" spans="2:51" s="15" customFormat="1" ht="12">
      <c r="B439" s="219"/>
      <c r="C439" s="220"/>
      <c r="D439" s="191" t="s">
        <v>145</v>
      </c>
      <c r="E439" s="221" t="s">
        <v>29</v>
      </c>
      <c r="F439" s="222" t="s">
        <v>147</v>
      </c>
      <c r="G439" s="220"/>
      <c r="H439" s="223">
        <v>185</v>
      </c>
      <c r="I439" s="224"/>
      <c r="J439" s="224"/>
      <c r="K439" s="220"/>
      <c r="L439" s="220"/>
      <c r="M439" s="225"/>
      <c r="N439" s="226"/>
      <c r="O439" s="227"/>
      <c r="P439" s="227"/>
      <c r="Q439" s="227"/>
      <c r="R439" s="227"/>
      <c r="S439" s="227"/>
      <c r="T439" s="227"/>
      <c r="U439" s="227"/>
      <c r="V439" s="227"/>
      <c r="W439" s="227"/>
      <c r="X439" s="228"/>
      <c r="AT439" s="229" t="s">
        <v>145</v>
      </c>
      <c r="AU439" s="229" t="s">
        <v>85</v>
      </c>
      <c r="AV439" s="15" t="s">
        <v>139</v>
      </c>
      <c r="AW439" s="15" t="s">
        <v>5</v>
      </c>
      <c r="AX439" s="15" t="s">
        <v>83</v>
      </c>
      <c r="AY439" s="229" t="s">
        <v>131</v>
      </c>
    </row>
    <row r="440" spans="1:65" s="2" customFormat="1" ht="24.2" customHeight="1">
      <c r="A440" s="35"/>
      <c r="B440" s="36"/>
      <c r="C440" s="177" t="s">
        <v>235</v>
      </c>
      <c r="D440" s="177" t="s">
        <v>134</v>
      </c>
      <c r="E440" s="178" t="s">
        <v>1212</v>
      </c>
      <c r="F440" s="179" t="s">
        <v>1213</v>
      </c>
      <c r="G440" s="180" t="s">
        <v>158</v>
      </c>
      <c r="H440" s="181">
        <v>3</v>
      </c>
      <c r="I440" s="182"/>
      <c r="J440" s="182"/>
      <c r="K440" s="183">
        <f>ROUND(P440*H440,2)</f>
        <v>0</v>
      </c>
      <c r="L440" s="179" t="s">
        <v>1008</v>
      </c>
      <c r="M440" s="40"/>
      <c r="N440" s="184" t="s">
        <v>29</v>
      </c>
      <c r="O440" s="185" t="s">
        <v>44</v>
      </c>
      <c r="P440" s="186">
        <f>I440+J440</f>
        <v>0</v>
      </c>
      <c r="Q440" s="186">
        <f>ROUND(I440*H440,2)</f>
        <v>0</v>
      </c>
      <c r="R440" s="186">
        <f>ROUND(J440*H440,2)</f>
        <v>0</v>
      </c>
      <c r="S440" s="65"/>
      <c r="T440" s="187">
        <f>S440*H440</f>
        <v>0</v>
      </c>
      <c r="U440" s="187">
        <v>0</v>
      </c>
      <c r="V440" s="187">
        <f>U440*H440</f>
        <v>0</v>
      </c>
      <c r="W440" s="187">
        <v>0</v>
      </c>
      <c r="X440" s="188">
        <f>W440*H440</f>
        <v>0</v>
      </c>
      <c r="Y440" s="35"/>
      <c r="Z440" s="35"/>
      <c r="AA440" s="35"/>
      <c r="AB440" s="35"/>
      <c r="AC440" s="35"/>
      <c r="AD440" s="35"/>
      <c r="AE440" s="35"/>
      <c r="AR440" s="189" t="s">
        <v>455</v>
      </c>
      <c r="AT440" s="189" t="s">
        <v>134</v>
      </c>
      <c r="AU440" s="189" t="s">
        <v>85</v>
      </c>
      <c r="AY440" s="18" t="s">
        <v>131</v>
      </c>
      <c r="BE440" s="190">
        <f>IF(O440="základní",K440,0)</f>
        <v>0</v>
      </c>
      <c r="BF440" s="190">
        <f>IF(O440="snížená",K440,0)</f>
        <v>0</v>
      </c>
      <c r="BG440" s="190">
        <f>IF(O440="zákl. přenesená",K440,0)</f>
        <v>0</v>
      </c>
      <c r="BH440" s="190">
        <f>IF(O440="sníž. přenesená",K440,0)</f>
        <v>0</v>
      </c>
      <c r="BI440" s="190">
        <f>IF(O440="nulová",K440,0)</f>
        <v>0</v>
      </c>
      <c r="BJ440" s="18" t="s">
        <v>83</v>
      </c>
      <c r="BK440" s="190">
        <f>ROUND(P440*H440,2)</f>
        <v>0</v>
      </c>
      <c r="BL440" s="18" t="s">
        <v>455</v>
      </c>
      <c r="BM440" s="189" t="s">
        <v>410</v>
      </c>
    </row>
    <row r="441" spans="1:47" s="2" customFormat="1" ht="12">
      <c r="A441" s="35"/>
      <c r="B441" s="36"/>
      <c r="C441" s="37"/>
      <c r="D441" s="191" t="s">
        <v>141</v>
      </c>
      <c r="E441" s="37"/>
      <c r="F441" s="192" t="s">
        <v>1213</v>
      </c>
      <c r="G441" s="37"/>
      <c r="H441" s="37"/>
      <c r="I441" s="193"/>
      <c r="J441" s="193"/>
      <c r="K441" s="37"/>
      <c r="L441" s="37"/>
      <c r="M441" s="40"/>
      <c r="N441" s="194"/>
      <c r="O441" s="195"/>
      <c r="P441" s="65"/>
      <c r="Q441" s="65"/>
      <c r="R441" s="65"/>
      <c r="S441" s="65"/>
      <c r="T441" s="65"/>
      <c r="U441" s="65"/>
      <c r="V441" s="65"/>
      <c r="W441" s="65"/>
      <c r="X441" s="66"/>
      <c r="Y441" s="35"/>
      <c r="Z441" s="35"/>
      <c r="AA441" s="35"/>
      <c r="AB441" s="35"/>
      <c r="AC441" s="35"/>
      <c r="AD441" s="35"/>
      <c r="AE441" s="35"/>
      <c r="AT441" s="18" t="s">
        <v>141</v>
      </c>
      <c r="AU441" s="18" t="s">
        <v>85</v>
      </c>
    </row>
    <row r="442" spans="1:47" s="2" customFormat="1" ht="12">
      <c r="A442" s="35"/>
      <c r="B442" s="36"/>
      <c r="C442" s="37"/>
      <c r="D442" s="196" t="s">
        <v>143</v>
      </c>
      <c r="E442" s="37"/>
      <c r="F442" s="197" t="s">
        <v>1214</v>
      </c>
      <c r="G442" s="37"/>
      <c r="H442" s="37"/>
      <c r="I442" s="193"/>
      <c r="J442" s="193"/>
      <c r="K442" s="37"/>
      <c r="L442" s="37"/>
      <c r="M442" s="40"/>
      <c r="N442" s="194"/>
      <c r="O442" s="195"/>
      <c r="P442" s="65"/>
      <c r="Q442" s="65"/>
      <c r="R442" s="65"/>
      <c r="S442" s="65"/>
      <c r="T442" s="65"/>
      <c r="U442" s="65"/>
      <c r="V442" s="65"/>
      <c r="W442" s="65"/>
      <c r="X442" s="66"/>
      <c r="Y442" s="35"/>
      <c r="Z442" s="35"/>
      <c r="AA442" s="35"/>
      <c r="AB442" s="35"/>
      <c r="AC442" s="35"/>
      <c r="AD442" s="35"/>
      <c r="AE442" s="35"/>
      <c r="AT442" s="18" t="s">
        <v>143</v>
      </c>
      <c r="AU442" s="18" t="s">
        <v>85</v>
      </c>
    </row>
    <row r="443" spans="2:51" s="13" customFormat="1" ht="12">
      <c r="B443" s="198"/>
      <c r="C443" s="199"/>
      <c r="D443" s="191" t="s">
        <v>145</v>
      </c>
      <c r="E443" s="200" t="s">
        <v>29</v>
      </c>
      <c r="F443" s="201" t="s">
        <v>1208</v>
      </c>
      <c r="G443" s="199"/>
      <c r="H443" s="200" t="s">
        <v>29</v>
      </c>
      <c r="I443" s="202"/>
      <c r="J443" s="202"/>
      <c r="K443" s="199"/>
      <c r="L443" s="199"/>
      <c r="M443" s="203"/>
      <c r="N443" s="204"/>
      <c r="O443" s="205"/>
      <c r="P443" s="205"/>
      <c r="Q443" s="205"/>
      <c r="R443" s="205"/>
      <c r="S443" s="205"/>
      <c r="T443" s="205"/>
      <c r="U443" s="205"/>
      <c r="V443" s="205"/>
      <c r="W443" s="205"/>
      <c r="X443" s="206"/>
      <c r="AT443" s="207" t="s">
        <v>145</v>
      </c>
      <c r="AU443" s="207" t="s">
        <v>85</v>
      </c>
      <c r="AV443" s="13" t="s">
        <v>83</v>
      </c>
      <c r="AW443" s="13" t="s">
        <v>5</v>
      </c>
      <c r="AX443" s="13" t="s">
        <v>75</v>
      </c>
      <c r="AY443" s="207" t="s">
        <v>131</v>
      </c>
    </row>
    <row r="444" spans="2:51" s="13" customFormat="1" ht="12">
      <c r="B444" s="198"/>
      <c r="C444" s="199"/>
      <c r="D444" s="191" t="s">
        <v>145</v>
      </c>
      <c r="E444" s="200" t="s">
        <v>29</v>
      </c>
      <c r="F444" s="201" t="s">
        <v>1215</v>
      </c>
      <c r="G444" s="199"/>
      <c r="H444" s="200" t="s">
        <v>29</v>
      </c>
      <c r="I444" s="202"/>
      <c r="J444" s="202"/>
      <c r="K444" s="199"/>
      <c r="L444" s="199"/>
      <c r="M444" s="203"/>
      <c r="N444" s="204"/>
      <c r="O444" s="205"/>
      <c r="P444" s="205"/>
      <c r="Q444" s="205"/>
      <c r="R444" s="205"/>
      <c r="S444" s="205"/>
      <c r="T444" s="205"/>
      <c r="U444" s="205"/>
      <c r="V444" s="205"/>
      <c r="W444" s="205"/>
      <c r="X444" s="206"/>
      <c r="AT444" s="207" t="s">
        <v>145</v>
      </c>
      <c r="AU444" s="207" t="s">
        <v>85</v>
      </c>
      <c r="AV444" s="13" t="s">
        <v>83</v>
      </c>
      <c r="AW444" s="13" t="s">
        <v>5</v>
      </c>
      <c r="AX444" s="13" t="s">
        <v>75</v>
      </c>
      <c r="AY444" s="207" t="s">
        <v>131</v>
      </c>
    </row>
    <row r="445" spans="2:51" s="13" customFormat="1" ht="12">
      <c r="B445" s="198"/>
      <c r="C445" s="199"/>
      <c r="D445" s="191" t="s">
        <v>145</v>
      </c>
      <c r="E445" s="200" t="s">
        <v>29</v>
      </c>
      <c r="F445" s="201" t="s">
        <v>1183</v>
      </c>
      <c r="G445" s="199"/>
      <c r="H445" s="200" t="s">
        <v>29</v>
      </c>
      <c r="I445" s="202"/>
      <c r="J445" s="202"/>
      <c r="K445" s="199"/>
      <c r="L445" s="199"/>
      <c r="M445" s="203"/>
      <c r="N445" s="204"/>
      <c r="O445" s="205"/>
      <c r="P445" s="205"/>
      <c r="Q445" s="205"/>
      <c r="R445" s="205"/>
      <c r="S445" s="205"/>
      <c r="T445" s="205"/>
      <c r="U445" s="205"/>
      <c r="V445" s="205"/>
      <c r="W445" s="205"/>
      <c r="X445" s="206"/>
      <c r="AT445" s="207" t="s">
        <v>145</v>
      </c>
      <c r="AU445" s="207" t="s">
        <v>85</v>
      </c>
      <c r="AV445" s="13" t="s">
        <v>83</v>
      </c>
      <c r="AW445" s="13" t="s">
        <v>5</v>
      </c>
      <c r="AX445" s="13" t="s">
        <v>75</v>
      </c>
      <c r="AY445" s="207" t="s">
        <v>131</v>
      </c>
    </row>
    <row r="446" spans="2:51" s="13" customFormat="1" ht="12">
      <c r="B446" s="198"/>
      <c r="C446" s="199"/>
      <c r="D446" s="191" t="s">
        <v>145</v>
      </c>
      <c r="E446" s="200" t="s">
        <v>29</v>
      </c>
      <c r="F446" s="201" t="s">
        <v>1352</v>
      </c>
      <c r="G446" s="199"/>
      <c r="H446" s="200" t="s">
        <v>29</v>
      </c>
      <c r="I446" s="202"/>
      <c r="J446" s="202"/>
      <c r="K446" s="199"/>
      <c r="L446" s="199"/>
      <c r="M446" s="203"/>
      <c r="N446" s="204"/>
      <c r="O446" s="205"/>
      <c r="P446" s="205"/>
      <c r="Q446" s="205"/>
      <c r="R446" s="205"/>
      <c r="S446" s="205"/>
      <c r="T446" s="205"/>
      <c r="U446" s="205"/>
      <c r="V446" s="205"/>
      <c r="W446" s="205"/>
      <c r="X446" s="206"/>
      <c r="AT446" s="207" t="s">
        <v>145</v>
      </c>
      <c r="AU446" s="207" t="s">
        <v>85</v>
      </c>
      <c r="AV446" s="13" t="s">
        <v>83</v>
      </c>
      <c r="AW446" s="13" t="s">
        <v>5</v>
      </c>
      <c r="AX446" s="13" t="s">
        <v>75</v>
      </c>
      <c r="AY446" s="207" t="s">
        <v>131</v>
      </c>
    </row>
    <row r="447" spans="2:51" s="14" customFormat="1" ht="12">
      <c r="B447" s="208"/>
      <c r="C447" s="209"/>
      <c r="D447" s="191" t="s">
        <v>145</v>
      </c>
      <c r="E447" s="210" t="s">
        <v>29</v>
      </c>
      <c r="F447" s="211" t="s">
        <v>155</v>
      </c>
      <c r="G447" s="209"/>
      <c r="H447" s="212">
        <v>3</v>
      </c>
      <c r="I447" s="213"/>
      <c r="J447" s="213"/>
      <c r="K447" s="209"/>
      <c r="L447" s="209"/>
      <c r="M447" s="214"/>
      <c r="N447" s="215"/>
      <c r="O447" s="216"/>
      <c r="P447" s="216"/>
      <c r="Q447" s="216"/>
      <c r="R447" s="216"/>
      <c r="S447" s="216"/>
      <c r="T447" s="216"/>
      <c r="U447" s="216"/>
      <c r="V447" s="216"/>
      <c r="W447" s="216"/>
      <c r="X447" s="217"/>
      <c r="AT447" s="218" t="s">
        <v>145</v>
      </c>
      <c r="AU447" s="218" t="s">
        <v>85</v>
      </c>
      <c r="AV447" s="14" t="s">
        <v>85</v>
      </c>
      <c r="AW447" s="14" t="s">
        <v>5</v>
      </c>
      <c r="AX447" s="14" t="s">
        <v>75</v>
      </c>
      <c r="AY447" s="218" t="s">
        <v>131</v>
      </c>
    </row>
    <row r="448" spans="2:51" s="15" customFormat="1" ht="12">
      <c r="B448" s="219"/>
      <c r="C448" s="220"/>
      <c r="D448" s="191" t="s">
        <v>145</v>
      </c>
      <c r="E448" s="221" t="s">
        <v>29</v>
      </c>
      <c r="F448" s="222" t="s">
        <v>147</v>
      </c>
      <c r="G448" s="220"/>
      <c r="H448" s="223">
        <v>3</v>
      </c>
      <c r="I448" s="224"/>
      <c r="J448" s="224"/>
      <c r="K448" s="220"/>
      <c r="L448" s="220"/>
      <c r="M448" s="225"/>
      <c r="N448" s="226"/>
      <c r="O448" s="227"/>
      <c r="P448" s="227"/>
      <c r="Q448" s="227"/>
      <c r="R448" s="227"/>
      <c r="S448" s="227"/>
      <c r="T448" s="227"/>
      <c r="U448" s="227"/>
      <c r="V448" s="227"/>
      <c r="W448" s="227"/>
      <c r="X448" s="228"/>
      <c r="AT448" s="229" t="s">
        <v>145</v>
      </c>
      <c r="AU448" s="229" t="s">
        <v>85</v>
      </c>
      <c r="AV448" s="15" t="s">
        <v>139</v>
      </c>
      <c r="AW448" s="15" t="s">
        <v>5</v>
      </c>
      <c r="AX448" s="15" t="s">
        <v>83</v>
      </c>
      <c r="AY448" s="229" t="s">
        <v>131</v>
      </c>
    </row>
    <row r="449" spans="1:65" s="2" customFormat="1" ht="24">
      <c r="A449" s="35"/>
      <c r="B449" s="36"/>
      <c r="C449" s="177" t="s">
        <v>291</v>
      </c>
      <c r="D449" s="177" t="s">
        <v>134</v>
      </c>
      <c r="E449" s="178" t="s">
        <v>1216</v>
      </c>
      <c r="F449" s="179" t="s">
        <v>1217</v>
      </c>
      <c r="G449" s="180" t="s">
        <v>158</v>
      </c>
      <c r="H449" s="181">
        <v>3</v>
      </c>
      <c r="I449" s="182"/>
      <c r="J449" s="182"/>
      <c r="K449" s="183">
        <f>ROUND(P449*H449,2)</f>
        <v>0</v>
      </c>
      <c r="L449" s="179" t="s">
        <v>1008</v>
      </c>
      <c r="M449" s="40"/>
      <c r="N449" s="184" t="s">
        <v>29</v>
      </c>
      <c r="O449" s="185" t="s">
        <v>44</v>
      </c>
      <c r="P449" s="186">
        <f>I449+J449</f>
        <v>0</v>
      </c>
      <c r="Q449" s="186">
        <f>ROUND(I449*H449,2)</f>
        <v>0</v>
      </c>
      <c r="R449" s="186">
        <f>ROUND(J449*H449,2)</f>
        <v>0</v>
      </c>
      <c r="S449" s="65"/>
      <c r="T449" s="187">
        <f>S449*H449</f>
        <v>0</v>
      </c>
      <c r="U449" s="187">
        <v>0</v>
      </c>
      <c r="V449" s="187">
        <f>U449*H449</f>
        <v>0</v>
      </c>
      <c r="W449" s="187">
        <v>0</v>
      </c>
      <c r="X449" s="188">
        <f>W449*H449</f>
        <v>0</v>
      </c>
      <c r="Y449" s="35"/>
      <c r="Z449" s="35"/>
      <c r="AA449" s="35"/>
      <c r="AB449" s="35"/>
      <c r="AC449" s="35"/>
      <c r="AD449" s="35"/>
      <c r="AE449" s="35"/>
      <c r="AR449" s="189" t="s">
        <v>455</v>
      </c>
      <c r="AT449" s="189" t="s">
        <v>134</v>
      </c>
      <c r="AU449" s="189" t="s">
        <v>85</v>
      </c>
      <c r="AY449" s="18" t="s">
        <v>131</v>
      </c>
      <c r="BE449" s="190">
        <f>IF(O449="základní",K449,0)</f>
        <v>0</v>
      </c>
      <c r="BF449" s="190">
        <f>IF(O449="snížená",K449,0)</f>
        <v>0</v>
      </c>
      <c r="BG449" s="190">
        <f>IF(O449="zákl. přenesená",K449,0)</f>
        <v>0</v>
      </c>
      <c r="BH449" s="190">
        <f>IF(O449="sníž. přenesená",K449,0)</f>
        <v>0</v>
      </c>
      <c r="BI449" s="190">
        <f>IF(O449="nulová",K449,0)</f>
        <v>0</v>
      </c>
      <c r="BJ449" s="18" t="s">
        <v>83</v>
      </c>
      <c r="BK449" s="190">
        <f>ROUND(P449*H449,2)</f>
        <v>0</v>
      </c>
      <c r="BL449" s="18" t="s">
        <v>455</v>
      </c>
      <c r="BM449" s="189" t="s">
        <v>418</v>
      </c>
    </row>
    <row r="450" spans="1:47" s="2" customFormat="1" ht="12">
      <c r="A450" s="35"/>
      <c r="B450" s="36"/>
      <c r="C450" s="37"/>
      <c r="D450" s="191" t="s">
        <v>141</v>
      </c>
      <c r="E450" s="37"/>
      <c r="F450" s="192" t="s">
        <v>1217</v>
      </c>
      <c r="G450" s="37"/>
      <c r="H450" s="37"/>
      <c r="I450" s="193"/>
      <c r="J450" s="193"/>
      <c r="K450" s="37"/>
      <c r="L450" s="37"/>
      <c r="M450" s="40"/>
      <c r="N450" s="194"/>
      <c r="O450" s="195"/>
      <c r="P450" s="65"/>
      <c r="Q450" s="65"/>
      <c r="R450" s="65"/>
      <c r="S450" s="65"/>
      <c r="T450" s="65"/>
      <c r="U450" s="65"/>
      <c r="V450" s="65"/>
      <c r="W450" s="65"/>
      <c r="X450" s="66"/>
      <c r="Y450" s="35"/>
      <c r="Z450" s="35"/>
      <c r="AA450" s="35"/>
      <c r="AB450" s="35"/>
      <c r="AC450" s="35"/>
      <c r="AD450" s="35"/>
      <c r="AE450" s="35"/>
      <c r="AT450" s="18" t="s">
        <v>141</v>
      </c>
      <c r="AU450" s="18" t="s">
        <v>85</v>
      </c>
    </row>
    <row r="451" spans="1:47" s="2" customFormat="1" ht="12">
      <c r="A451" s="35"/>
      <c r="B451" s="36"/>
      <c r="C451" s="37"/>
      <c r="D451" s="196" t="s">
        <v>143</v>
      </c>
      <c r="E451" s="37"/>
      <c r="F451" s="197" t="s">
        <v>1218</v>
      </c>
      <c r="G451" s="37"/>
      <c r="H451" s="37"/>
      <c r="I451" s="193"/>
      <c r="J451" s="193"/>
      <c r="K451" s="37"/>
      <c r="L451" s="37"/>
      <c r="M451" s="40"/>
      <c r="N451" s="194"/>
      <c r="O451" s="195"/>
      <c r="P451" s="65"/>
      <c r="Q451" s="65"/>
      <c r="R451" s="65"/>
      <c r="S451" s="65"/>
      <c r="T451" s="65"/>
      <c r="U451" s="65"/>
      <c r="V451" s="65"/>
      <c r="W451" s="65"/>
      <c r="X451" s="66"/>
      <c r="Y451" s="35"/>
      <c r="Z451" s="35"/>
      <c r="AA451" s="35"/>
      <c r="AB451" s="35"/>
      <c r="AC451" s="35"/>
      <c r="AD451" s="35"/>
      <c r="AE451" s="35"/>
      <c r="AT451" s="18" t="s">
        <v>143</v>
      </c>
      <c r="AU451" s="18" t="s">
        <v>85</v>
      </c>
    </row>
    <row r="452" spans="2:51" s="13" customFormat="1" ht="12">
      <c r="B452" s="198"/>
      <c r="C452" s="199"/>
      <c r="D452" s="191" t="s">
        <v>145</v>
      </c>
      <c r="E452" s="200" t="s">
        <v>29</v>
      </c>
      <c r="F452" s="201" t="s">
        <v>1208</v>
      </c>
      <c r="G452" s="199"/>
      <c r="H452" s="200" t="s">
        <v>29</v>
      </c>
      <c r="I452" s="202"/>
      <c r="J452" s="202"/>
      <c r="K452" s="199"/>
      <c r="L452" s="199"/>
      <c r="M452" s="203"/>
      <c r="N452" s="204"/>
      <c r="O452" s="205"/>
      <c r="P452" s="205"/>
      <c r="Q452" s="205"/>
      <c r="R452" s="205"/>
      <c r="S452" s="205"/>
      <c r="T452" s="205"/>
      <c r="U452" s="205"/>
      <c r="V452" s="205"/>
      <c r="W452" s="205"/>
      <c r="X452" s="206"/>
      <c r="AT452" s="207" t="s">
        <v>145</v>
      </c>
      <c r="AU452" s="207" t="s">
        <v>85</v>
      </c>
      <c r="AV452" s="13" t="s">
        <v>83</v>
      </c>
      <c r="AW452" s="13" t="s">
        <v>5</v>
      </c>
      <c r="AX452" s="13" t="s">
        <v>75</v>
      </c>
      <c r="AY452" s="207" t="s">
        <v>131</v>
      </c>
    </row>
    <row r="453" spans="2:51" s="13" customFormat="1" ht="12">
      <c r="B453" s="198"/>
      <c r="C453" s="199"/>
      <c r="D453" s="191" t="s">
        <v>145</v>
      </c>
      <c r="E453" s="200" t="s">
        <v>29</v>
      </c>
      <c r="F453" s="201" t="s">
        <v>1219</v>
      </c>
      <c r="G453" s="199"/>
      <c r="H453" s="200" t="s">
        <v>29</v>
      </c>
      <c r="I453" s="202"/>
      <c r="J453" s="202"/>
      <c r="K453" s="199"/>
      <c r="L453" s="199"/>
      <c r="M453" s="203"/>
      <c r="N453" s="204"/>
      <c r="O453" s="205"/>
      <c r="P453" s="205"/>
      <c r="Q453" s="205"/>
      <c r="R453" s="205"/>
      <c r="S453" s="205"/>
      <c r="T453" s="205"/>
      <c r="U453" s="205"/>
      <c r="V453" s="205"/>
      <c r="W453" s="205"/>
      <c r="X453" s="206"/>
      <c r="AT453" s="207" t="s">
        <v>145</v>
      </c>
      <c r="AU453" s="207" t="s">
        <v>85</v>
      </c>
      <c r="AV453" s="13" t="s">
        <v>83</v>
      </c>
      <c r="AW453" s="13" t="s">
        <v>5</v>
      </c>
      <c r="AX453" s="13" t="s">
        <v>75</v>
      </c>
      <c r="AY453" s="207" t="s">
        <v>131</v>
      </c>
    </row>
    <row r="454" spans="2:51" s="13" customFormat="1" ht="12">
      <c r="B454" s="198"/>
      <c r="C454" s="199"/>
      <c r="D454" s="191" t="s">
        <v>145</v>
      </c>
      <c r="E454" s="200" t="s">
        <v>29</v>
      </c>
      <c r="F454" s="201" t="s">
        <v>1183</v>
      </c>
      <c r="G454" s="199"/>
      <c r="H454" s="200" t="s">
        <v>29</v>
      </c>
      <c r="I454" s="202"/>
      <c r="J454" s="202"/>
      <c r="K454" s="199"/>
      <c r="L454" s="199"/>
      <c r="M454" s="203"/>
      <c r="N454" s="204"/>
      <c r="O454" s="205"/>
      <c r="P454" s="205"/>
      <c r="Q454" s="205"/>
      <c r="R454" s="205"/>
      <c r="S454" s="205"/>
      <c r="T454" s="205"/>
      <c r="U454" s="205"/>
      <c r="V454" s="205"/>
      <c r="W454" s="205"/>
      <c r="X454" s="206"/>
      <c r="AT454" s="207" t="s">
        <v>145</v>
      </c>
      <c r="AU454" s="207" t="s">
        <v>85</v>
      </c>
      <c r="AV454" s="13" t="s">
        <v>83</v>
      </c>
      <c r="AW454" s="13" t="s">
        <v>5</v>
      </c>
      <c r="AX454" s="13" t="s">
        <v>75</v>
      </c>
      <c r="AY454" s="207" t="s">
        <v>131</v>
      </c>
    </row>
    <row r="455" spans="2:51" s="13" customFormat="1" ht="12">
      <c r="B455" s="198"/>
      <c r="C455" s="199"/>
      <c r="D455" s="191" t="s">
        <v>145</v>
      </c>
      <c r="E455" s="200" t="s">
        <v>29</v>
      </c>
      <c r="F455" s="201" t="s">
        <v>1352</v>
      </c>
      <c r="G455" s="199"/>
      <c r="H455" s="200" t="s">
        <v>29</v>
      </c>
      <c r="I455" s="202"/>
      <c r="J455" s="202"/>
      <c r="K455" s="199"/>
      <c r="L455" s="199"/>
      <c r="M455" s="203"/>
      <c r="N455" s="204"/>
      <c r="O455" s="205"/>
      <c r="P455" s="205"/>
      <c r="Q455" s="205"/>
      <c r="R455" s="205"/>
      <c r="S455" s="205"/>
      <c r="T455" s="205"/>
      <c r="U455" s="205"/>
      <c r="V455" s="205"/>
      <c r="W455" s="205"/>
      <c r="X455" s="206"/>
      <c r="AT455" s="207" t="s">
        <v>145</v>
      </c>
      <c r="AU455" s="207" t="s">
        <v>85</v>
      </c>
      <c r="AV455" s="13" t="s">
        <v>83</v>
      </c>
      <c r="AW455" s="13" t="s">
        <v>5</v>
      </c>
      <c r="AX455" s="13" t="s">
        <v>75</v>
      </c>
      <c r="AY455" s="207" t="s">
        <v>131</v>
      </c>
    </row>
    <row r="456" spans="2:51" s="14" customFormat="1" ht="12">
      <c r="B456" s="208"/>
      <c r="C456" s="209"/>
      <c r="D456" s="191" t="s">
        <v>145</v>
      </c>
      <c r="E456" s="210" t="s">
        <v>29</v>
      </c>
      <c r="F456" s="211" t="s">
        <v>155</v>
      </c>
      <c r="G456" s="209"/>
      <c r="H456" s="212">
        <v>3</v>
      </c>
      <c r="I456" s="213"/>
      <c r="J456" s="213"/>
      <c r="K456" s="209"/>
      <c r="L456" s="209"/>
      <c r="M456" s="214"/>
      <c r="N456" s="215"/>
      <c r="O456" s="216"/>
      <c r="P456" s="216"/>
      <c r="Q456" s="216"/>
      <c r="R456" s="216"/>
      <c r="S456" s="216"/>
      <c r="T456" s="216"/>
      <c r="U456" s="216"/>
      <c r="V456" s="216"/>
      <c r="W456" s="216"/>
      <c r="X456" s="217"/>
      <c r="AT456" s="218" t="s">
        <v>145</v>
      </c>
      <c r="AU456" s="218" t="s">
        <v>85</v>
      </c>
      <c r="AV456" s="14" t="s">
        <v>85</v>
      </c>
      <c r="AW456" s="14" t="s">
        <v>5</v>
      </c>
      <c r="AX456" s="14" t="s">
        <v>75</v>
      </c>
      <c r="AY456" s="218" t="s">
        <v>131</v>
      </c>
    </row>
    <row r="457" spans="2:51" s="15" customFormat="1" ht="12">
      <c r="B457" s="219"/>
      <c r="C457" s="220"/>
      <c r="D457" s="191" t="s">
        <v>145</v>
      </c>
      <c r="E457" s="221" t="s">
        <v>29</v>
      </c>
      <c r="F457" s="222" t="s">
        <v>147</v>
      </c>
      <c r="G457" s="220"/>
      <c r="H457" s="223">
        <v>3</v>
      </c>
      <c r="I457" s="224"/>
      <c r="J457" s="224"/>
      <c r="K457" s="220"/>
      <c r="L457" s="220"/>
      <c r="M457" s="225"/>
      <c r="N457" s="226"/>
      <c r="O457" s="227"/>
      <c r="P457" s="227"/>
      <c r="Q457" s="227"/>
      <c r="R457" s="227"/>
      <c r="S457" s="227"/>
      <c r="T457" s="227"/>
      <c r="U457" s="227"/>
      <c r="V457" s="227"/>
      <c r="W457" s="227"/>
      <c r="X457" s="228"/>
      <c r="AT457" s="229" t="s">
        <v>145</v>
      </c>
      <c r="AU457" s="229" t="s">
        <v>85</v>
      </c>
      <c r="AV457" s="15" t="s">
        <v>139</v>
      </c>
      <c r="AW457" s="15" t="s">
        <v>5</v>
      </c>
      <c r="AX457" s="15" t="s">
        <v>83</v>
      </c>
      <c r="AY457" s="229" t="s">
        <v>131</v>
      </c>
    </row>
    <row r="458" spans="1:65" s="2" customFormat="1" ht="24.2" customHeight="1">
      <c r="A458" s="35"/>
      <c r="B458" s="36"/>
      <c r="C458" s="177" t="s">
        <v>295</v>
      </c>
      <c r="D458" s="177" t="s">
        <v>134</v>
      </c>
      <c r="E458" s="178" t="s">
        <v>1220</v>
      </c>
      <c r="F458" s="179" t="s">
        <v>1221</v>
      </c>
      <c r="G458" s="180" t="s">
        <v>158</v>
      </c>
      <c r="H458" s="181">
        <v>397</v>
      </c>
      <c r="I458" s="182"/>
      <c r="J458" s="182"/>
      <c r="K458" s="183">
        <f>ROUND(P458*H458,2)</f>
        <v>0</v>
      </c>
      <c r="L458" s="179" t="s">
        <v>1008</v>
      </c>
      <c r="M458" s="40"/>
      <c r="N458" s="184" t="s">
        <v>29</v>
      </c>
      <c r="O458" s="185" t="s">
        <v>44</v>
      </c>
      <c r="P458" s="186">
        <f>I458+J458</f>
        <v>0</v>
      </c>
      <c r="Q458" s="186">
        <f>ROUND(I458*H458,2)</f>
        <v>0</v>
      </c>
      <c r="R458" s="186">
        <f>ROUND(J458*H458,2)</f>
        <v>0</v>
      </c>
      <c r="S458" s="65"/>
      <c r="T458" s="187">
        <f>S458*H458</f>
        <v>0</v>
      </c>
      <c r="U458" s="187">
        <v>0</v>
      </c>
      <c r="V458" s="187">
        <f>U458*H458</f>
        <v>0</v>
      </c>
      <c r="W458" s="187">
        <v>0</v>
      </c>
      <c r="X458" s="188">
        <f>W458*H458</f>
        <v>0</v>
      </c>
      <c r="Y458" s="35"/>
      <c r="Z458" s="35"/>
      <c r="AA458" s="35"/>
      <c r="AB458" s="35"/>
      <c r="AC458" s="35"/>
      <c r="AD458" s="35"/>
      <c r="AE458" s="35"/>
      <c r="AR458" s="189" t="s">
        <v>455</v>
      </c>
      <c r="AT458" s="189" t="s">
        <v>134</v>
      </c>
      <c r="AU458" s="189" t="s">
        <v>85</v>
      </c>
      <c r="AY458" s="18" t="s">
        <v>131</v>
      </c>
      <c r="BE458" s="190">
        <f>IF(O458="základní",K458,0)</f>
        <v>0</v>
      </c>
      <c r="BF458" s="190">
        <f>IF(O458="snížená",K458,0)</f>
        <v>0</v>
      </c>
      <c r="BG458" s="190">
        <f>IF(O458="zákl. přenesená",K458,0)</f>
        <v>0</v>
      </c>
      <c r="BH458" s="190">
        <f>IF(O458="sníž. přenesená",K458,0)</f>
        <v>0</v>
      </c>
      <c r="BI458" s="190">
        <f>IF(O458="nulová",K458,0)</f>
        <v>0</v>
      </c>
      <c r="BJ458" s="18" t="s">
        <v>83</v>
      </c>
      <c r="BK458" s="190">
        <f>ROUND(P458*H458,2)</f>
        <v>0</v>
      </c>
      <c r="BL458" s="18" t="s">
        <v>455</v>
      </c>
      <c r="BM458" s="189" t="s">
        <v>429</v>
      </c>
    </row>
    <row r="459" spans="1:47" s="2" customFormat="1" ht="12">
      <c r="A459" s="35"/>
      <c r="B459" s="36"/>
      <c r="C459" s="37"/>
      <c r="D459" s="191" t="s">
        <v>141</v>
      </c>
      <c r="E459" s="37"/>
      <c r="F459" s="192" t="s">
        <v>1221</v>
      </c>
      <c r="G459" s="37"/>
      <c r="H459" s="37"/>
      <c r="I459" s="193"/>
      <c r="J459" s="193"/>
      <c r="K459" s="37"/>
      <c r="L459" s="37"/>
      <c r="M459" s="40"/>
      <c r="N459" s="194"/>
      <c r="O459" s="195"/>
      <c r="P459" s="65"/>
      <c r="Q459" s="65"/>
      <c r="R459" s="65"/>
      <c r="S459" s="65"/>
      <c r="T459" s="65"/>
      <c r="U459" s="65"/>
      <c r="V459" s="65"/>
      <c r="W459" s="65"/>
      <c r="X459" s="66"/>
      <c r="Y459" s="35"/>
      <c r="Z459" s="35"/>
      <c r="AA459" s="35"/>
      <c r="AB459" s="35"/>
      <c r="AC459" s="35"/>
      <c r="AD459" s="35"/>
      <c r="AE459" s="35"/>
      <c r="AT459" s="18" t="s">
        <v>141</v>
      </c>
      <c r="AU459" s="18" t="s">
        <v>85</v>
      </c>
    </row>
    <row r="460" spans="1:47" s="2" customFormat="1" ht="12">
      <c r="A460" s="35"/>
      <c r="B460" s="36"/>
      <c r="C460" s="37"/>
      <c r="D460" s="196" t="s">
        <v>143</v>
      </c>
      <c r="E460" s="37"/>
      <c r="F460" s="197" t="s">
        <v>1222</v>
      </c>
      <c r="G460" s="37"/>
      <c r="H460" s="37"/>
      <c r="I460" s="193"/>
      <c r="J460" s="193"/>
      <c r="K460" s="37"/>
      <c r="L460" s="37"/>
      <c r="M460" s="40"/>
      <c r="N460" s="194"/>
      <c r="O460" s="195"/>
      <c r="P460" s="65"/>
      <c r="Q460" s="65"/>
      <c r="R460" s="65"/>
      <c r="S460" s="65"/>
      <c r="T460" s="65"/>
      <c r="U460" s="65"/>
      <c r="V460" s="65"/>
      <c r="W460" s="65"/>
      <c r="X460" s="66"/>
      <c r="Y460" s="35"/>
      <c r="Z460" s="35"/>
      <c r="AA460" s="35"/>
      <c r="AB460" s="35"/>
      <c r="AC460" s="35"/>
      <c r="AD460" s="35"/>
      <c r="AE460" s="35"/>
      <c r="AT460" s="18" t="s">
        <v>143</v>
      </c>
      <c r="AU460" s="18" t="s">
        <v>85</v>
      </c>
    </row>
    <row r="461" spans="2:51" s="13" customFormat="1" ht="12">
      <c r="B461" s="198"/>
      <c r="C461" s="199"/>
      <c r="D461" s="191" t="s">
        <v>145</v>
      </c>
      <c r="E461" s="200" t="s">
        <v>29</v>
      </c>
      <c r="F461" s="201" t="s">
        <v>1208</v>
      </c>
      <c r="G461" s="199"/>
      <c r="H461" s="200" t="s">
        <v>29</v>
      </c>
      <c r="I461" s="202"/>
      <c r="J461" s="202"/>
      <c r="K461" s="199"/>
      <c r="L461" s="199"/>
      <c r="M461" s="203"/>
      <c r="N461" s="204"/>
      <c r="O461" s="205"/>
      <c r="P461" s="205"/>
      <c r="Q461" s="205"/>
      <c r="R461" s="205"/>
      <c r="S461" s="205"/>
      <c r="T461" s="205"/>
      <c r="U461" s="205"/>
      <c r="V461" s="205"/>
      <c r="W461" s="205"/>
      <c r="X461" s="206"/>
      <c r="AT461" s="207" t="s">
        <v>145</v>
      </c>
      <c r="AU461" s="207" t="s">
        <v>85</v>
      </c>
      <c r="AV461" s="13" t="s">
        <v>83</v>
      </c>
      <c r="AW461" s="13" t="s">
        <v>5</v>
      </c>
      <c r="AX461" s="13" t="s">
        <v>75</v>
      </c>
      <c r="AY461" s="207" t="s">
        <v>131</v>
      </c>
    </row>
    <row r="462" spans="2:51" s="13" customFormat="1" ht="12">
      <c r="B462" s="198"/>
      <c r="C462" s="199"/>
      <c r="D462" s="191" t="s">
        <v>145</v>
      </c>
      <c r="E462" s="200" t="s">
        <v>29</v>
      </c>
      <c r="F462" s="201" t="s">
        <v>1209</v>
      </c>
      <c r="G462" s="199"/>
      <c r="H462" s="200" t="s">
        <v>29</v>
      </c>
      <c r="I462" s="202"/>
      <c r="J462" s="202"/>
      <c r="K462" s="199"/>
      <c r="L462" s="199"/>
      <c r="M462" s="203"/>
      <c r="N462" s="204"/>
      <c r="O462" s="205"/>
      <c r="P462" s="205"/>
      <c r="Q462" s="205"/>
      <c r="R462" s="205"/>
      <c r="S462" s="205"/>
      <c r="T462" s="205"/>
      <c r="U462" s="205"/>
      <c r="V462" s="205"/>
      <c r="W462" s="205"/>
      <c r="X462" s="206"/>
      <c r="AT462" s="207" t="s">
        <v>145</v>
      </c>
      <c r="AU462" s="207" t="s">
        <v>85</v>
      </c>
      <c r="AV462" s="13" t="s">
        <v>83</v>
      </c>
      <c r="AW462" s="13" t="s">
        <v>5</v>
      </c>
      <c r="AX462" s="13" t="s">
        <v>75</v>
      </c>
      <c r="AY462" s="207" t="s">
        <v>131</v>
      </c>
    </row>
    <row r="463" spans="2:51" s="13" customFormat="1" ht="12">
      <c r="B463" s="198"/>
      <c r="C463" s="199"/>
      <c r="D463" s="191" t="s">
        <v>145</v>
      </c>
      <c r="E463" s="200" t="s">
        <v>29</v>
      </c>
      <c r="F463" s="201" t="s">
        <v>1162</v>
      </c>
      <c r="G463" s="199"/>
      <c r="H463" s="200" t="s">
        <v>29</v>
      </c>
      <c r="I463" s="202"/>
      <c r="J463" s="202"/>
      <c r="K463" s="199"/>
      <c r="L463" s="199"/>
      <c r="M463" s="203"/>
      <c r="N463" s="204"/>
      <c r="O463" s="205"/>
      <c r="P463" s="205"/>
      <c r="Q463" s="205"/>
      <c r="R463" s="205"/>
      <c r="S463" s="205"/>
      <c r="T463" s="205"/>
      <c r="U463" s="205"/>
      <c r="V463" s="205"/>
      <c r="W463" s="205"/>
      <c r="X463" s="206"/>
      <c r="AT463" s="207" t="s">
        <v>145</v>
      </c>
      <c r="AU463" s="207" t="s">
        <v>85</v>
      </c>
      <c r="AV463" s="13" t="s">
        <v>83</v>
      </c>
      <c r="AW463" s="13" t="s">
        <v>5</v>
      </c>
      <c r="AX463" s="13" t="s">
        <v>75</v>
      </c>
      <c r="AY463" s="207" t="s">
        <v>131</v>
      </c>
    </row>
    <row r="464" spans="2:51" s="13" customFormat="1" ht="12">
      <c r="B464" s="198"/>
      <c r="C464" s="199"/>
      <c r="D464" s="191" t="s">
        <v>145</v>
      </c>
      <c r="E464" s="200" t="s">
        <v>29</v>
      </c>
      <c r="F464" s="201" t="s">
        <v>1210</v>
      </c>
      <c r="G464" s="199"/>
      <c r="H464" s="200" t="s">
        <v>29</v>
      </c>
      <c r="I464" s="202"/>
      <c r="J464" s="202"/>
      <c r="K464" s="199"/>
      <c r="L464" s="199"/>
      <c r="M464" s="203"/>
      <c r="N464" s="204"/>
      <c r="O464" s="205"/>
      <c r="P464" s="205"/>
      <c r="Q464" s="205"/>
      <c r="R464" s="205"/>
      <c r="S464" s="205"/>
      <c r="T464" s="205"/>
      <c r="U464" s="205"/>
      <c r="V464" s="205"/>
      <c r="W464" s="205"/>
      <c r="X464" s="206"/>
      <c r="AT464" s="207" t="s">
        <v>145</v>
      </c>
      <c r="AU464" s="207" t="s">
        <v>85</v>
      </c>
      <c r="AV464" s="13" t="s">
        <v>83</v>
      </c>
      <c r="AW464" s="13" t="s">
        <v>5</v>
      </c>
      <c r="AX464" s="13" t="s">
        <v>75</v>
      </c>
      <c r="AY464" s="207" t="s">
        <v>131</v>
      </c>
    </row>
    <row r="465" spans="2:51" s="13" customFormat="1" ht="12">
      <c r="B465" s="198"/>
      <c r="C465" s="199"/>
      <c r="D465" s="191" t="s">
        <v>145</v>
      </c>
      <c r="E465" s="200" t="s">
        <v>29</v>
      </c>
      <c r="F465" s="201" t="s">
        <v>1352</v>
      </c>
      <c r="G465" s="199"/>
      <c r="H465" s="200" t="s">
        <v>29</v>
      </c>
      <c r="I465" s="202"/>
      <c r="J465" s="202"/>
      <c r="K465" s="199"/>
      <c r="L465" s="199"/>
      <c r="M465" s="203"/>
      <c r="N465" s="204"/>
      <c r="O465" s="205"/>
      <c r="P465" s="205"/>
      <c r="Q465" s="205"/>
      <c r="R465" s="205"/>
      <c r="S465" s="205"/>
      <c r="T465" s="205"/>
      <c r="U465" s="205"/>
      <c r="V465" s="205"/>
      <c r="W465" s="205"/>
      <c r="X465" s="206"/>
      <c r="AT465" s="207" t="s">
        <v>145</v>
      </c>
      <c r="AU465" s="207" t="s">
        <v>85</v>
      </c>
      <c r="AV465" s="13" t="s">
        <v>83</v>
      </c>
      <c r="AW465" s="13" t="s">
        <v>5</v>
      </c>
      <c r="AX465" s="13" t="s">
        <v>75</v>
      </c>
      <c r="AY465" s="207" t="s">
        <v>131</v>
      </c>
    </row>
    <row r="466" spans="2:51" s="14" customFormat="1" ht="12">
      <c r="B466" s="208"/>
      <c r="C466" s="209"/>
      <c r="D466" s="191" t="s">
        <v>145</v>
      </c>
      <c r="E466" s="210" t="s">
        <v>29</v>
      </c>
      <c r="F466" s="211" t="s">
        <v>1433</v>
      </c>
      <c r="G466" s="209"/>
      <c r="H466" s="212">
        <v>397</v>
      </c>
      <c r="I466" s="213"/>
      <c r="J466" s="213"/>
      <c r="K466" s="209"/>
      <c r="L466" s="209"/>
      <c r="M466" s="214"/>
      <c r="N466" s="215"/>
      <c r="O466" s="216"/>
      <c r="P466" s="216"/>
      <c r="Q466" s="216"/>
      <c r="R466" s="216"/>
      <c r="S466" s="216"/>
      <c r="T466" s="216"/>
      <c r="U466" s="216"/>
      <c r="V466" s="216"/>
      <c r="W466" s="216"/>
      <c r="X466" s="217"/>
      <c r="AT466" s="218" t="s">
        <v>145</v>
      </c>
      <c r="AU466" s="218" t="s">
        <v>85</v>
      </c>
      <c r="AV466" s="14" t="s">
        <v>85</v>
      </c>
      <c r="AW466" s="14" t="s">
        <v>5</v>
      </c>
      <c r="AX466" s="14" t="s">
        <v>75</v>
      </c>
      <c r="AY466" s="218" t="s">
        <v>131</v>
      </c>
    </row>
    <row r="467" spans="2:51" s="15" customFormat="1" ht="12">
      <c r="B467" s="219"/>
      <c r="C467" s="220"/>
      <c r="D467" s="191" t="s">
        <v>145</v>
      </c>
      <c r="E467" s="221" t="s">
        <v>29</v>
      </c>
      <c r="F467" s="222" t="s">
        <v>147</v>
      </c>
      <c r="G467" s="220"/>
      <c r="H467" s="223">
        <v>397</v>
      </c>
      <c r="I467" s="224"/>
      <c r="J467" s="224"/>
      <c r="K467" s="220"/>
      <c r="L467" s="220"/>
      <c r="M467" s="225"/>
      <c r="N467" s="226"/>
      <c r="O467" s="227"/>
      <c r="P467" s="227"/>
      <c r="Q467" s="227"/>
      <c r="R467" s="227"/>
      <c r="S467" s="227"/>
      <c r="T467" s="227"/>
      <c r="U467" s="227"/>
      <c r="V467" s="227"/>
      <c r="W467" s="227"/>
      <c r="X467" s="228"/>
      <c r="AT467" s="229" t="s">
        <v>145</v>
      </c>
      <c r="AU467" s="229" t="s">
        <v>85</v>
      </c>
      <c r="AV467" s="15" t="s">
        <v>139</v>
      </c>
      <c r="AW467" s="15" t="s">
        <v>5</v>
      </c>
      <c r="AX467" s="15" t="s">
        <v>83</v>
      </c>
      <c r="AY467" s="229" t="s">
        <v>131</v>
      </c>
    </row>
    <row r="468" spans="1:65" s="2" customFormat="1" ht="24.2" customHeight="1">
      <c r="A468" s="35"/>
      <c r="B468" s="36"/>
      <c r="C468" s="177" t="s">
        <v>299</v>
      </c>
      <c r="D468" s="177" t="s">
        <v>134</v>
      </c>
      <c r="E468" s="178" t="s">
        <v>1224</v>
      </c>
      <c r="F468" s="179" t="s">
        <v>1225</v>
      </c>
      <c r="G468" s="180" t="s">
        <v>158</v>
      </c>
      <c r="H468" s="181">
        <v>25</v>
      </c>
      <c r="I468" s="182"/>
      <c r="J468" s="182"/>
      <c r="K468" s="183">
        <f>ROUND(P468*H468,2)</f>
        <v>0</v>
      </c>
      <c r="L468" s="179" t="s">
        <v>1008</v>
      </c>
      <c r="M468" s="40"/>
      <c r="N468" s="184" t="s">
        <v>29</v>
      </c>
      <c r="O468" s="185" t="s">
        <v>44</v>
      </c>
      <c r="P468" s="186">
        <f>I468+J468</f>
        <v>0</v>
      </c>
      <c r="Q468" s="186">
        <f>ROUND(I468*H468,2)</f>
        <v>0</v>
      </c>
      <c r="R468" s="186">
        <f>ROUND(J468*H468,2)</f>
        <v>0</v>
      </c>
      <c r="S468" s="65"/>
      <c r="T468" s="187">
        <f>S468*H468</f>
        <v>0</v>
      </c>
      <c r="U468" s="187">
        <v>0</v>
      </c>
      <c r="V468" s="187">
        <f>U468*H468</f>
        <v>0</v>
      </c>
      <c r="W468" s="187">
        <v>0</v>
      </c>
      <c r="X468" s="188">
        <f>W468*H468</f>
        <v>0</v>
      </c>
      <c r="Y468" s="35"/>
      <c r="Z468" s="35"/>
      <c r="AA468" s="35"/>
      <c r="AB468" s="35"/>
      <c r="AC468" s="35"/>
      <c r="AD468" s="35"/>
      <c r="AE468" s="35"/>
      <c r="AR468" s="189" t="s">
        <v>455</v>
      </c>
      <c r="AT468" s="189" t="s">
        <v>134</v>
      </c>
      <c r="AU468" s="189" t="s">
        <v>85</v>
      </c>
      <c r="AY468" s="18" t="s">
        <v>131</v>
      </c>
      <c r="BE468" s="190">
        <f>IF(O468="základní",K468,0)</f>
        <v>0</v>
      </c>
      <c r="BF468" s="190">
        <f>IF(O468="snížená",K468,0)</f>
        <v>0</v>
      </c>
      <c r="BG468" s="190">
        <f>IF(O468="zákl. přenesená",K468,0)</f>
        <v>0</v>
      </c>
      <c r="BH468" s="190">
        <f>IF(O468="sníž. přenesená",K468,0)</f>
        <v>0</v>
      </c>
      <c r="BI468" s="190">
        <f>IF(O468="nulová",K468,0)</f>
        <v>0</v>
      </c>
      <c r="BJ468" s="18" t="s">
        <v>83</v>
      </c>
      <c r="BK468" s="190">
        <f>ROUND(P468*H468,2)</f>
        <v>0</v>
      </c>
      <c r="BL468" s="18" t="s">
        <v>455</v>
      </c>
      <c r="BM468" s="189" t="s">
        <v>437</v>
      </c>
    </row>
    <row r="469" spans="1:47" s="2" customFormat="1" ht="12">
      <c r="A469" s="35"/>
      <c r="B469" s="36"/>
      <c r="C469" s="37"/>
      <c r="D469" s="191" t="s">
        <v>141</v>
      </c>
      <c r="E469" s="37"/>
      <c r="F469" s="192" t="s">
        <v>1225</v>
      </c>
      <c r="G469" s="37"/>
      <c r="H469" s="37"/>
      <c r="I469" s="193"/>
      <c r="J469" s="193"/>
      <c r="K469" s="37"/>
      <c r="L469" s="37"/>
      <c r="M469" s="40"/>
      <c r="N469" s="194"/>
      <c r="O469" s="195"/>
      <c r="P469" s="65"/>
      <c r="Q469" s="65"/>
      <c r="R469" s="65"/>
      <c r="S469" s="65"/>
      <c r="T469" s="65"/>
      <c r="U469" s="65"/>
      <c r="V469" s="65"/>
      <c r="W469" s="65"/>
      <c r="X469" s="66"/>
      <c r="Y469" s="35"/>
      <c r="Z469" s="35"/>
      <c r="AA469" s="35"/>
      <c r="AB469" s="35"/>
      <c r="AC469" s="35"/>
      <c r="AD469" s="35"/>
      <c r="AE469" s="35"/>
      <c r="AT469" s="18" t="s">
        <v>141</v>
      </c>
      <c r="AU469" s="18" t="s">
        <v>85</v>
      </c>
    </row>
    <row r="470" spans="1:47" s="2" customFormat="1" ht="12">
      <c r="A470" s="35"/>
      <c r="B470" s="36"/>
      <c r="C470" s="37"/>
      <c r="D470" s="196" t="s">
        <v>143</v>
      </c>
      <c r="E470" s="37"/>
      <c r="F470" s="197" t="s">
        <v>1226</v>
      </c>
      <c r="G470" s="37"/>
      <c r="H470" s="37"/>
      <c r="I470" s="193"/>
      <c r="J470" s="193"/>
      <c r="K470" s="37"/>
      <c r="L470" s="37"/>
      <c r="M470" s="40"/>
      <c r="N470" s="194"/>
      <c r="O470" s="195"/>
      <c r="P470" s="65"/>
      <c r="Q470" s="65"/>
      <c r="R470" s="65"/>
      <c r="S470" s="65"/>
      <c r="T470" s="65"/>
      <c r="U470" s="65"/>
      <c r="V470" s="65"/>
      <c r="W470" s="65"/>
      <c r="X470" s="66"/>
      <c r="Y470" s="35"/>
      <c r="Z470" s="35"/>
      <c r="AA470" s="35"/>
      <c r="AB470" s="35"/>
      <c r="AC470" s="35"/>
      <c r="AD470" s="35"/>
      <c r="AE470" s="35"/>
      <c r="AT470" s="18" t="s">
        <v>143</v>
      </c>
      <c r="AU470" s="18" t="s">
        <v>85</v>
      </c>
    </row>
    <row r="471" spans="2:51" s="13" customFormat="1" ht="12">
      <c r="B471" s="198"/>
      <c r="C471" s="199"/>
      <c r="D471" s="191" t="s">
        <v>145</v>
      </c>
      <c r="E471" s="200" t="s">
        <v>29</v>
      </c>
      <c r="F471" s="201" t="s">
        <v>1208</v>
      </c>
      <c r="G471" s="199"/>
      <c r="H471" s="200" t="s">
        <v>29</v>
      </c>
      <c r="I471" s="202"/>
      <c r="J471" s="202"/>
      <c r="K471" s="199"/>
      <c r="L471" s="199"/>
      <c r="M471" s="203"/>
      <c r="N471" s="204"/>
      <c r="O471" s="205"/>
      <c r="P471" s="205"/>
      <c r="Q471" s="205"/>
      <c r="R471" s="205"/>
      <c r="S471" s="205"/>
      <c r="T471" s="205"/>
      <c r="U471" s="205"/>
      <c r="V471" s="205"/>
      <c r="W471" s="205"/>
      <c r="X471" s="206"/>
      <c r="AT471" s="207" t="s">
        <v>145</v>
      </c>
      <c r="AU471" s="207" t="s">
        <v>85</v>
      </c>
      <c r="AV471" s="13" t="s">
        <v>83</v>
      </c>
      <c r="AW471" s="13" t="s">
        <v>5</v>
      </c>
      <c r="AX471" s="13" t="s">
        <v>75</v>
      </c>
      <c r="AY471" s="207" t="s">
        <v>131</v>
      </c>
    </row>
    <row r="472" spans="2:51" s="13" customFormat="1" ht="12">
      <c r="B472" s="198"/>
      <c r="C472" s="199"/>
      <c r="D472" s="191" t="s">
        <v>145</v>
      </c>
      <c r="E472" s="200" t="s">
        <v>29</v>
      </c>
      <c r="F472" s="201" t="s">
        <v>1227</v>
      </c>
      <c r="G472" s="199"/>
      <c r="H472" s="200" t="s">
        <v>29</v>
      </c>
      <c r="I472" s="202"/>
      <c r="J472" s="202"/>
      <c r="K472" s="199"/>
      <c r="L472" s="199"/>
      <c r="M472" s="203"/>
      <c r="N472" s="204"/>
      <c r="O472" s="205"/>
      <c r="P472" s="205"/>
      <c r="Q472" s="205"/>
      <c r="R472" s="205"/>
      <c r="S472" s="205"/>
      <c r="T472" s="205"/>
      <c r="U472" s="205"/>
      <c r="V472" s="205"/>
      <c r="W472" s="205"/>
      <c r="X472" s="206"/>
      <c r="AT472" s="207" t="s">
        <v>145</v>
      </c>
      <c r="AU472" s="207" t="s">
        <v>85</v>
      </c>
      <c r="AV472" s="13" t="s">
        <v>83</v>
      </c>
      <c r="AW472" s="13" t="s">
        <v>5</v>
      </c>
      <c r="AX472" s="13" t="s">
        <v>75</v>
      </c>
      <c r="AY472" s="207" t="s">
        <v>131</v>
      </c>
    </row>
    <row r="473" spans="2:51" s="13" customFormat="1" ht="12">
      <c r="B473" s="198"/>
      <c r="C473" s="199"/>
      <c r="D473" s="191" t="s">
        <v>145</v>
      </c>
      <c r="E473" s="200" t="s">
        <v>29</v>
      </c>
      <c r="F473" s="201" t="s">
        <v>1162</v>
      </c>
      <c r="G473" s="199"/>
      <c r="H473" s="200" t="s">
        <v>29</v>
      </c>
      <c r="I473" s="202"/>
      <c r="J473" s="202"/>
      <c r="K473" s="199"/>
      <c r="L473" s="199"/>
      <c r="M473" s="203"/>
      <c r="N473" s="204"/>
      <c r="O473" s="205"/>
      <c r="P473" s="205"/>
      <c r="Q473" s="205"/>
      <c r="R473" s="205"/>
      <c r="S473" s="205"/>
      <c r="T473" s="205"/>
      <c r="U473" s="205"/>
      <c r="V473" s="205"/>
      <c r="W473" s="205"/>
      <c r="X473" s="206"/>
      <c r="AT473" s="207" t="s">
        <v>145</v>
      </c>
      <c r="AU473" s="207" t="s">
        <v>85</v>
      </c>
      <c r="AV473" s="13" t="s">
        <v>83</v>
      </c>
      <c r="AW473" s="13" t="s">
        <v>5</v>
      </c>
      <c r="AX473" s="13" t="s">
        <v>75</v>
      </c>
      <c r="AY473" s="207" t="s">
        <v>131</v>
      </c>
    </row>
    <row r="474" spans="2:51" s="13" customFormat="1" ht="12">
      <c r="B474" s="198"/>
      <c r="C474" s="199"/>
      <c r="D474" s="191" t="s">
        <v>145</v>
      </c>
      <c r="E474" s="200" t="s">
        <v>29</v>
      </c>
      <c r="F474" s="201" t="s">
        <v>1210</v>
      </c>
      <c r="G474" s="199"/>
      <c r="H474" s="200" t="s">
        <v>29</v>
      </c>
      <c r="I474" s="202"/>
      <c r="J474" s="202"/>
      <c r="K474" s="199"/>
      <c r="L474" s="199"/>
      <c r="M474" s="203"/>
      <c r="N474" s="204"/>
      <c r="O474" s="205"/>
      <c r="P474" s="205"/>
      <c r="Q474" s="205"/>
      <c r="R474" s="205"/>
      <c r="S474" s="205"/>
      <c r="T474" s="205"/>
      <c r="U474" s="205"/>
      <c r="V474" s="205"/>
      <c r="W474" s="205"/>
      <c r="X474" s="206"/>
      <c r="AT474" s="207" t="s">
        <v>145</v>
      </c>
      <c r="AU474" s="207" t="s">
        <v>85</v>
      </c>
      <c r="AV474" s="13" t="s">
        <v>83</v>
      </c>
      <c r="AW474" s="13" t="s">
        <v>5</v>
      </c>
      <c r="AX474" s="13" t="s">
        <v>75</v>
      </c>
      <c r="AY474" s="207" t="s">
        <v>131</v>
      </c>
    </row>
    <row r="475" spans="2:51" s="13" customFormat="1" ht="12">
      <c r="B475" s="198"/>
      <c r="C475" s="199"/>
      <c r="D475" s="191" t="s">
        <v>145</v>
      </c>
      <c r="E475" s="200" t="s">
        <v>29</v>
      </c>
      <c r="F475" s="201" t="s">
        <v>1352</v>
      </c>
      <c r="G475" s="199"/>
      <c r="H475" s="200" t="s">
        <v>29</v>
      </c>
      <c r="I475" s="202"/>
      <c r="J475" s="202"/>
      <c r="K475" s="199"/>
      <c r="L475" s="199"/>
      <c r="M475" s="203"/>
      <c r="N475" s="204"/>
      <c r="O475" s="205"/>
      <c r="P475" s="205"/>
      <c r="Q475" s="205"/>
      <c r="R475" s="205"/>
      <c r="S475" s="205"/>
      <c r="T475" s="205"/>
      <c r="U475" s="205"/>
      <c r="V475" s="205"/>
      <c r="W475" s="205"/>
      <c r="X475" s="206"/>
      <c r="AT475" s="207" t="s">
        <v>145</v>
      </c>
      <c r="AU475" s="207" t="s">
        <v>85</v>
      </c>
      <c r="AV475" s="13" t="s">
        <v>83</v>
      </c>
      <c r="AW475" s="13" t="s">
        <v>5</v>
      </c>
      <c r="AX475" s="13" t="s">
        <v>75</v>
      </c>
      <c r="AY475" s="207" t="s">
        <v>131</v>
      </c>
    </row>
    <row r="476" spans="2:51" s="14" customFormat="1" ht="12">
      <c r="B476" s="208"/>
      <c r="C476" s="209"/>
      <c r="D476" s="191" t="s">
        <v>145</v>
      </c>
      <c r="E476" s="210" t="s">
        <v>29</v>
      </c>
      <c r="F476" s="211" t="s">
        <v>276</v>
      </c>
      <c r="G476" s="209"/>
      <c r="H476" s="212">
        <v>25</v>
      </c>
      <c r="I476" s="213"/>
      <c r="J476" s="213"/>
      <c r="K476" s="209"/>
      <c r="L476" s="209"/>
      <c r="M476" s="214"/>
      <c r="N476" s="215"/>
      <c r="O476" s="216"/>
      <c r="P476" s="216"/>
      <c r="Q476" s="216"/>
      <c r="R476" s="216"/>
      <c r="S476" s="216"/>
      <c r="T476" s="216"/>
      <c r="U476" s="216"/>
      <c r="V476" s="216"/>
      <c r="W476" s="216"/>
      <c r="X476" s="217"/>
      <c r="AT476" s="218" t="s">
        <v>145</v>
      </c>
      <c r="AU476" s="218" t="s">
        <v>85</v>
      </c>
      <c r="AV476" s="14" t="s">
        <v>85</v>
      </c>
      <c r="AW476" s="14" t="s">
        <v>5</v>
      </c>
      <c r="AX476" s="14" t="s">
        <v>75</v>
      </c>
      <c r="AY476" s="218" t="s">
        <v>131</v>
      </c>
    </row>
    <row r="477" spans="2:51" s="15" customFormat="1" ht="12">
      <c r="B477" s="219"/>
      <c r="C477" s="220"/>
      <c r="D477" s="191" t="s">
        <v>145</v>
      </c>
      <c r="E477" s="221" t="s">
        <v>29</v>
      </c>
      <c r="F477" s="222" t="s">
        <v>147</v>
      </c>
      <c r="G477" s="220"/>
      <c r="H477" s="223">
        <v>25</v>
      </c>
      <c r="I477" s="224"/>
      <c r="J477" s="224"/>
      <c r="K477" s="220"/>
      <c r="L477" s="220"/>
      <c r="M477" s="225"/>
      <c r="N477" s="226"/>
      <c r="O477" s="227"/>
      <c r="P477" s="227"/>
      <c r="Q477" s="227"/>
      <c r="R477" s="227"/>
      <c r="S477" s="227"/>
      <c r="T477" s="227"/>
      <c r="U477" s="227"/>
      <c r="V477" s="227"/>
      <c r="W477" s="227"/>
      <c r="X477" s="228"/>
      <c r="AT477" s="229" t="s">
        <v>145</v>
      </c>
      <c r="AU477" s="229" t="s">
        <v>85</v>
      </c>
      <c r="AV477" s="15" t="s">
        <v>139</v>
      </c>
      <c r="AW477" s="15" t="s">
        <v>5</v>
      </c>
      <c r="AX477" s="15" t="s">
        <v>83</v>
      </c>
      <c r="AY477" s="229" t="s">
        <v>131</v>
      </c>
    </row>
    <row r="478" spans="1:65" s="2" customFormat="1" ht="24.2" customHeight="1">
      <c r="A478" s="35"/>
      <c r="B478" s="36"/>
      <c r="C478" s="177" t="s">
        <v>303</v>
      </c>
      <c r="D478" s="177" t="s">
        <v>134</v>
      </c>
      <c r="E478" s="178" t="s">
        <v>1228</v>
      </c>
      <c r="F478" s="179" t="s">
        <v>1229</v>
      </c>
      <c r="G478" s="180" t="s">
        <v>158</v>
      </c>
      <c r="H478" s="181">
        <v>42</v>
      </c>
      <c r="I478" s="182"/>
      <c r="J478" s="182"/>
      <c r="K478" s="183">
        <f>ROUND(P478*H478,2)</f>
        <v>0</v>
      </c>
      <c r="L478" s="179" t="s">
        <v>1008</v>
      </c>
      <c r="M478" s="40"/>
      <c r="N478" s="184" t="s">
        <v>29</v>
      </c>
      <c r="O478" s="185" t="s">
        <v>44</v>
      </c>
      <c r="P478" s="186">
        <f>I478+J478</f>
        <v>0</v>
      </c>
      <c r="Q478" s="186">
        <f>ROUND(I478*H478,2)</f>
        <v>0</v>
      </c>
      <c r="R478" s="186">
        <f>ROUND(J478*H478,2)</f>
        <v>0</v>
      </c>
      <c r="S478" s="65"/>
      <c r="T478" s="187">
        <f>S478*H478</f>
        <v>0</v>
      </c>
      <c r="U478" s="187">
        <v>0</v>
      </c>
      <c r="V478" s="187">
        <f>U478*H478</f>
        <v>0</v>
      </c>
      <c r="W478" s="187">
        <v>0</v>
      </c>
      <c r="X478" s="188">
        <f>W478*H478</f>
        <v>0</v>
      </c>
      <c r="Y478" s="35"/>
      <c r="Z478" s="35"/>
      <c r="AA478" s="35"/>
      <c r="AB478" s="35"/>
      <c r="AC478" s="35"/>
      <c r="AD478" s="35"/>
      <c r="AE478" s="35"/>
      <c r="AR478" s="189" t="s">
        <v>455</v>
      </c>
      <c r="AT478" s="189" t="s">
        <v>134</v>
      </c>
      <c r="AU478" s="189" t="s">
        <v>85</v>
      </c>
      <c r="AY478" s="18" t="s">
        <v>131</v>
      </c>
      <c r="BE478" s="190">
        <f>IF(O478="základní",K478,0)</f>
        <v>0</v>
      </c>
      <c r="BF478" s="190">
        <f>IF(O478="snížená",K478,0)</f>
        <v>0</v>
      </c>
      <c r="BG478" s="190">
        <f>IF(O478="zákl. přenesená",K478,0)</f>
        <v>0</v>
      </c>
      <c r="BH478" s="190">
        <f>IF(O478="sníž. přenesená",K478,0)</f>
        <v>0</v>
      </c>
      <c r="BI478" s="190">
        <f>IF(O478="nulová",K478,0)</f>
        <v>0</v>
      </c>
      <c r="BJ478" s="18" t="s">
        <v>83</v>
      </c>
      <c r="BK478" s="190">
        <f>ROUND(P478*H478,2)</f>
        <v>0</v>
      </c>
      <c r="BL478" s="18" t="s">
        <v>455</v>
      </c>
      <c r="BM478" s="189" t="s">
        <v>447</v>
      </c>
    </row>
    <row r="479" spans="1:47" s="2" customFormat="1" ht="12">
      <c r="A479" s="35"/>
      <c r="B479" s="36"/>
      <c r="C479" s="37"/>
      <c r="D479" s="191" t="s">
        <v>141</v>
      </c>
      <c r="E479" s="37"/>
      <c r="F479" s="192" t="s">
        <v>1229</v>
      </c>
      <c r="G479" s="37"/>
      <c r="H479" s="37"/>
      <c r="I479" s="193"/>
      <c r="J479" s="193"/>
      <c r="K479" s="37"/>
      <c r="L479" s="37"/>
      <c r="M479" s="40"/>
      <c r="N479" s="194"/>
      <c r="O479" s="195"/>
      <c r="P479" s="65"/>
      <c r="Q479" s="65"/>
      <c r="R479" s="65"/>
      <c r="S479" s="65"/>
      <c r="T479" s="65"/>
      <c r="U479" s="65"/>
      <c r="V479" s="65"/>
      <c r="W479" s="65"/>
      <c r="X479" s="66"/>
      <c r="Y479" s="35"/>
      <c r="Z479" s="35"/>
      <c r="AA479" s="35"/>
      <c r="AB479" s="35"/>
      <c r="AC479" s="35"/>
      <c r="AD479" s="35"/>
      <c r="AE479" s="35"/>
      <c r="AT479" s="18" t="s">
        <v>141</v>
      </c>
      <c r="AU479" s="18" t="s">
        <v>85</v>
      </c>
    </row>
    <row r="480" spans="1:47" s="2" customFormat="1" ht="12">
      <c r="A480" s="35"/>
      <c r="B480" s="36"/>
      <c r="C480" s="37"/>
      <c r="D480" s="196" t="s">
        <v>143</v>
      </c>
      <c r="E480" s="37"/>
      <c r="F480" s="197" t="s">
        <v>1230</v>
      </c>
      <c r="G480" s="37"/>
      <c r="H480" s="37"/>
      <c r="I480" s="193"/>
      <c r="J480" s="193"/>
      <c r="K480" s="37"/>
      <c r="L480" s="37"/>
      <c r="M480" s="40"/>
      <c r="N480" s="194"/>
      <c r="O480" s="195"/>
      <c r="P480" s="65"/>
      <c r="Q480" s="65"/>
      <c r="R480" s="65"/>
      <c r="S480" s="65"/>
      <c r="T480" s="65"/>
      <c r="U480" s="65"/>
      <c r="V480" s="65"/>
      <c r="W480" s="65"/>
      <c r="X480" s="66"/>
      <c r="Y480" s="35"/>
      <c r="Z480" s="35"/>
      <c r="AA480" s="35"/>
      <c r="AB480" s="35"/>
      <c r="AC480" s="35"/>
      <c r="AD480" s="35"/>
      <c r="AE480" s="35"/>
      <c r="AT480" s="18" t="s">
        <v>143</v>
      </c>
      <c r="AU480" s="18" t="s">
        <v>85</v>
      </c>
    </row>
    <row r="481" spans="2:51" s="13" customFormat="1" ht="12">
      <c r="B481" s="198"/>
      <c r="C481" s="199"/>
      <c r="D481" s="191" t="s">
        <v>145</v>
      </c>
      <c r="E481" s="200" t="s">
        <v>29</v>
      </c>
      <c r="F481" s="201" t="s">
        <v>1208</v>
      </c>
      <c r="G481" s="199"/>
      <c r="H481" s="200" t="s">
        <v>29</v>
      </c>
      <c r="I481" s="202"/>
      <c r="J481" s="202"/>
      <c r="K481" s="199"/>
      <c r="L481" s="199"/>
      <c r="M481" s="203"/>
      <c r="N481" s="204"/>
      <c r="O481" s="205"/>
      <c r="P481" s="205"/>
      <c r="Q481" s="205"/>
      <c r="R481" s="205"/>
      <c r="S481" s="205"/>
      <c r="T481" s="205"/>
      <c r="U481" s="205"/>
      <c r="V481" s="205"/>
      <c r="W481" s="205"/>
      <c r="X481" s="206"/>
      <c r="AT481" s="207" t="s">
        <v>145</v>
      </c>
      <c r="AU481" s="207" t="s">
        <v>85</v>
      </c>
      <c r="AV481" s="13" t="s">
        <v>83</v>
      </c>
      <c r="AW481" s="13" t="s">
        <v>5</v>
      </c>
      <c r="AX481" s="13" t="s">
        <v>75</v>
      </c>
      <c r="AY481" s="207" t="s">
        <v>131</v>
      </c>
    </row>
    <row r="482" spans="2:51" s="13" customFormat="1" ht="12">
      <c r="B482" s="198"/>
      <c r="C482" s="199"/>
      <c r="D482" s="191" t="s">
        <v>145</v>
      </c>
      <c r="E482" s="200" t="s">
        <v>29</v>
      </c>
      <c r="F482" s="201" t="s">
        <v>1231</v>
      </c>
      <c r="G482" s="199"/>
      <c r="H482" s="200" t="s">
        <v>29</v>
      </c>
      <c r="I482" s="202"/>
      <c r="J482" s="202"/>
      <c r="K482" s="199"/>
      <c r="L482" s="199"/>
      <c r="M482" s="203"/>
      <c r="N482" s="204"/>
      <c r="O482" s="205"/>
      <c r="P482" s="205"/>
      <c r="Q482" s="205"/>
      <c r="R482" s="205"/>
      <c r="S482" s="205"/>
      <c r="T482" s="205"/>
      <c r="U482" s="205"/>
      <c r="V482" s="205"/>
      <c r="W482" s="205"/>
      <c r="X482" s="206"/>
      <c r="AT482" s="207" t="s">
        <v>145</v>
      </c>
      <c r="AU482" s="207" t="s">
        <v>85</v>
      </c>
      <c r="AV482" s="13" t="s">
        <v>83</v>
      </c>
      <c r="AW482" s="13" t="s">
        <v>5</v>
      </c>
      <c r="AX482" s="13" t="s">
        <v>75</v>
      </c>
      <c r="AY482" s="207" t="s">
        <v>131</v>
      </c>
    </row>
    <row r="483" spans="2:51" s="13" customFormat="1" ht="12">
      <c r="B483" s="198"/>
      <c r="C483" s="199"/>
      <c r="D483" s="191" t="s">
        <v>145</v>
      </c>
      <c r="E483" s="200" t="s">
        <v>29</v>
      </c>
      <c r="F483" s="201" t="s">
        <v>1162</v>
      </c>
      <c r="G483" s="199"/>
      <c r="H483" s="200" t="s">
        <v>29</v>
      </c>
      <c r="I483" s="202"/>
      <c r="J483" s="202"/>
      <c r="K483" s="199"/>
      <c r="L483" s="199"/>
      <c r="M483" s="203"/>
      <c r="N483" s="204"/>
      <c r="O483" s="205"/>
      <c r="P483" s="205"/>
      <c r="Q483" s="205"/>
      <c r="R483" s="205"/>
      <c r="S483" s="205"/>
      <c r="T483" s="205"/>
      <c r="U483" s="205"/>
      <c r="V483" s="205"/>
      <c r="W483" s="205"/>
      <c r="X483" s="206"/>
      <c r="AT483" s="207" t="s">
        <v>145</v>
      </c>
      <c r="AU483" s="207" t="s">
        <v>85</v>
      </c>
      <c r="AV483" s="13" t="s">
        <v>83</v>
      </c>
      <c r="AW483" s="13" t="s">
        <v>5</v>
      </c>
      <c r="AX483" s="13" t="s">
        <v>75</v>
      </c>
      <c r="AY483" s="207" t="s">
        <v>131</v>
      </c>
    </row>
    <row r="484" spans="2:51" s="13" customFormat="1" ht="12">
      <c r="B484" s="198"/>
      <c r="C484" s="199"/>
      <c r="D484" s="191" t="s">
        <v>145</v>
      </c>
      <c r="E484" s="200" t="s">
        <v>29</v>
      </c>
      <c r="F484" s="201" t="s">
        <v>1210</v>
      </c>
      <c r="G484" s="199"/>
      <c r="H484" s="200" t="s">
        <v>29</v>
      </c>
      <c r="I484" s="202"/>
      <c r="J484" s="202"/>
      <c r="K484" s="199"/>
      <c r="L484" s="199"/>
      <c r="M484" s="203"/>
      <c r="N484" s="204"/>
      <c r="O484" s="205"/>
      <c r="P484" s="205"/>
      <c r="Q484" s="205"/>
      <c r="R484" s="205"/>
      <c r="S484" s="205"/>
      <c r="T484" s="205"/>
      <c r="U484" s="205"/>
      <c r="V484" s="205"/>
      <c r="W484" s="205"/>
      <c r="X484" s="206"/>
      <c r="AT484" s="207" t="s">
        <v>145</v>
      </c>
      <c r="AU484" s="207" t="s">
        <v>85</v>
      </c>
      <c r="AV484" s="13" t="s">
        <v>83</v>
      </c>
      <c r="AW484" s="13" t="s">
        <v>5</v>
      </c>
      <c r="AX484" s="13" t="s">
        <v>75</v>
      </c>
      <c r="AY484" s="207" t="s">
        <v>131</v>
      </c>
    </row>
    <row r="485" spans="2:51" s="13" customFormat="1" ht="12">
      <c r="B485" s="198"/>
      <c r="C485" s="199"/>
      <c r="D485" s="191" t="s">
        <v>145</v>
      </c>
      <c r="E485" s="200" t="s">
        <v>29</v>
      </c>
      <c r="F485" s="201" t="s">
        <v>1352</v>
      </c>
      <c r="G485" s="199"/>
      <c r="H485" s="200" t="s">
        <v>29</v>
      </c>
      <c r="I485" s="202"/>
      <c r="J485" s="202"/>
      <c r="K485" s="199"/>
      <c r="L485" s="199"/>
      <c r="M485" s="203"/>
      <c r="N485" s="204"/>
      <c r="O485" s="205"/>
      <c r="P485" s="205"/>
      <c r="Q485" s="205"/>
      <c r="R485" s="205"/>
      <c r="S485" s="205"/>
      <c r="T485" s="205"/>
      <c r="U485" s="205"/>
      <c r="V485" s="205"/>
      <c r="W485" s="205"/>
      <c r="X485" s="206"/>
      <c r="AT485" s="207" t="s">
        <v>145</v>
      </c>
      <c r="AU485" s="207" t="s">
        <v>85</v>
      </c>
      <c r="AV485" s="13" t="s">
        <v>83</v>
      </c>
      <c r="AW485" s="13" t="s">
        <v>5</v>
      </c>
      <c r="AX485" s="13" t="s">
        <v>75</v>
      </c>
      <c r="AY485" s="207" t="s">
        <v>131</v>
      </c>
    </row>
    <row r="486" spans="2:51" s="14" customFormat="1" ht="12">
      <c r="B486" s="208"/>
      <c r="C486" s="209"/>
      <c r="D486" s="191" t="s">
        <v>145</v>
      </c>
      <c r="E486" s="210" t="s">
        <v>29</v>
      </c>
      <c r="F486" s="211" t="s">
        <v>359</v>
      </c>
      <c r="G486" s="209"/>
      <c r="H486" s="212">
        <v>42</v>
      </c>
      <c r="I486" s="213"/>
      <c r="J486" s="213"/>
      <c r="K486" s="209"/>
      <c r="L486" s="209"/>
      <c r="M486" s="214"/>
      <c r="N486" s="215"/>
      <c r="O486" s="216"/>
      <c r="P486" s="216"/>
      <c r="Q486" s="216"/>
      <c r="R486" s="216"/>
      <c r="S486" s="216"/>
      <c r="T486" s="216"/>
      <c r="U486" s="216"/>
      <c r="V486" s="216"/>
      <c r="W486" s="216"/>
      <c r="X486" s="217"/>
      <c r="AT486" s="218" t="s">
        <v>145</v>
      </c>
      <c r="AU486" s="218" t="s">
        <v>85</v>
      </c>
      <c r="AV486" s="14" t="s">
        <v>85</v>
      </c>
      <c r="AW486" s="14" t="s">
        <v>5</v>
      </c>
      <c r="AX486" s="14" t="s">
        <v>75</v>
      </c>
      <c r="AY486" s="218" t="s">
        <v>131</v>
      </c>
    </row>
    <row r="487" spans="2:51" s="15" customFormat="1" ht="12">
      <c r="B487" s="219"/>
      <c r="C487" s="220"/>
      <c r="D487" s="191" t="s">
        <v>145</v>
      </c>
      <c r="E487" s="221" t="s">
        <v>29</v>
      </c>
      <c r="F487" s="222" t="s">
        <v>147</v>
      </c>
      <c r="G487" s="220"/>
      <c r="H487" s="223">
        <v>42</v>
      </c>
      <c r="I487" s="224"/>
      <c r="J487" s="224"/>
      <c r="K487" s="220"/>
      <c r="L487" s="220"/>
      <c r="M487" s="225"/>
      <c r="N487" s="226"/>
      <c r="O487" s="227"/>
      <c r="P487" s="227"/>
      <c r="Q487" s="227"/>
      <c r="R487" s="227"/>
      <c r="S487" s="227"/>
      <c r="T487" s="227"/>
      <c r="U487" s="227"/>
      <c r="V487" s="227"/>
      <c r="W487" s="227"/>
      <c r="X487" s="228"/>
      <c r="AT487" s="229" t="s">
        <v>145</v>
      </c>
      <c r="AU487" s="229" t="s">
        <v>85</v>
      </c>
      <c r="AV487" s="15" t="s">
        <v>139</v>
      </c>
      <c r="AW487" s="15" t="s">
        <v>5</v>
      </c>
      <c r="AX487" s="15" t="s">
        <v>83</v>
      </c>
      <c r="AY487" s="229" t="s">
        <v>131</v>
      </c>
    </row>
    <row r="488" spans="1:65" s="2" customFormat="1" ht="24.2" customHeight="1">
      <c r="A488" s="35"/>
      <c r="B488" s="36"/>
      <c r="C488" s="177" t="s">
        <v>307</v>
      </c>
      <c r="D488" s="177" t="s">
        <v>134</v>
      </c>
      <c r="E488" s="178" t="s">
        <v>1232</v>
      </c>
      <c r="F488" s="179" t="s">
        <v>1233</v>
      </c>
      <c r="G488" s="180" t="s">
        <v>158</v>
      </c>
      <c r="H488" s="181">
        <v>4</v>
      </c>
      <c r="I488" s="182"/>
      <c r="J488" s="182"/>
      <c r="K488" s="183">
        <f>ROUND(P488*H488,2)</f>
        <v>0</v>
      </c>
      <c r="L488" s="179" t="s">
        <v>1008</v>
      </c>
      <c r="M488" s="40"/>
      <c r="N488" s="184" t="s">
        <v>29</v>
      </c>
      <c r="O488" s="185" t="s">
        <v>44</v>
      </c>
      <c r="P488" s="186">
        <f>I488+J488</f>
        <v>0</v>
      </c>
      <c r="Q488" s="186">
        <f>ROUND(I488*H488,2)</f>
        <v>0</v>
      </c>
      <c r="R488" s="186">
        <f>ROUND(J488*H488,2)</f>
        <v>0</v>
      </c>
      <c r="S488" s="65"/>
      <c r="T488" s="187">
        <f>S488*H488</f>
        <v>0</v>
      </c>
      <c r="U488" s="187">
        <v>0</v>
      </c>
      <c r="V488" s="187">
        <f>U488*H488</f>
        <v>0</v>
      </c>
      <c r="W488" s="187">
        <v>0</v>
      </c>
      <c r="X488" s="188">
        <f>W488*H488</f>
        <v>0</v>
      </c>
      <c r="Y488" s="35"/>
      <c r="Z488" s="35"/>
      <c r="AA488" s="35"/>
      <c r="AB488" s="35"/>
      <c r="AC488" s="35"/>
      <c r="AD488" s="35"/>
      <c r="AE488" s="35"/>
      <c r="AR488" s="189" t="s">
        <v>455</v>
      </c>
      <c r="AT488" s="189" t="s">
        <v>134</v>
      </c>
      <c r="AU488" s="189" t="s">
        <v>85</v>
      </c>
      <c r="AY488" s="18" t="s">
        <v>131</v>
      </c>
      <c r="BE488" s="190">
        <f>IF(O488="základní",K488,0)</f>
        <v>0</v>
      </c>
      <c r="BF488" s="190">
        <f>IF(O488="snížená",K488,0)</f>
        <v>0</v>
      </c>
      <c r="BG488" s="190">
        <f>IF(O488="zákl. přenesená",K488,0)</f>
        <v>0</v>
      </c>
      <c r="BH488" s="190">
        <f>IF(O488="sníž. přenesená",K488,0)</f>
        <v>0</v>
      </c>
      <c r="BI488" s="190">
        <f>IF(O488="nulová",K488,0)</f>
        <v>0</v>
      </c>
      <c r="BJ488" s="18" t="s">
        <v>83</v>
      </c>
      <c r="BK488" s="190">
        <f>ROUND(P488*H488,2)</f>
        <v>0</v>
      </c>
      <c r="BL488" s="18" t="s">
        <v>455</v>
      </c>
      <c r="BM488" s="189" t="s">
        <v>455</v>
      </c>
    </row>
    <row r="489" spans="1:47" s="2" customFormat="1" ht="12">
      <c r="A489" s="35"/>
      <c r="B489" s="36"/>
      <c r="C489" s="37"/>
      <c r="D489" s="191" t="s">
        <v>141</v>
      </c>
      <c r="E489" s="37"/>
      <c r="F489" s="192" t="s">
        <v>1233</v>
      </c>
      <c r="G489" s="37"/>
      <c r="H489" s="37"/>
      <c r="I489" s="193"/>
      <c r="J489" s="193"/>
      <c r="K489" s="37"/>
      <c r="L489" s="37"/>
      <c r="M489" s="40"/>
      <c r="N489" s="194"/>
      <c r="O489" s="195"/>
      <c r="P489" s="65"/>
      <c r="Q489" s="65"/>
      <c r="R489" s="65"/>
      <c r="S489" s="65"/>
      <c r="T489" s="65"/>
      <c r="U489" s="65"/>
      <c r="V489" s="65"/>
      <c r="W489" s="65"/>
      <c r="X489" s="66"/>
      <c r="Y489" s="35"/>
      <c r="Z489" s="35"/>
      <c r="AA489" s="35"/>
      <c r="AB489" s="35"/>
      <c r="AC489" s="35"/>
      <c r="AD489" s="35"/>
      <c r="AE489" s="35"/>
      <c r="AT489" s="18" t="s">
        <v>141</v>
      </c>
      <c r="AU489" s="18" t="s">
        <v>85</v>
      </c>
    </row>
    <row r="490" spans="1:47" s="2" customFormat="1" ht="12">
      <c r="A490" s="35"/>
      <c r="B490" s="36"/>
      <c r="C490" s="37"/>
      <c r="D490" s="196" t="s">
        <v>143</v>
      </c>
      <c r="E490" s="37"/>
      <c r="F490" s="197" t="s">
        <v>1234</v>
      </c>
      <c r="G490" s="37"/>
      <c r="H490" s="37"/>
      <c r="I490" s="193"/>
      <c r="J490" s="193"/>
      <c r="K490" s="37"/>
      <c r="L490" s="37"/>
      <c r="M490" s="40"/>
      <c r="N490" s="194"/>
      <c r="O490" s="195"/>
      <c r="P490" s="65"/>
      <c r="Q490" s="65"/>
      <c r="R490" s="65"/>
      <c r="S490" s="65"/>
      <c r="T490" s="65"/>
      <c r="U490" s="65"/>
      <c r="V490" s="65"/>
      <c r="W490" s="65"/>
      <c r="X490" s="66"/>
      <c r="Y490" s="35"/>
      <c r="Z490" s="35"/>
      <c r="AA490" s="35"/>
      <c r="AB490" s="35"/>
      <c r="AC490" s="35"/>
      <c r="AD490" s="35"/>
      <c r="AE490" s="35"/>
      <c r="AT490" s="18" t="s">
        <v>143</v>
      </c>
      <c r="AU490" s="18" t="s">
        <v>85</v>
      </c>
    </row>
    <row r="491" spans="2:51" s="13" customFormat="1" ht="12">
      <c r="B491" s="198"/>
      <c r="C491" s="199"/>
      <c r="D491" s="191" t="s">
        <v>145</v>
      </c>
      <c r="E491" s="200" t="s">
        <v>29</v>
      </c>
      <c r="F491" s="201" t="s">
        <v>1208</v>
      </c>
      <c r="G491" s="199"/>
      <c r="H491" s="200" t="s">
        <v>29</v>
      </c>
      <c r="I491" s="202"/>
      <c r="J491" s="202"/>
      <c r="K491" s="199"/>
      <c r="L491" s="199"/>
      <c r="M491" s="203"/>
      <c r="N491" s="204"/>
      <c r="O491" s="205"/>
      <c r="P491" s="205"/>
      <c r="Q491" s="205"/>
      <c r="R491" s="205"/>
      <c r="S491" s="205"/>
      <c r="T491" s="205"/>
      <c r="U491" s="205"/>
      <c r="V491" s="205"/>
      <c r="W491" s="205"/>
      <c r="X491" s="206"/>
      <c r="AT491" s="207" t="s">
        <v>145</v>
      </c>
      <c r="AU491" s="207" t="s">
        <v>85</v>
      </c>
      <c r="AV491" s="13" t="s">
        <v>83</v>
      </c>
      <c r="AW491" s="13" t="s">
        <v>5</v>
      </c>
      <c r="AX491" s="13" t="s">
        <v>75</v>
      </c>
      <c r="AY491" s="207" t="s">
        <v>131</v>
      </c>
    </row>
    <row r="492" spans="2:51" s="13" customFormat="1" ht="12">
      <c r="B492" s="198"/>
      <c r="C492" s="199"/>
      <c r="D492" s="191" t="s">
        <v>145</v>
      </c>
      <c r="E492" s="200" t="s">
        <v>29</v>
      </c>
      <c r="F492" s="201" t="s">
        <v>1235</v>
      </c>
      <c r="G492" s="199"/>
      <c r="H492" s="200" t="s">
        <v>29</v>
      </c>
      <c r="I492" s="202"/>
      <c r="J492" s="202"/>
      <c r="K492" s="199"/>
      <c r="L492" s="199"/>
      <c r="M492" s="203"/>
      <c r="N492" s="204"/>
      <c r="O492" s="205"/>
      <c r="P492" s="205"/>
      <c r="Q492" s="205"/>
      <c r="R492" s="205"/>
      <c r="S492" s="205"/>
      <c r="T492" s="205"/>
      <c r="U492" s="205"/>
      <c r="V492" s="205"/>
      <c r="W492" s="205"/>
      <c r="X492" s="206"/>
      <c r="AT492" s="207" t="s">
        <v>145</v>
      </c>
      <c r="AU492" s="207" t="s">
        <v>85</v>
      </c>
      <c r="AV492" s="13" t="s">
        <v>83</v>
      </c>
      <c r="AW492" s="13" t="s">
        <v>5</v>
      </c>
      <c r="AX492" s="13" t="s">
        <v>75</v>
      </c>
      <c r="AY492" s="207" t="s">
        <v>131</v>
      </c>
    </row>
    <row r="493" spans="2:51" s="13" customFormat="1" ht="12">
      <c r="B493" s="198"/>
      <c r="C493" s="199"/>
      <c r="D493" s="191" t="s">
        <v>145</v>
      </c>
      <c r="E493" s="200" t="s">
        <v>29</v>
      </c>
      <c r="F493" s="201" t="s">
        <v>1162</v>
      </c>
      <c r="G493" s="199"/>
      <c r="H493" s="200" t="s">
        <v>29</v>
      </c>
      <c r="I493" s="202"/>
      <c r="J493" s="202"/>
      <c r="K493" s="199"/>
      <c r="L493" s="199"/>
      <c r="M493" s="203"/>
      <c r="N493" s="204"/>
      <c r="O493" s="205"/>
      <c r="P493" s="205"/>
      <c r="Q493" s="205"/>
      <c r="R493" s="205"/>
      <c r="S493" s="205"/>
      <c r="T493" s="205"/>
      <c r="U493" s="205"/>
      <c r="V493" s="205"/>
      <c r="W493" s="205"/>
      <c r="X493" s="206"/>
      <c r="AT493" s="207" t="s">
        <v>145</v>
      </c>
      <c r="AU493" s="207" t="s">
        <v>85</v>
      </c>
      <c r="AV493" s="13" t="s">
        <v>83</v>
      </c>
      <c r="AW493" s="13" t="s">
        <v>5</v>
      </c>
      <c r="AX493" s="13" t="s">
        <v>75</v>
      </c>
      <c r="AY493" s="207" t="s">
        <v>131</v>
      </c>
    </row>
    <row r="494" spans="2:51" s="13" customFormat="1" ht="12">
      <c r="B494" s="198"/>
      <c r="C494" s="199"/>
      <c r="D494" s="191" t="s">
        <v>145</v>
      </c>
      <c r="E494" s="200" t="s">
        <v>29</v>
      </c>
      <c r="F494" s="201" t="s">
        <v>1210</v>
      </c>
      <c r="G494" s="199"/>
      <c r="H494" s="200" t="s">
        <v>29</v>
      </c>
      <c r="I494" s="202"/>
      <c r="J494" s="202"/>
      <c r="K494" s="199"/>
      <c r="L494" s="199"/>
      <c r="M494" s="203"/>
      <c r="N494" s="204"/>
      <c r="O494" s="205"/>
      <c r="P494" s="205"/>
      <c r="Q494" s="205"/>
      <c r="R494" s="205"/>
      <c r="S494" s="205"/>
      <c r="T494" s="205"/>
      <c r="U494" s="205"/>
      <c r="V494" s="205"/>
      <c r="W494" s="205"/>
      <c r="X494" s="206"/>
      <c r="AT494" s="207" t="s">
        <v>145</v>
      </c>
      <c r="AU494" s="207" t="s">
        <v>85</v>
      </c>
      <c r="AV494" s="13" t="s">
        <v>83</v>
      </c>
      <c r="AW494" s="13" t="s">
        <v>5</v>
      </c>
      <c r="AX494" s="13" t="s">
        <v>75</v>
      </c>
      <c r="AY494" s="207" t="s">
        <v>131</v>
      </c>
    </row>
    <row r="495" spans="2:51" s="13" customFormat="1" ht="12">
      <c r="B495" s="198"/>
      <c r="C495" s="199"/>
      <c r="D495" s="191" t="s">
        <v>145</v>
      </c>
      <c r="E495" s="200" t="s">
        <v>29</v>
      </c>
      <c r="F495" s="201" t="s">
        <v>1352</v>
      </c>
      <c r="G495" s="199"/>
      <c r="H495" s="200" t="s">
        <v>29</v>
      </c>
      <c r="I495" s="202"/>
      <c r="J495" s="202"/>
      <c r="K495" s="199"/>
      <c r="L495" s="199"/>
      <c r="M495" s="203"/>
      <c r="N495" s="204"/>
      <c r="O495" s="205"/>
      <c r="P495" s="205"/>
      <c r="Q495" s="205"/>
      <c r="R495" s="205"/>
      <c r="S495" s="205"/>
      <c r="T495" s="205"/>
      <c r="U495" s="205"/>
      <c r="V495" s="205"/>
      <c r="W495" s="205"/>
      <c r="X495" s="206"/>
      <c r="AT495" s="207" t="s">
        <v>145</v>
      </c>
      <c r="AU495" s="207" t="s">
        <v>85</v>
      </c>
      <c r="AV495" s="13" t="s">
        <v>83</v>
      </c>
      <c r="AW495" s="13" t="s">
        <v>5</v>
      </c>
      <c r="AX495" s="13" t="s">
        <v>75</v>
      </c>
      <c r="AY495" s="207" t="s">
        <v>131</v>
      </c>
    </row>
    <row r="496" spans="2:51" s="14" customFormat="1" ht="12">
      <c r="B496" s="208"/>
      <c r="C496" s="209"/>
      <c r="D496" s="191" t="s">
        <v>145</v>
      </c>
      <c r="E496" s="210" t="s">
        <v>29</v>
      </c>
      <c r="F496" s="211" t="s">
        <v>139</v>
      </c>
      <c r="G496" s="209"/>
      <c r="H496" s="212">
        <v>4</v>
      </c>
      <c r="I496" s="213"/>
      <c r="J496" s="213"/>
      <c r="K496" s="209"/>
      <c r="L496" s="209"/>
      <c r="M496" s="214"/>
      <c r="N496" s="215"/>
      <c r="O496" s="216"/>
      <c r="P496" s="216"/>
      <c r="Q496" s="216"/>
      <c r="R496" s="216"/>
      <c r="S496" s="216"/>
      <c r="T496" s="216"/>
      <c r="U496" s="216"/>
      <c r="V496" s="216"/>
      <c r="W496" s="216"/>
      <c r="X496" s="217"/>
      <c r="AT496" s="218" t="s">
        <v>145</v>
      </c>
      <c r="AU496" s="218" t="s">
        <v>85</v>
      </c>
      <c r="AV496" s="14" t="s">
        <v>85</v>
      </c>
      <c r="AW496" s="14" t="s">
        <v>5</v>
      </c>
      <c r="AX496" s="14" t="s">
        <v>75</v>
      </c>
      <c r="AY496" s="218" t="s">
        <v>131</v>
      </c>
    </row>
    <row r="497" spans="2:51" s="15" customFormat="1" ht="12">
      <c r="B497" s="219"/>
      <c r="C497" s="220"/>
      <c r="D497" s="191" t="s">
        <v>145</v>
      </c>
      <c r="E497" s="221" t="s">
        <v>29</v>
      </c>
      <c r="F497" s="222" t="s">
        <v>147</v>
      </c>
      <c r="G497" s="220"/>
      <c r="H497" s="223">
        <v>4</v>
      </c>
      <c r="I497" s="224"/>
      <c r="J497" s="224"/>
      <c r="K497" s="220"/>
      <c r="L497" s="220"/>
      <c r="M497" s="225"/>
      <c r="N497" s="226"/>
      <c r="O497" s="227"/>
      <c r="P497" s="227"/>
      <c r="Q497" s="227"/>
      <c r="R497" s="227"/>
      <c r="S497" s="227"/>
      <c r="T497" s="227"/>
      <c r="U497" s="227"/>
      <c r="V497" s="227"/>
      <c r="W497" s="227"/>
      <c r="X497" s="228"/>
      <c r="AT497" s="229" t="s">
        <v>145</v>
      </c>
      <c r="AU497" s="229" t="s">
        <v>85</v>
      </c>
      <c r="AV497" s="15" t="s">
        <v>139</v>
      </c>
      <c r="AW497" s="15" t="s">
        <v>5</v>
      </c>
      <c r="AX497" s="15" t="s">
        <v>83</v>
      </c>
      <c r="AY497" s="229" t="s">
        <v>131</v>
      </c>
    </row>
    <row r="498" spans="1:65" s="2" customFormat="1" ht="24.2" customHeight="1">
      <c r="A498" s="35"/>
      <c r="B498" s="36"/>
      <c r="C498" s="177" t="s">
        <v>311</v>
      </c>
      <c r="D498" s="177" t="s">
        <v>134</v>
      </c>
      <c r="E498" s="178" t="s">
        <v>1236</v>
      </c>
      <c r="F498" s="179" t="s">
        <v>1237</v>
      </c>
      <c r="G498" s="180" t="s">
        <v>158</v>
      </c>
      <c r="H498" s="181">
        <v>24</v>
      </c>
      <c r="I498" s="182"/>
      <c r="J498" s="182"/>
      <c r="K498" s="183">
        <f>ROUND(P498*H498,2)</f>
        <v>0</v>
      </c>
      <c r="L498" s="179" t="s">
        <v>1008</v>
      </c>
      <c r="M498" s="40"/>
      <c r="N498" s="184" t="s">
        <v>29</v>
      </c>
      <c r="O498" s="185" t="s">
        <v>44</v>
      </c>
      <c r="P498" s="186">
        <f>I498+J498</f>
        <v>0</v>
      </c>
      <c r="Q498" s="186">
        <f>ROUND(I498*H498,2)</f>
        <v>0</v>
      </c>
      <c r="R498" s="186">
        <f>ROUND(J498*H498,2)</f>
        <v>0</v>
      </c>
      <c r="S498" s="65"/>
      <c r="T498" s="187">
        <f>S498*H498</f>
        <v>0</v>
      </c>
      <c r="U498" s="187">
        <v>0</v>
      </c>
      <c r="V498" s="187">
        <f>U498*H498</f>
        <v>0</v>
      </c>
      <c r="W498" s="187">
        <v>0</v>
      </c>
      <c r="X498" s="188">
        <f>W498*H498</f>
        <v>0</v>
      </c>
      <c r="Y498" s="35"/>
      <c r="Z498" s="35"/>
      <c r="AA498" s="35"/>
      <c r="AB498" s="35"/>
      <c r="AC498" s="35"/>
      <c r="AD498" s="35"/>
      <c r="AE498" s="35"/>
      <c r="AR498" s="189" t="s">
        <v>455</v>
      </c>
      <c r="AT498" s="189" t="s">
        <v>134</v>
      </c>
      <c r="AU498" s="189" t="s">
        <v>85</v>
      </c>
      <c r="AY498" s="18" t="s">
        <v>131</v>
      </c>
      <c r="BE498" s="190">
        <f>IF(O498="základní",K498,0)</f>
        <v>0</v>
      </c>
      <c r="BF498" s="190">
        <f>IF(O498="snížená",K498,0)</f>
        <v>0</v>
      </c>
      <c r="BG498" s="190">
        <f>IF(O498="zákl. přenesená",K498,0)</f>
        <v>0</v>
      </c>
      <c r="BH498" s="190">
        <f>IF(O498="sníž. přenesená",K498,0)</f>
        <v>0</v>
      </c>
      <c r="BI498" s="190">
        <f>IF(O498="nulová",K498,0)</f>
        <v>0</v>
      </c>
      <c r="BJ498" s="18" t="s">
        <v>83</v>
      </c>
      <c r="BK498" s="190">
        <f>ROUND(P498*H498,2)</f>
        <v>0</v>
      </c>
      <c r="BL498" s="18" t="s">
        <v>455</v>
      </c>
      <c r="BM498" s="189" t="s">
        <v>463</v>
      </c>
    </row>
    <row r="499" spans="1:47" s="2" customFormat="1" ht="12">
      <c r="A499" s="35"/>
      <c r="B499" s="36"/>
      <c r="C499" s="37"/>
      <c r="D499" s="191" t="s">
        <v>141</v>
      </c>
      <c r="E499" s="37"/>
      <c r="F499" s="192" t="s">
        <v>1237</v>
      </c>
      <c r="G499" s="37"/>
      <c r="H499" s="37"/>
      <c r="I499" s="193"/>
      <c r="J499" s="193"/>
      <c r="K499" s="37"/>
      <c r="L499" s="37"/>
      <c r="M499" s="40"/>
      <c r="N499" s="194"/>
      <c r="O499" s="195"/>
      <c r="P499" s="65"/>
      <c r="Q499" s="65"/>
      <c r="R499" s="65"/>
      <c r="S499" s="65"/>
      <c r="T499" s="65"/>
      <c r="U499" s="65"/>
      <c r="V499" s="65"/>
      <c r="W499" s="65"/>
      <c r="X499" s="66"/>
      <c r="Y499" s="35"/>
      <c r="Z499" s="35"/>
      <c r="AA499" s="35"/>
      <c r="AB499" s="35"/>
      <c r="AC499" s="35"/>
      <c r="AD499" s="35"/>
      <c r="AE499" s="35"/>
      <c r="AT499" s="18" t="s">
        <v>141</v>
      </c>
      <c r="AU499" s="18" t="s">
        <v>85</v>
      </c>
    </row>
    <row r="500" spans="1:47" s="2" customFormat="1" ht="12">
      <c r="A500" s="35"/>
      <c r="B500" s="36"/>
      <c r="C500" s="37"/>
      <c r="D500" s="196" t="s">
        <v>143</v>
      </c>
      <c r="E500" s="37"/>
      <c r="F500" s="197" t="s">
        <v>1238</v>
      </c>
      <c r="G500" s="37"/>
      <c r="H500" s="37"/>
      <c r="I500" s="193"/>
      <c r="J500" s="193"/>
      <c r="K500" s="37"/>
      <c r="L500" s="37"/>
      <c r="M500" s="40"/>
      <c r="N500" s="194"/>
      <c r="O500" s="195"/>
      <c r="P500" s="65"/>
      <c r="Q500" s="65"/>
      <c r="R500" s="65"/>
      <c r="S500" s="65"/>
      <c r="T500" s="65"/>
      <c r="U500" s="65"/>
      <c r="V500" s="65"/>
      <c r="W500" s="65"/>
      <c r="X500" s="66"/>
      <c r="Y500" s="35"/>
      <c r="Z500" s="35"/>
      <c r="AA500" s="35"/>
      <c r="AB500" s="35"/>
      <c r="AC500" s="35"/>
      <c r="AD500" s="35"/>
      <c r="AE500" s="35"/>
      <c r="AT500" s="18" t="s">
        <v>143</v>
      </c>
      <c r="AU500" s="18" t="s">
        <v>85</v>
      </c>
    </row>
    <row r="501" spans="2:51" s="13" customFormat="1" ht="12">
      <c r="B501" s="198"/>
      <c r="C501" s="199"/>
      <c r="D501" s="191" t="s">
        <v>145</v>
      </c>
      <c r="E501" s="200" t="s">
        <v>29</v>
      </c>
      <c r="F501" s="201" t="s">
        <v>1208</v>
      </c>
      <c r="G501" s="199"/>
      <c r="H501" s="200" t="s">
        <v>29</v>
      </c>
      <c r="I501" s="202"/>
      <c r="J501" s="202"/>
      <c r="K501" s="199"/>
      <c r="L501" s="199"/>
      <c r="M501" s="203"/>
      <c r="N501" s="204"/>
      <c r="O501" s="205"/>
      <c r="P501" s="205"/>
      <c r="Q501" s="205"/>
      <c r="R501" s="205"/>
      <c r="S501" s="205"/>
      <c r="T501" s="205"/>
      <c r="U501" s="205"/>
      <c r="V501" s="205"/>
      <c r="W501" s="205"/>
      <c r="X501" s="206"/>
      <c r="AT501" s="207" t="s">
        <v>145</v>
      </c>
      <c r="AU501" s="207" t="s">
        <v>85</v>
      </c>
      <c r="AV501" s="13" t="s">
        <v>83</v>
      </c>
      <c r="AW501" s="13" t="s">
        <v>5</v>
      </c>
      <c r="AX501" s="13" t="s">
        <v>75</v>
      </c>
      <c r="AY501" s="207" t="s">
        <v>131</v>
      </c>
    </row>
    <row r="502" spans="2:51" s="13" customFormat="1" ht="12">
      <c r="B502" s="198"/>
      <c r="C502" s="199"/>
      <c r="D502" s="191" t="s">
        <v>145</v>
      </c>
      <c r="E502" s="200" t="s">
        <v>29</v>
      </c>
      <c r="F502" s="201" t="s">
        <v>1239</v>
      </c>
      <c r="G502" s="199"/>
      <c r="H502" s="200" t="s">
        <v>29</v>
      </c>
      <c r="I502" s="202"/>
      <c r="J502" s="202"/>
      <c r="K502" s="199"/>
      <c r="L502" s="199"/>
      <c r="M502" s="203"/>
      <c r="N502" s="204"/>
      <c r="O502" s="205"/>
      <c r="P502" s="205"/>
      <c r="Q502" s="205"/>
      <c r="R502" s="205"/>
      <c r="S502" s="205"/>
      <c r="T502" s="205"/>
      <c r="U502" s="205"/>
      <c r="V502" s="205"/>
      <c r="W502" s="205"/>
      <c r="X502" s="206"/>
      <c r="AT502" s="207" t="s">
        <v>145</v>
      </c>
      <c r="AU502" s="207" t="s">
        <v>85</v>
      </c>
      <c r="AV502" s="13" t="s">
        <v>83</v>
      </c>
      <c r="AW502" s="13" t="s">
        <v>5</v>
      </c>
      <c r="AX502" s="13" t="s">
        <v>75</v>
      </c>
      <c r="AY502" s="207" t="s">
        <v>131</v>
      </c>
    </row>
    <row r="503" spans="2:51" s="13" customFormat="1" ht="12">
      <c r="B503" s="198"/>
      <c r="C503" s="199"/>
      <c r="D503" s="191" t="s">
        <v>145</v>
      </c>
      <c r="E503" s="200" t="s">
        <v>29</v>
      </c>
      <c r="F503" s="201" t="s">
        <v>1162</v>
      </c>
      <c r="G503" s="199"/>
      <c r="H503" s="200" t="s">
        <v>29</v>
      </c>
      <c r="I503" s="202"/>
      <c r="J503" s="202"/>
      <c r="K503" s="199"/>
      <c r="L503" s="199"/>
      <c r="M503" s="203"/>
      <c r="N503" s="204"/>
      <c r="O503" s="205"/>
      <c r="P503" s="205"/>
      <c r="Q503" s="205"/>
      <c r="R503" s="205"/>
      <c r="S503" s="205"/>
      <c r="T503" s="205"/>
      <c r="U503" s="205"/>
      <c r="V503" s="205"/>
      <c r="W503" s="205"/>
      <c r="X503" s="206"/>
      <c r="AT503" s="207" t="s">
        <v>145</v>
      </c>
      <c r="AU503" s="207" t="s">
        <v>85</v>
      </c>
      <c r="AV503" s="13" t="s">
        <v>83</v>
      </c>
      <c r="AW503" s="13" t="s">
        <v>5</v>
      </c>
      <c r="AX503" s="13" t="s">
        <v>75</v>
      </c>
      <c r="AY503" s="207" t="s">
        <v>131</v>
      </c>
    </row>
    <row r="504" spans="2:51" s="13" customFormat="1" ht="12">
      <c r="B504" s="198"/>
      <c r="C504" s="199"/>
      <c r="D504" s="191" t="s">
        <v>145</v>
      </c>
      <c r="E504" s="200" t="s">
        <v>29</v>
      </c>
      <c r="F504" s="201" t="s">
        <v>1210</v>
      </c>
      <c r="G504" s="199"/>
      <c r="H504" s="200" t="s">
        <v>29</v>
      </c>
      <c r="I504" s="202"/>
      <c r="J504" s="202"/>
      <c r="K504" s="199"/>
      <c r="L504" s="199"/>
      <c r="M504" s="203"/>
      <c r="N504" s="204"/>
      <c r="O504" s="205"/>
      <c r="P504" s="205"/>
      <c r="Q504" s="205"/>
      <c r="R504" s="205"/>
      <c r="S504" s="205"/>
      <c r="T504" s="205"/>
      <c r="U504" s="205"/>
      <c r="V504" s="205"/>
      <c r="W504" s="205"/>
      <c r="X504" s="206"/>
      <c r="AT504" s="207" t="s">
        <v>145</v>
      </c>
      <c r="AU504" s="207" t="s">
        <v>85</v>
      </c>
      <c r="AV504" s="13" t="s">
        <v>83</v>
      </c>
      <c r="AW504" s="13" t="s">
        <v>5</v>
      </c>
      <c r="AX504" s="13" t="s">
        <v>75</v>
      </c>
      <c r="AY504" s="207" t="s">
        <v>131</v>
      </c>
    </row>
    <row r="505" spans="2:51" s="13" customFormat="1" ht="12">
      <c r="B505" s="198"/>
      <c r="C505" s="199"/>
      <c r="D505" s="191" t="s">
        <v>145</v>
      </c>
      <c r="E505" s="200" t="s">
        <v>29</v>
      </c>
      <c r="F505" s="201" t="s">
        <v>1352</v>
      </c>
      <c r="G505" s="199"/>
      <c r="H505" s="200" t="s">
        <v>29</v>
      </c>
      <c r="I505" s="202"/>
      <c r="J505" s="202"/>
      <c r="K505" s="199"/>
      <c r="L505" s="199"/>
      <c r="M505" s="203"/>
      <c r="N505" s="204"/>
      <c r="O505" s="205"/>
      <c r="P505" s="205"/>
      <c r="Q505" s="205"/>
      <c r="R505" s="205"/>
      <c r="S505" s="205"/>
      <c r="T505" s="205"/>
      <c r="U505" s="205"/>
      <c r="V505" s="205"/>
      <c r="W505" s="205"/>
      <c r="X505" s="206"/>
      <c r="AT505" s="207" t="s">
        <v>145</v>
      </c>
      <c r="AU505" s="207" t="s">
        <v>85</v>
      </c>
      <c r="AV505" s="13" t="s">
        <v>83</v>
      </c>
      <c r="AW505" s="13" t="s">
        <v>5</v>
      </c>
      <c r="AX505" s="13" t="s">
        <v>75</v>
      </c>
      <c r="AY505" s="207" t="s">
        <v>131</v>
      </c>
    </row>
    <row r="506" spans="2:51" s="14" customFormat="1" ht="12">
      <c r="B506" s="208"/>
      <c r="C506" s="209"/>
      <c r="D506" s="191" t="s">
        <v>145</v>
      </c>
      <c r="E506" s="210" t="s">
        <v>29</v>
      </c>
      <c r="F506" s="211" t="s">
        <v>271</v>
      </c>
      <c r="G506" s="209"/>
      <c r="H506" s="212">
        <v>24</v>
      </c>
      <c r="I506" s="213"/>
      <c r="J506" s="213"/>
      <c r="K506" s="209"/>
      <c r="L506" s="209"/>
      <c r="M506" s="214"/>
      <c r="N506" s="215"/>
      <c r="O506" s="216"/>
      <c r="P506" s="216"/>
      <c r="Q506" s="216"/>
      <c r="R506" s="216"/>
      <c r="S506" s="216"/>
      <c r="T506" s="216"/>
      <c r="U506" s="216"/>
      <c r="V506" s="216"/>
      <c r="W506" s="216"/>
      <c r="X506" s="217"/>
      <c r="AT506" s="218" t="s">
        <v>145</v>
      </c>
      <c r="AU506" s="218" t="s">
        <v>85</v>
      </c>
      <c r="AV506" s="14" t="s">
        <v>85</v>
      </c>
      <c r="AW506" s="14" t="s">
        <v>5</v>
      </c>
      <c r="AX506" s="14" t="s">
        <v>75</v>
      </c>
      <c r="AY506" s="218" t="s">
        <v>131</v>
      </c>
    </row>
    <row r="507" spans="2:51" s="15" customFormat="1" ht="12">
      <c r="B507" s="219"/>
      <c r="C507" s="220"/>
      <c r="D507" s="191" t="s">
        <v>145</v>
      </c>
      <c r="E507" s="221" t="s">
        <v>29</v>
      </c>
      <c r="F507" s="222" t="s">
        <v>147</v>
      </c>
      <c r="G507" s="220"/>
      <c r="H507" s="223">
        <v>24</v>
      </c>
      <c r="I507" s="224"/>
      <c r="J507" s="224"/>
      <c r="K507" s="220"/>
      <c r="L507" s="220"/>
      <c r="M507" s="225"/>
      <c r="N507" s="226"/>
      <c r="O507" s="227"/>
      <c r="P507" s="227"/>
      <c r="Q507" s="227"/>
      <c r="R507" s="227"/>
      <c r="S507" s="227"/>
      <c r="T507" s="227"/>
      <c r="U507" s="227"/>
      <c r="V507" s="227"/>
      <c r="W507" s="227"/>
      <c r="X507" s="228"/>
      <c r="AT507" s="229" t="s">
        <v>145</v>
      </c>
      <c r="AU507" s="229" t="s">
        <v>85</v>
      </c>
      <c r="AV507" s="15" t="s">
        <v>139</v>
      </c>
      <c r="AW507" s="15" t="s">
        <v>5</v>
      </c>
      <c r="AX507" s="15" t="s">
        <v>83</v>
      </c>
      <c r="AY507" s="229" t="s">
        <v>131</v>
      </c>
    </row>
    <row r="508" spans="1:65" s="2" customFormat="1" ht="24.2" customHeight="1">
      <c r="A508" s="35"/>
      <c r="B508" s="36"/>
      <c r="C508" s="177" t="s">
        <v>317</v>
      </c>
      <c r="D508" s="177" t="s">
        <v>134</v>
      </c>
      <c r="E508" s="178" t="s">
        <v>1240</v>
      </c>
      <c r="F508" s="179" t="s">
        <v>1241</v>
      </c>
      <c r="G508" s="180" t="s">
        <v>158</v>
      </c>
      <c r="H508" s="181">
        <v>124</v>
      </c>
      <c r="I508" s="182"/>
      <c r="J508" s="182"/>
      <c r="K508" s="183">
        <f>ROUND(P508*H508,2)</f>
        <v>0</v>
      </c>
      <c r="L508" s="179" t="s">
        <v>1008</v>
      </c>
      <c r="M508" s="40"/>
      <c r="N508" s="184" t="s">
        <v>29</v>
      </c>
      <c r="O508" s="185" t="s">
        <v>44</v>
      </c>
      <c r="P508" s="186">
        <f>I508+J508</f>
        <v>0</v>
      </c>
      <c r="Q508" s="186">
        <f>ROUND(I508*H508,2)</f>
        <v>0</v>
      </c>
      <c r="R508" s="186">
        <f>ROUND(J508*H508,2)</f>
        <v>0</v>
      </c>
      <c r="S508" s="65"/>
      <c r="T508" s="187">
        <f>S508*H508</f>
        <v>0</v>
      </c>
      <c r="U508" s="187">
        <v>0</v>
      </c>
      <c r="V508" s="187">
        <f>U508*H508</f>
        <v>0</v>
      </c>
      <c r="W508" s="187">
        <v>0</v>
      </c>
      <c r="X508" s="188">
        <f>W508*H508</f>
        <v>0</v>
      </c>
      <c r="Y508" s="35"/>
      <c r="Z508" s="35"/>
      <c r="AA508" s="35"/>
      <c r="AB508" s="35"/>
      <c r="AC508" s="35"/>
      <c r="AD508" s="35"/>
      <c r="AE508" s="35"/>
      <c r="AR508" s="189" t="s">
        <v>455</v>
      </c>
      <c r="AT508" s="189" t="s">
        <v>134</v>
      </c>
      <c r="AU508" s="189" t="s">
        <v>85</v>
      </c>
      <c r="AY508" s="18" t="s">
        <v>131</v>
      </c>
      <c r="BE508" s="190">
        <f>IF(O508="základní",K508,0)</f>
        <v>0</v>
      </c>
      <c r="BF508" s="190">
        <f>IF(O508="snížená",K508,0)</f>
        <v>0</v>
      </c>
      <c r="BG508" s="190">
        <f>IF(O508="zákl. přenesená",K508,0)</f>
        <v>0</v>
      </c>
      <c r="BH508" s="190">
        <f>IF(O508="sníž. přenesená",K508,0)</f>
        <v>0</v>
      </c>
      <c r="BI508" s="190">
        <f>IF(O508="nulová",K508,0)</f>
        <v>0</v>
      </c>
      <c r="BJ508" s="18" t="s">
        <v>83</v>
      </c>
      <c r="BK508" s="190">
        <f>ROUND(P508*H508,2)</f>
        <v>0</v>
      </c>
      <c r="BL508" s="18" t="s">
        <v>455</v>
      </c>
      <c r="BM508" s="189" t="s">
        <v>471</v>
      </c>
    </row>
    <row r="509" spans="1:47" s="2" customFormat="1" ht="12">
      <c r="A509" s="35"/>
      <c r="B509" s="36"/>
      <c r="C509" s="37"/>
      <c r="D509" s="191" t="s">
        <v>141</v>
      </c>
      <c r="E509" s="37"/>
      <c r="F509" s="192" t="s">
        <v>1241</v>
      </c>
      <c r="G509" s="37"/>
      <c r="H509" s="37"/>
      <c r="I509" s="193"/>
      <c r="J509" s="193"/>
      <c r="K509" s="37"/>
      <c r="L509" s="37"/>
      <c r="M509" s="40"/>
      <c r="N509" s="194"/>
      <c r="O509" s="195"/>
      <c r="P509" s="65"/>
      <c r="Q509" s="65"/>
      <c r="R509" s="65"/>
      <c r="S509" s="65"/>
      <c r="T509" s="65"/>
      <c r="U509" s="65"/>
      <c r="V509" s="65"/>
      <c r="W509" s="65"/>
      <c r="X509" s="66"/>
      <c r="Y509" s="35"/>
      <c r="Z509" s="35"/>
      <c r="AA509" s="35"/>
      <c r="AB509" s="35"/>
      <c r="AC509" s="35"/>
      <c r="AD509" s="35"/>
      <c r="AE509" s="35"/>
      <c r="AT509" s="18" t="s">
        <v>141</v>
      </c>
      <c r="AU509" s="18" t="s">
        <v>85</v>
      </c>
    </row>
    <row r="510" spans="1:47" s="2" customFormat="1" ht="12">
      <c r="A510" s="35"/>
      <c r="B510" s="36"/>
      <c r="C510" s="37"/>
      <c r="D510" s="196" t="s">
        <v>143</v>
      </c>
      <c r="E510" s="37"/>
      <c r="F510" s="197" t="s">
        <v>1242</v>
      </c>
      <c r="G510" s="37"/>
      <c r="H510" s="37"/>
      <c r="I510" s="193"/>
      <c r="J510" s="193"/>
      <c r="K510" s="37"/>
      <c r="L510" s="37"/>
      <c r="M510" s="40"/>
      <c r="N510" s="194"/>
      <c r="O510" s="195"/>
      <c r="P510" s="65"/>
      <c r="Q510" s="65"/>
      <c r="R510" s="65"/>
      <c r="S510" s="65"/>
      <c r="T510" s="65"/>
      <c r="U510" s="65"/>
      <c r="V510" s="65"/>
      <c r="W510" s="65"/>
      <c r="X510" s="66"/>
      <c r="Y510" s="35"/>
      <c r="Z510" s="35"/>
      <c r="AA510" s="35"/>
      <c r="AB510" s="35"/>
      <c r="AC510" s="35"/>
      <c r="AD510" s="35"/>
      <c r="AE510" s="35"/>
      <c r="AT510" s="18" t="s">
        <v>143</v>
      </c>
      <c r="AU510" s="18" t="s">
        <v>85</v>
      </c>
    </row>
    <row r="511" spans="2:51" s="13" customFormat="1" ht="12">
      <c r="B511" s="198"/>
      <c r="C511" s="199"/>
      <c r="D511" s="191" t="s">
        <v>145</v>
      </c>
      <c r="E511" s="200" t="s">
        <v>29</v>
      </c>
      <c r="F511" s="201" t="s">
        <v>1208</v>
      </c>
      <c r="G511" s="199"/>
      <c r="H511" s="200" t="s">
        <v>29</v>
      </c>
      <c r="I511" s="202"/>
      <c r="J511" s="202"/>
      <c r="K511" s="199"/>
      <c r="L511" s="199"/>
      <c r="M511" s="203"/>
      <c r="N511" s="204"/>
      <c r="O511" s="205"/>
      <c r="P511" s="205"/>
      <c r="Q511" s="205"/>
      <c r="R511" s="205"/>
      <c r="S511" s="205"/>
      <c r="T511" s="205"/>
      <c r="U511" s="205"/>
      <c r="V511" s="205"/>
      <c r="W511" s="205"/>
      <c r="X511" s="206"/>
      <c r="AT511" s="207" t="s">
        <v>145</v>
      </c>
      <c r="AU511" s="207" t="s">
        <v>85</v>
      </c>
      <c r="AV511" s="13" t="s">
        <v>83</v>
      </c>
      <c r="AW511" s="13" t="s">
        <v>5</v>
      </c>
      <c r="AX511" s="13" t="s">
        <v>75</v>
      </c>
      <c r="AY511" s="207" t="s">
        <v>131</v>
      </c>
    </row>
    <row r="512" spans="2:51" s="13" customFormat="1" ht="12">
      <c r="B512" s="198"/>
      <c r="C512" s="199"/>
      <c r="D512" s="191" t="s">
        <v>145</v>
      </c>
      <c r="E512" s="200" t="s">
        <v>29</v>
      </c>
      <c r="F512" s="201" t="s">
        <v>1243</v>
      </c>
      <c r="G512" s="199"/>
      <c r="H512" s="200" t="s">
        <v>29</v>
      </c>
      <c r="I512" s="202"/>
      <c r="J512" s="202"/>
      <c r="K512" s="199"/>
      <c r="L512" s="199"/>
      <c r="M512" s="203"/>
      <c r="N512" s="204"/>
      <c r="O512" s="205"/>
      <c r="P512" s="205"/>
      <c r="Q512" s="205"/>
      <c r="R512" s="205"/>
      <c r="S512" s="205"/>
      <c r="T512" s="205"/>
      <c r="U512" s="205"/>
      <c r="V512" s="205"/>
      <c r="W512" s="205"/>
      <c r="X512" s="206"/>
      <c r="AT512" s="207" t="s">
        <v>145</v>
      </c>
      <c r="AU512" s="207" t="s">
        <v>85</v>
      </c>
      <c r="AV512" s="13" t="s">
        <v>83</v>
      </c>
      <c r="AW512" s="13" t="s">
        <v>5</v>
      </c>
      <c r="AX512" s="13" t="s">
        <v>75</v>
      </c>
      <c r="AY512" s="207" t="s">
        <v>131</v>
      </c>
    </row>
    <row r="513" spans="2:51" s="13" customFormat="1" ht="12">
      <c r="B513" s="198"/>
      <c r="C513" s="199"/>
      <c r="D513" s="191" t="s">
        <v>145</v>
      </c>
      <c r="E513" s="200" t="s">
        <v>29</v>
      </c>
      <c r="F513" s="201" t="s">
        <v>1162</v>
      </c>
      <c r="G513" s="199"/>
      <c r="H513" s="200" t="s">
        <v>29</v>
      </c>
      <c r="I513" s="202"/>
      <c r="J513" s="202"/>
      <c r="K513" s="199"/>
      <c r="L513" s="199"/>
      <c r="M513" s="203"/>
      <c r="N513" s="204"/>
      <c r="O513" s="205"/>
      <c r="P513" s="205"/>
      <c r="Q513" s="205"/>
      <c r="R513" s="205"/>
      <c r="S513" s="205"/>
      <c r="T513" s="205"/>
      <c r="U513" s="205"/>
      <c r="V513" s="205"/>
      <c r="W513" s="205"/>
      <c r="X513" s="206"/>
      <c r="AT513" s="207" t="s">
        <v>145</v>
      </c>
      <c r="AU513" s="207" t="s">
        <v>85</v>
      </c>
      <c r="AV513" s="13" t="s">
        <v>83</v>
      </c>
      <c r="AW513" s="13" t="s">
        <v>5</v>
      </c>
      <c r="AX513" s="13" t="s">
        <v>75</v>
      </c>
      <c r="AY513" s="207" t="s">
        <v>131</v>
      </c>
    </row>
    <row r="514" spans="2:51" s="13" customFormat="1" ht="12">
      <c r="B514" s="198"/>
      <c r="C514" s="199"/>
      <c r="D514" s="191" t="s">
        <v>145</v>
      </c>
      <c r="E514" s="200" t="s">
        <v>29</v>
      </c>
      <c r="F514" s="201" t="s">
        <v>1210</v>
      </c>
      <c r="G514" s="199"/>
      <c r="H514" s="200" t="s">
        <v>29</v>
      </c>
      <c r="I514" s="202"/>
      <c r="J514" s="202"/>
      <c r="K514" s="199"/>
      <c r="L514" s="199"/>
      <c r="M514" s="203"/>
      <c r="N514" s="204"/>
      <c r="O514" s="205"/>
      <c r="P514" s="205"/>
      <c r="Q514" s="205"/>
      <c r="R514" s="205"/>
      <c r="S514" s="205"/>
      <c r="T514" s="205"/>
      <c r="U514" s="205"/>
      <c r="V514" s="205"/>
      <c r="W514" s="205"/>
      <c r="X514" s="206"/>
      <c r="AT514" s="207" t="s">
        <v>145</v>
      </c>
      <c r="AU514" s="207" t="s">
        <v>85</v>
      </c>
      <c r="AV514" s="13" t="s">
        <v>83</v>
      </c>
      <c r="AW514" s="13" t="s">
        <v>5</v>
      </c>
      <c r="AX514" s="13" t="s">
        <v>75</v>
      </c>
      <c r="AY514" s="207" t="s">
        <v>131</v>
      </c>
    </row>
    <row r="515" spans="2:51" s="13" customFormat="1" ht="12">
      <c r="B515" s="198"/>
      <c r="C515" s="199"/>
      <c r="D515" s="191" t="s">
        <v>145</v>
      </c>
      <c r="E515" s="200" t="s">
        <v>29</v>
      </c>
      <c r="F515" s="201" t="s">
        <v>1352</v>
      </c>
      <c r="G515" s="199"/>
      <c r="H515" s="200" t="s">
        <v>29</v>
      </c>
      <c r="I515" s="202"/>
      <c r="J515" s="202"/>
      <c r="K515" s="199"/>
      <c r="L515" s="199"/>
      <c r="M515" s="203"/>
      <c r="N515" s="204"/>
      <c r="O515" s="205"/>
      <c r="P515" s="205"/>
      <c r="Q515" s="205"/>
      <c r="R515" s="205"/>
      <c r="S515" s="205"/>
      <c r="T515" s="205"/>
      <c r="U515" s="205"/>
      <c r="V515" s="205"/>
      <c r="W515" s="205"/>
      <c r="X515" s="206"/>
      <c r="AT515" s="207" t="s">
        <v>145</v>
      </c>
      <c r="AU515" s="207" t="s">
        <v>85</v>
      </c>
      <c r="AV515" s="13" t="s">
        <v>83</v>
      </c>
      <c r="AW515" s="13" t="s">
        <v>5</v>
      </c>
      <c r="AX515" s="13" t="s">
        <v>75</v>
      </c>
      <c r="AY515" s="207" t="s">
        <v>131</v>
      </c>
    </row>
    <row r="516" spans="2:51" s="14" customFormat="1" ht="12">
      <c r="B516" s="208"/>
      <c r="C516" s="209"/>
      <c r="D516" s="191" t="s">
        <v>145</v>
      </c>
      <c r="E516" s="210" t="s">
        <v>29</v>
      </c>
      <c r="F516" s="211" t="s">
        <v>299</v>
      </c>
      <c r="G516" s="209"/>
      <c r="H516" s="212">
        <v>30</v>
      </c>
      <c r="I516" s="213"/>
      <c r="J516" s="213"/>
      <c r="K516" s="209"/>
      <c r="L516" s="209"/>
      <c r="M516" s="214"/>
      <c r="N516" s="215"/>
      <c r="O516" s="216"/>
      <c r="P516" s="216"/>
      <c r="Q516" s="216"/>
      <c r="R516" s="216"/>
      <c r="S516" s="216"/>
      <c r="T516" s="216"/>
      <c r="U516" s="216"/>
      <c r="V516" s="216"/>
      <c r="W516" s="216"/>
      <c r="X516" s="217"/>
      <c r="AT516" s="218" t="s">
        <v>145</v>
      </c>
      <c r="AU516" s="218" t="s">
        <v>85</v>
      </c>
      <c r="AV516" s="14" t="s">
        <v>85</v>
      </c>
      <c r="AW516" s="14" t="s">
        <v>5</v>
      </c>
      <c r="AX516" s="14" t="s">
        <v>75</v>
      </c>
      <c r="AY516" s="218" t="s">
        <v>131</v>
      </c>
    </row>
    <row r="517" spans="2:51" s="13" customFormat="1" ht="12">
      <c r="B517" s="198"/>
      <c r="C517" s="199"/>
      <c r="D517" s="191" t="s">
        <v>145</v>
      </c>
      <c r="E517" s="200" t="s">
        <v>29</v>
      </c>
      <c r="F517" s="201" t="s">
        <v>1244</v>
      </c>
      <c r="G517" s="199"/>
      <c r="H517" s="200" t="s">
        <v>29</v>
      </c>
      <c r="I517" s="202"/>
      <c r="J517" s="202"/>
      <c r="K517" s="199"/>
      <c r="L517" s="199"/>
      <c r="M517" s="203"/>
      <c r="N517" s="204"/>
      <c r="O517" s="205"/>
      <c r="P517" s="205"/>
      <c r="Q517" s="205"/>
      <c r="R517" s="205"/>
      <c r="S517" s="205"/>
      <c r="T517" s="205"/>
      <c r="U517" s="205"/>
      <c r="V517" s="205"/>
      <c r="W517" s="205"/>
      <c r="X517" s="206"/>
      <c r="AT517" s="207" t="s">
        <v>145</v>
      </c>
      <c r="AU517" s="207" t="s">
        <v>85</v>
      </c>
      <c r="AV517" s="13" t="s">
        <v>83</v>
      </c>
      <c r="AW517" s="13" t="s">
        <v>5</v>
      </c>
      <c r="AX517" s="13" t="s">
        <v>75</v>
      </c>
      <c r="AY517" s="207" t="s">
        <v>131</v>
      </c>
    </row>
    <row r="518" spans="2:51" s="13" customFormat="1" ht="12">
      <c r="B518" s="198"/>
      <c r="C518" s="199"/>
      <c r="D518" s="191" t="s">
        <v>145</v>
      </c>
      <c r="E518" s="200" t="s">
        <v>29</v>
      </c>
      <c r="F518" s="201" t="s">
        <v>1215</v>
      </c>
      <c r="G518" s="199"/>
      <c r="H518" s="200" t="s">
        <v>29</v>
      </c>
      <c r="I518" s="202"/>
      <c r="J518" s="202"/>
      <c r="K518" s="199"/>
      <c r="L518" s="199"/>
      <c r="M518" s="203"/>
      <c r="N518" s="204"/>
      <c r="O518" s="205"/>
      <c r="P518" s="205"/>
      <c r="Q518" s="205"/>
      <c r="R518" s="205"/>
      <c r="S518" s="205"/>
      <c r="T518" s="205"/>
      <c r="U518" s="205"/>
      <c r="V518" s="205"/>
      <c r="W518" s="205"/>
      <c r="X518" s="206"/>
      <c r="AT518" s="207" t="s">
        <v>145</v>
      </c>
      <c r="AU518" s="207" t="s">
        <v>85</v>
      </c>
      <c r="AV518" s="13" t="s">
        <v>83</v>
      </c>
      <c r="AW518" s="13" t="s">
        <v>5</v>
      </c>
      <c r="AX518" s="13" t="s">
        <v>75</v>
      </c>
      <c r="AY518" s="207" t="s">
        <v>131</v>
      </c>
    </row>
    <row r="519" spans="2:51" s="13" customFormat="1" ht="12">
      <c r="B519" s="198"/>
      <c r="C519" s="199"/>
      <c r="D519" s="191" t="s">
        <v>145</v>
      </c>
      <c r="E519" s="200" t="s">
        <v>29</v>
      </c>
      <c r="F519" s="201" t="s">
        <v>1352</v>
      </c>
      <c r="G519" s="199"/>
      <c r="H519" s="200" t="s">
        <v>29</v>
      </c>
      <c r="I519" s="202"/>
      <c r="J519" s="202"/>
      <c r="K519" s="199"/>
      <c r="L519" s="199"/>
      <c r="M519" s="203"/>
      <c r="N519" s="204"/>
      <c r="O519" s="205"/>
      <c r="P519" s="205"/>
      <c r="Q519" s="205"/>
      <c r="R519" s="205"/>
      <c r="S519" s="205"/>
      <c r="T519" s="205"/>
      <c r="U519" s="205"/>
      <c r="V519" s="205"/>
      <c r="W519" s="205"/>
      <c r="X519" s="206"/>
      <c r="AT519" s="207" t="s">
        <v>145</v>
      </c>
      <c r="AU519" s="207" t="s">
        <v>85</v>
      </c>
      <c r="AV519" s="13" t="s">
        <v>83</v>
      </c>
      <c r="AW519" s="13" t="s">
        <v>5</v>
      </c>
      <c r="AX519" s="13" t="s">
        <v>75</v>
      </c>
      <c r="AY519" s="207" t="s">
        <v>131</v>
      </c>
    </row>
    <row r="520" spans="2:51" s="14" customFormat="1" ht="12">
      <c r="B520" s="208"/>
      <c r="C520" s="209"/>
      <c r="D520" s="191" t="s">
        <v>145</v>
      </c>
      <c r="E520" s="210" t="s">
        <v>29</v>
      </c>
      <c r="F520" s="211" t="s">
        <v>558</v>
      </c>
      <c r="G520" s="209"/>
      <c r="H520" s="212">
        <v>86</v>
      </c>
      <c r="I520" s="213"/>
      <c r="J520" s="213"/>
      <c r="K520" s="209"/>
      <c r="L520" s="209"/>
      <c r="M520" s="214"/>
      <c r="N520" s="215"/>
      <c r="O520" s="216"/>
      <c r="P520" s="216"/>
      <c r="Q520" s="216"/>
      <c r="R520" s="216"/>
      <c r="S520" s="216"/>
      <c r="T520" s="216"/>
      <c r="U520" s="216"/>
      <c r="V520" s="216"/>
      <c r="W520" s="216"/>
      <c r="X520" s="217"/>
      <c r="AT520" s="218" t="s">
        <v>145</v>
      </c>
      <c r="AU520" s="218" t="s">
        <v>85</v>
      </c>
      <c r="AV520" s="14" t="s">
        <v>85</v>
      </c>
      <c r="AW520" s="14" t="s">
        <v>5</v>
      </c>
      <c r="AX520" s="14" t="s">
        <v>75</v>
      </c>
      <c r="AY520" s="218" t="s">
        <v>131</v>
      </c>
    </row>
    <row r="521" spans="2:51" s="13" customFormat="1" ht="12">
      <c r="B521" s="198"/>
      <c r="C521" s="199"/>
      <c r="D521" s="191" t="s">
        <v>145</v>
      </c>
      <c r="E521" s="200" t="s">
        <v>29</v>
      </c>
      <c r="F521" s="201" t="s">
        <v>1243</v>
      </c>
      <c r="G521" s="199"/>
      <c r="H521" s="200" t="s">
        <v>29</v>
      </c>
      <c r="I521" s="202"/>
      <c r="J521" s="202"/>
      <c r="K521" s="199"/>
      <c r="L521" s="199"/>
      <c r="M521" s="203"/>
      <c r="N521" s="204"/>
      <c r="O521" s="205"/>
      <c r="P521" s="205"/>
      <c r="Q521" s="205"/>
      <c r="R521" s="205"/>
      <c r="S521" s="205"/>
      <c r="T521" s="205"/>
      <c r="U521" s="205"/>
      <c r="V521" s="205"/>
      <c r="W521" s="205"/>
      <c r="X521" s="206"/>
      <c r="AT521" s="207" t="s">
        <v>145</v>
      </c>
      <c r="AU521" s="207" t="s">
        <v>85</v>
      </c>
      <c r="AV521" s="13" t="s">
        <v>83</v>
      </c>
      <c r="AW521" s="13" t="s">
        <v>5</v>
      </c>
      <c r="AX521" s="13" t="s">
        <v>75</v>
      </c>
      <c r="AY521" s="207" t="s">
        <v>131</v>
      </c>
    </row>
    <row r="522" spans="2:51" s="13" customFormat="1" ht="12">
      <c r="B522" s="198"/>
      <c r="C522" s="199"/>
      <c r="D522" s="191" t="s">
        <v>145</v>
      </c>
      <c r="E522" s="200" t="s">
        <v>29</v>
      </c>
      <c r="F522" s="201" t="s">
        <v>1352</v>
      </c>
      <c r="G522" s="199"/>
      <c r="H522" s="200" t="s">
        <v>29</v>
      </c>
      <c r="I522" s="202"/>
      <c r="J522" s="202"/>
      <c r="K522" s="199"/>
      <c r="L522" s="199"/>
      <c r="M522" s="203"/>
      <c r="N522" s="204"/>
      <c r="O522" s="205"/>
      <c r="P522" s="205"/>
      <c r="Q522" s="205"/>
      <c r="R522" s="205"/>
      <c r="S522" s="205"/>
      <c r="T522" s="205"/>
      <c r="U522" s="205"/>
      <c r="V522" s="205"/>
      <c r="W522" s="205"/>
      <c r="X522" s="206"/>
      <c r="AT522" s="207" t="s">
        <v>145</v>
      </c>
      <c r="AU522" s="207" t="s">
        <v>85</v>
      </c>
      <c r="AV522" s="13" t="s">
        <v>83</v>
      </c>
      <c r="AW522" s="13" t="s">
        <v>5</v>
      </c>
      <c r="AX522" s="13" t="s">
        <v>75</v>
      </c>
      <c r="AY522" s="207" t="s">
        <v>131</v>
      </c>
    </row>
    <row r="523" spans="2:51" s="14" customFormat="1" ht="12">
      <c r="B523" s="208"/>
      <c r="C523" s="209"/>
      <c r="D523" s="191" t="s">
        <v>145</v>
      </c>
      <c r="E523" s="210" t="s">
        <v>29</v>
      </c>
      <c r="F523" s="211" t="s">
        <v>151</v>
      </c>
      <c r="G523" s="209"/>
      <c r="H523" s="212">
        <v>8</v>
      </c>
      <c r="I523" s="213"/>
      <c r="J523" s="213"/>
      <c r="K523" s="209"/>
      <c r="L523" s="209"/>
      <c r="M523" s="214"/>
      <c r="N523" s="215"/>
      <c r="O523" s="216"/>
      <c r="P523" s="216"/>
      <c r="Q523" s="216"/>
      <c r="R523" s="216"/>
      <c r="S523" s="216"/>
      <c r="T523" s="216"/>
      <c r="U523" s="216"/>
      <c r="V523" s="216"/>
      <c r="W523" s="216"/>
      <c r="X523" s="217"/>
      <c r="AT523" s="218" t="s">
        <v>145</v>
      </c>
      <c r="AU523" s="218" t="s">
        <v>85</v>
      </c>
      <c r="AV523" s="14" t="s">
        <v>85</v>
      </c>
      <c r="AW523" s="14" t="s">
        <v>5</v>
      </c>
      <c r="AX523" s="14" t="s">
        <v>75</v>
      </c>
      <c r="AY523" s="218" t="s">
        <v>131</v>
      </c>
    </row>
    <row r="524" spans="2:51" s="15" customFormat="1" ht="12">
      <c r="B524" s="219"/>
      <c r="C524" s="220"/>
      <c r="D524" s="191" t="s">
        <v>145</v>
      </c>
      <c r="E524" s="221" t="s">
        <v>29</v>
      </c>
      <c r="F524" s="222" t="s">
        <v>147</v>
      </c>
      <c r="G524" s="220"/>
      <c r="H524" s="223">
        <v>124</v>
      </c>
      <c r="I524" s="224"/>
      <c r="J524" s="224"/>
      <c r="K524" s="220"/>
      <c r="L524" s="220"/>
      <c r="M524" s="225"/>
      <c r="N524" s="226"/>
      <c r="O524" s="227"/>
      <c r="P524" s="227"/>
      <c r="Q524" s="227"/>
      <c r="R524" s="227"/>
      <c r="S524" s="227"/>
      <c r="T524" s="227"/>
      <c r="U524" s="227"/>
      <c r="V524" s="227"/>
      <c r="W524" s="227"/>
      <c r="X524" s="228"/>
      <c r="AT524" s="229" t="s">
        <v>145</v>
      </c>
      <c r="AU524" s="229" t="s">
        <v>85</v>
      </c>
      <c r="AV524" s="15" t="s">
        <v>139</v>
      </c>
      <c r="AW524" s="15" t="s">
        <v>5</v>
      </c>
      <c r="AX524" s="15" t="s">
        <v>83</v>
      </c>
      <c r="AY524" s="229" t="s">
        <v>131</v>
      </c>
    </row>
    <row r="525" spans="1:65" s="2" customFormat="1" ht="24">
      <c r="A525" s="35"/>
      <c r="B525" s="36"/>
      <c r="C525" s="177" t="s">
        <v>321</v>
      </c>
      <c r="D525" s="177" t="s">
        <v>134</v>
      </c>
      <c r="E525" s="178" t="s">
        <v>1245</v>
      </c>
      <c r="F525" s="179" t="s">
        <v>1246</v>
      </c>
      <c r="G525" s="180" t="s">
        <v>158</v>
      </c>
      <c r="H525" s="181">
        <v>48</v>
      </c>
      <c r="I525" s="182"/>
      <c r="J525" s="182"/>
      <c r="K525" s="183">
        <f>ROUND(P525*H525,2)</f>
        <v>0</v>
      </c>
      <c r="L525" s="179" t="s">
        <v>1008</v>
      </c>
      <c r="M525" s="40"/>
      <c r="N525" s="184" t="s">
        <v>29</v>
      </c>
      <c r="O525" s="185" t="s">
        <v>44</v>
      </c>
      <c r="P525" s="186">
        <f>I525+J525</f>
        <v>0</v>
      </c>
      <c r="Q525" s="186">
        <f>ROUND(I525*H525,2)</f>
        <v>0</v>
      </c>
      <c r="R525" s="186">
        <f>ROUND(J525*H525,2)</f>
        <v>0</v>
      </c>
      <c r="S525" s="65"/>
      <c r="T525" s="187">
        <f>S525*H525</f>
        <v>0</v>
      </c>
      <c r="U525" s="187">
        <v>0</v>
      </c>
      <c r="V525" s="187">
        <f>U525*H525</f>
        <v>0</v>
      </c>
      <c r="W525" s="187">
        <v>0</v>
      </c>
      <c r="X525" s="188">
        <f>W525*H525</f>
        <v>0</v>
      </c>
      <c r="Y525" s="35"/>
      <c r="Z525" s="35"/>
      <c r="AA525" s="35"/>
      <c r="AB525" s="35"/>
      <c r="AC525" s="35"/>
      <c r="AD525" s="35"/>
      <c r="AE525" s="35"/>
      <c r="AR525" s="189" t="s">
        <v>455</v>
      </c>
      <c r="AT525" s="189" t="s">
        <v>134</v>
      </c>
      <c r="AU525" s="189" t="s">
        <v>85</v>
      </c>
      <c r="AY525" s="18" t="s">
        <v>131</v>
      </c>
      <c r="BE525" s="190">
        <f>IF(O525="základní",K525,0)</f>
        <v>0</v>
      </c>
      <c r="BF525" s="190">
        <f>IF(O525="snížená",K525,0)</f>
        <v>0</v>
      </c>
      <c r="BG525" s="190">
        <f>IF(O525="zákl. přenesená",K525,0)</f>
        <v>0</v>
      </c>
      <c r="BH525" s="190">
        <f>IF(O525="sníž. přenesená",K525,0)</f>
        <v>0</v>
      </c>
      <c r="BI525" s="190">
        <f>IF(O525="nulová",K525,0)</f>
        <v>0</v>
      </c>
      <c r="BJ525" s="18" t="s">
        <v>83</v>
      </c>
      <c r="BK525" s="190">
        <f>ROUND(P525*H525,2)</f>
        <v>0</v>
      </c>
      <c r="BL525" s="18" t="s">
        <v>455</v>
      </c>
      <c r="BM525" s="189" t="s">
        <v>479</v>
      </c>
    </row>
    <row r="526" spans="1:47" s="2" customFormat="1" ht="12">
      <c r="A526" s="35"/>
      <c r="B526" s="36"/>
      <c r="C526" s="37"/>
      <c r="D526" s="191" t="s">
        <v>141</v>
      </c>
      <c r="E526" s="37"/>
      <c r="F526" s="192" t="s">
        <v>1246</v>
      </c>
      <c r="G526" s="37"/>
      <c r="H526" s="37"/>
      <c r="I526" s="193"/>
      <c r="J526" s="193"/>
      <c r="K526" s="37"/>
      <c r="L526" s="37"/>
      <c r="M526" s="40"/>
      <c r="N526" s="194"/>
      <c r="O526" s="195"/>
      <c r="P526" s="65"/>
      <c r="Q526" s="65"/>
      <c r="R526" s="65"/>
      <c r="S526" s="65"/>
      <c r="T526" s="65"/>
      <c r="U526" s="65"/>
      <c r="V526" s="65"/>
      <c r="W526" s="65"/>
      <c r="X526" s="66"/>
      <c r="Y526" s="35"/>
      <c r="Z526" s="35"/>
      <c r="AA526" s="35"/>
      <c r="AB526" s="35"/>
      <c r="AC526" s="35"/>
      <c r="AD526" s="35"/>
      <c r="AE526" s="35"/>
      <c r="AT526" s="18" t="s">
        <v>141</v>
      </c>
      <c r="AU526" s="18" t="s">
        <v>85</v>
      </c>
    </row>
    <row r="527" spans="1:47" s="2" customFormat="1" ht="12">
      <c r="A527" s="35"/>
      <c r="B527" s="36"/>
      <c r="C527" s="37"/>
      <c r="D527" s="196" t="s">
        <v>143</v>
      </c>
      <c r="E527" s="37"/>
      <c r="F527" s="197" t="s">
        <v>1247</v>
      </c>
      <c r="G527" s="37"/>
      <c r="H527" s="37"/>
      <c r="I527" s="193"/>
      <c r="J527" s="193"/>
      <c r="K527" s="37"/>
      <c r="L527" s="37"/>
      <c r="M527" s="40"/>
      <c r="N527" s="194"/>
      <c r="O527" s="195"/>
      <c r="P527" s="65"/>
      <c r="Q527" s="65"/>
      <c r="R527" s="65"/>
      <c r="S527" s="65"/>
      <c r="T527" s="65"/>
      <c r="U527" s="65"/>
      <c r="V527" s="65"/>
      <c r="W527" s="65"/>
      <c r="X527" s="66"/>
      <c r="Y527" s="35"/>
      <c r="Z527" s="35"/>
      <c r="AA527" s="35"/>
      <c r="AB527" s="35"/>
      <c r="AC527" s="35"/>
      <c r="AD527" s="35"/>
      <c r="AE527" s="35"/>
      <c r="AT527" s="18" t="s">
        <v>143</v>
      </c>
      <c r="AU527" s="18" t="s">
        <v>85</v>
      </c>
    </row>
    <row r="528" spans="2:51" s="13" customFormat="1" ht="12">
      <c r="B528" s="198"/>
      <c r="C528" s="199"/>
      <c r="D528" s="191" t="s">
        <v>145</v>
      </c>
      <c r="E528" s="200" t="s">
        <v>29</v>
      </c>
      <c r="F528" s="201" t="s">
        <v>1208</v>
      </c>
      <c r="G528" s="199"/>
      <c r="H528" s="200" t="s">
        <v>29</v>
      </c>
      <c r="I528" s="202"/>
      <c r="J528" s="202"/>
      <c r="K528" s="199"/>
      <c r="L528" s="199"/>
      <c r="M528" s="203"/>
      <c r="N528" s="204"/>
      <c r="O528" s="205"/>
      <c r="P528" s="205"/>
      <c r="Q528" s="205"/>
      <c r="R528" s="205"/>
      <c r="S528" s="205"/>
      <c r="T528" s="205"/>
      <c r="U528" s="205"/>
      <c r="V528" s="205"/>
      <c r="W528" s="205"/>
      <c r="X528" s="206"/>
      <c r="AT528" s="207" t="s">
        <v>145</v>
      </c>
      <c r="AU528" s="207" t="s">
        <v>85</v>
      </c>
      <c r="AV528" s="13" t="s">
        <v>83</v>
      </c>
      <c r="AW528" s="13" t="s">
        <v>5</v>
      </c>
      <c r="AX528" s="13" t="s">
        <v>75</v>
      </c>
      <c r="AY528" s="207" t="s">
        <v>131</v>
      </c>
    </row>
    <row r="529" spans="2:51" s="13" customFormat="1" ht="12">
      <c r="B529" s="198"/>
      <c r="C529" s="199"/>
      <c r="D529" s="191" t="s">
        <v>145</v>
      </c>
      <c r="E529" s="200" t="s">
        <v>29</v>
      </c>
      <c r="F529" s="201" t="s">
        <v>1244</v>
      </c>
      <c r="G529" s="199"/>
      <c r="H529" s="200" t="s">
        <v>29</v>
      </c>
      <c r="I529" s="202"/>
      <c r="J529" s="202"/>
      <c r="K529" s="199"/>
      <c r="L529" s="199"/>
      <c r="M529" s="203"/>
      <c r="N529" s="204"/>
      <c r="O529" s="205"/>
      <c r="P529" s="205"/>
      <c r="Q529" s="205"/>
      <c r="R529" s="205"/>
      <c r="S529" s="205"/>
      <c r="T529" s="205"/>
      <c r="U529" s="205"/>
      <c r="V529" s="205"/>
      <c r="W529" s="205"/>
      <c r="X529" s="206"/>
      <c r="AT529" s="207" t="s">
        <v>145</v>
      </c>
      <c r="AU529" s="207" t="s">
        <v>85</v>
      </c>
      <c r="AV529" s="13" t="s">
        <v>83</v>
      </c>
      <c r="AW529" s="13" t="s">
        <v>5</v>
      </c>
      <c r="AX529" s="13" t="s">
        <v>75</v>
      </c>
      <c r="AY529" s="207" t="s">
        <v>131</v>
      </c>
    </row>
    <row r="530" spans="2:51" s="13" customFormat="1" ht="12">
      <c r="B530" s="198"/>
      <c r="C530" s="199"/>
      <c r="D530" s="191" t="s">
        <v>145</v>
      </c>
      <c r="E530" s="200" t="s">
        <v>29</v>
      </c>
      <c r="F530" s="201" t="s">
        <v>1219</v>
      </c>
      <c r="G530" s="199"/>
      <c r="H530" s="200" t="s">
        <v>29</v>
      </c>
      <c r="I530" s="202"/>
      <c r="J530" s="202"/>
      <c r="K530" s="199"/>
      <c r="L530" s="199"/>
      <c r="M530" s="203"/>
      <c r="N530" s="204"/>
      <c r="O530" s="205"/>
      <c r="P530" s="205"/>
      <c r="Q530" s="205"/>
      <c r="R530" s="205"/>
      <c r="S530" s="205"/>
      <c r="T530" s="205"/>
      <c r="U530" s="205"/>
      <c r="V530" s="205"/>
      <c r="W530" s="205"/>
      <c r="X530" s="206"/>
      <c r="AT530" s="207" t="s">
        <v>145</v>
      </c>
      <c r="AU530" s="207" t="s">
        <v>85</v>
      </c>
      <c r="AV530" s="13" t="s">
        <v>83</v>
      </c>
      <c r="AW530" s="13" t="s">
        <v>5</v>
      </c>
      <c r="AX530" s="13" t="s">
        <v>75</v>
      </c>
      <c r="AY530" s="207" t="s">
        <v>131</v>
      </c>
    </row>
    <row r="531" spans="2:51" s="13" customFormat="1" ht="12">
      <c r="B531" s="198"/>
      <c r="C531" s="199"/>
      <c r="D531" s="191" t="s">
        <v>145</v>
      </c>
      <c r="E531" s="200" t="s">
        <v>29</v>
      </c>
      <c r="F531" s="201" t="s">
        <v>1352</v>
      </c>
      <c r="G531" s="199"/>
      <c r="H531" s="200" t="s">
        <v>29</v>
      </c>
      <c r="I531" s="202"/>
      <c r="J531" s="202"/>
      <c r="K531" s="199"/>
      <c r="L531" s="199"/>
      <c r="M531" s="203"/>
      <c r="N531" s="204"/>
      <c r="O531" s="205"/>
      <c r="P531" s="205"/>
      <c r="Q531" s="205"/>
      <c r="R531" s="205"/>
      <c r="S531" s="205"/>
      <c r="T531" s="205"/>
      <c r="U531" s="205"/>
      <c r="V531" s="205"/>
      <c r="W531" s="205"/>
      <c r="X531" s="206"/>
      <c r="AT531" s="207" t="s">
        <v>145</v>
      </c>
      <c r="AU531" s="207" t="s">
        <v>85</v>
      </c>
      <c r="AV531" s="13" t="s">
        <v>83</v>
      </c>
      <c r="AW531" s="13" t="s">
        <v>5</v>
      </c>
      <c r="AX531" s="13" t="s">
        <v>75</v>
      </c>
      <c r="AY531" s="207" t="s">
        <v>131</v>
      </c>
    </row>
    <row r="532" spans="2:51" s="14" customFormat="1" ht="12">
      <c r="B532" s="208"/>
      <c r="C532" s="209"/>
      <c r="D532" s="191" t="s">
        <v>145</v>
      </c>
      <c r="E532" s="210" t="s">
        <v>29</v>
      </c>
      <c r="F532" s="211" t="s">
        <v>386</v>
      </c>
      <c r="G532" s="209"/>
      <c r="H532" s="212">
        <v>48</v>
      </c>
      <c r="I532" s="213"/>
      <c r="J532" s="213"/>
      <c r="K532" s="209"/>
      <c r="L532" s="209"/>
      <c r="M532" s="214"/>
      <c r="N532" s="215"/>
      <c r="O532" s="216"/>
      <c r="P532" s="216"/>
      <c r="Q532" s="216"/>
      <c r="R532" s="216"/>
      <c r="S532" s="216"/>
      <c r="T532" s="216"/>
      <c r="U532" s="216"/>
      <c r="V532" s="216"/>
      <c r="W532" s="216"/>
      <c r="X532" s="217"/>
      <c r="AT532" s="218" t="s">
        <v>145</v>
      </c>
      <c r="AU532" s="218" t="s">
        <v>85</v>
      </c>
      <c r="AV532" s="14" t="s">
        <v>85</v>
      </c>
      <c r="AW532" s="14" t="s">
        <v>5</v>
      </c>
      <c r="AX532" s="14" t="s">
        <v>75</v>
      </c>
      <c r="AY532" s="218" t="s">
        <v>131</v>
      </c>
    </row>
    <row r="533" spans="2:51" s="15" customFormat="1" ht="12">
      <c r="B533" s="219"/>
      <c r="C533" s="220"/>
      <c r="D533" s="191" t="s">
        <v>145</v>
      </c>
      <c r="E533" s="221" t="s">
        <v>29</v>
      </c>
      <c r="F533" s="222" t="s">
        <v>147</v>
      </c>
      <c r="G533" s="220"/>
      <c r="H533" s="223">
        <v>48</v>
      </c>
      <c r="I533" s="224"/>
      <c r="J533" s="224"/>
      <c r="K533" s="220"/>
      <c r="L533" s="220"/>
      <c r="M533" s="225"/>
      <c r="N533" s="226"/>
      <c r="O533" s="227"/>
      <c r="P533" s="227"/>
      <c r="Q533" s="227"/>
      <c r="R533" s="227"/>
      <c r="S533" s="227"/>
      <c r="T533" s="227"/>
      <c r="U533" s="227"/>
      <c r="V533" s="227"/>
      <c r="W533" s="227"/>
      <c r="X533" s="228"/>
      <c r="AT533" s="229" t="s">
        <v>145</v>
      </c>
      <c r="AU533" s="229" t="s">
        <v>85</v>
      </c>
      <c r="AV533" s="15" t="s">
        <v>139</v>
      </c>
      <c r="AW533" s="15" t="s">
        <v>5</v>
      </c>
      <c r="AX533" s="15" t="s">
        <v>83</v>
      </c>
      <c r="AY533" s="229" t="s">
        <v>131</v>
      </c>
    </row>
    <row r="534" spans="1:65" s="2" customFormat="1" ht="24">
      <c r="A534" s="35"/>
      <c r="B534" s="36"/>
      <c r="C534" s="177" t="s">
        <v>327</v>
      </c>
      <c r="D534" s="177" t="s">
        <v>134</v>
      </c>
      <c r="E534" s="178" t="s">
        <v>1248</v>
      </c>
      <c r="F534" s="179" t="s">
        <v>1249</v>
      </c>
      <c r="G534" s="180" t="s">
        <v>158</v>
      </c>
      <c r="H534" s="181">
        <v>13</v>
      </c>
      <c r="I534" s="182"/>
      <c r="J534" s="182"/>
      <c r="K534" s="183">
        <f>ROUND(P534*H534,2)</f>
        <v>0</v>
      </c>
      <c r="L534" s="179" t="s">
        <v>1008</v>
      </c>
      <c r="M534" s="40"/>
      <c r="N534" s="184" t="s">
        <v>29</v>
      </c>
      <c r="O534" s="185" t="s">
        <v>44</v>
      </c>
      <c r="P534" s="186">
        <f>I534+J534</f>
        <v>0</v>
      </c>
      <c r="Q534" s="186">
        <f>ROUND(I534*H534,2)</f>
        <v>0</v>
      </c>
      <c r="R534" s="186">
        <f>ROUND(J534*H534,2)</f>
        <v>0</v>
      </c>
      <c r="S534" s="65"/>
      <c r="T534" s="187">
        <f>S534*H534</f>
        <v>0</v>
      </c>
      <c r="U534" s="187">
        <v>0</v>
      </c>
      <c r="V534" s="187">
        <f>U534*H534</f>
        <v>0</v>
      </c>
      <c r="W534" s="187">
        <v>0</v>
      </c>
      <c r="X534" s="188">
        <f>W534*H534</f>
        <v>0</v>
      </c>
      <c r="Y534" s="35"/>
      <c r="Z534" s="35"/>
      <c r="AA534" s="35"/>
      <c r="AB534" s="35"/>
      <c r="AC534" s="35"/>
      <c r="AD534" s="35"/>
      <c r="AE534" s="35"/>
      <c r="AR534" s="189" t="s">
        <v>455</v>
      </c>
      <c r="AT534" s="189" t="s">
        <v>134</v>
      </c>
      <c r="AU534" s="189" t="s">
        <v>85</v>
      </c>
      <c r="AY534" s="18" t="s">
        <v>131</v>
      </c>
      <c r="BE534" s="190">
        <f>IF(O534="základní",K534,0)</f>
        <v>0</v>
      </c>
      <c r="BF534" s="190">
        <f>IF(O534="snížená",K534,0)</f>
        <v>0</v>
      </c>
      <c r="BG534" s="190">
        <f>IF(O534="zákl. přenesená",K534,0)</f>
        <v>0</v>
      </c>
      <c r="BH534" s="190">
        <f>IF(O534="sníž. přenesená",K534,0)</f>
        <v>0</v>
      </c>
      <c r="BI534" s="190">
        <f>IF(O534="nulová",K534,0)</f>
        <v>0</v>
      </c>
      <c r="BJ534" s="18" t="s">
        <v>83</v>
      </c>
      <c r="BK534" s="190">
        <f>ROUND(P534*H534,2)</f>
        <v>0</v>
      </c>
      <c r="BL534" s="18" t="s">
        <v>455</v>
      </c>
      <c r="BM534" s="189" t="s">
        <v>487</v>
      </c>
    </row>
    <row r="535" spans="1:47" s="2" customFormat="1" ht="12">
      <c r="A535" s="35"/>
      <c r="B535" s="36"/>
      <c r="C535" s="37"/>
      <c r="D535" s="191" t="s">
        <v>141</v>
      </c>
      <c r="E535" s="37"/>
      <c r="F535" s="192" t="s">
        <v>1249</v>
      </c>
      <c r="G535" s="37"/>
      <c r="H535" s="37"/>
      <c r="I535" s="193"/>
      <c r="J535" s="193"/>
      <c r="K535" s="37"/>
      <c r="L535" s="37"/>
      <c r="M535" s="40"/>
      <c r="N535" s="194"/>
      <c r="O535" s="195"/>
      <c r="P535" s="65"/>
      <c r="Q535" s="65"/>
      <c r="R535" s="65"/>
      <c r="S535" s="65"/>
      <c r="T535" s="65"/>
      <c r="U535" s="65"/>
      <c r="V535" s="65"/>
      <c r="W535" s="65"/>
      <c r="X535" s="66"/>
      <c r="Y535" s="35"/>
      <c r="Z535" s="35"/>
      <c r="AA535" s="35"/>
      <c r="AB535" s="35"/>
      <c r="AC535" s="35"/>
      <c r="AD535" s="35"/>
      <c r="AE535" s="35"/>
      <c r="AT535" s="18" t="s">
        <v>141</v>
      </c>
      <c r="AU535" s="18" t="s">
        <v>85</v>
      </c>
    </row>
    <row r="536" spans="1:47" s="2" customFormat="1" ht="12">
      <c r="A536" s="35"/>
      <c r="B536" s="36"/>
      <c r="C536" s="37"/>
      <c r="D536" s="196" t="s">
        <v>143</v>
      </c>
      <c r="E536" s="37"/>
      <c r="F536" s="197" t="s">
        <v>1250</v>
      </c>
      <c r="G536" s="37"/>
      <c r="H536" s="37"/>
      <c r="I536" s="193"/>
      <c r="J536" s="193"/>
      <c r="K536" s="37"/>
      <c r="L536" s="37"/>
      <c r="M536" s="40"/>
      <c r="N536" s="194"/>
      <c r="O536" s="195"/>
      <c r="P536" s="65"/>
      <c r="Q536" s="65"/>
      <c r="R536" s="65"/>
      <c r="S536" s="65"/>
      <c r="T536" s="65"/>
      <c r="U536" s="65"/>
      <c r="V536" s="65"/>
      <c r="W536" s="65"/>
      <c r="X536" s="66"/>
      <c r="Y536" s="35"/>
      <c r="Z536" s="35"/>
      <c r="AA536" s="35"/>
      <c r="AB536" s="35"/>
      <c r="AC536" s="35"/>
      <c r="AD536" s="35"/>
      <c r="AE536" s="35"/>
      <c r="AT536" s="18" t="s">
        <v>143</v>
      </c>
      <c r="AU536" s="18" t="s">
        <v>85</v>
      </c>
    </row>
    <row r="537" spans="2:51" s="13" customFormat="1" ht="12">
      <c r="B537" s="198"/>
      <c r="C537" s="199"/>
      <c r="D537" s="191" t="s">
        <v>145</v>
      </c>
      <c r="E537" s="200" t="s">
        <v>29</v>
      </c>
      <c r="F537" s="201" t="s">
        <v>1208</v>
      </c>
      <c r="G537" s="199"/>
      <c r="H537" s="200" t="s">
        <v>29</v>
      </c>
      <c r="I537" s="202"/>
      <c r="J537" s="202"/>
      <c r="K537" s="199"/>
      <c r="L537" s="199"/>
      <c r="M537" s="203"/>
      <c r="N537" s="204"/>
      <c r="O537" s="205"/>
      <c r="P537" s="205"/>
      <c r="Q537" s="205"/>
      <c r="R537" s="205"/>
      <c r="S537" s="205"/>
      <c r="T537" s="205"/>
      <c r="U537" s="205"/>
      <c r="V537" s="205"/>
      <c r="W537" s="205"/>
      <c r="X537" s="206"/>
      <c r="AT537" s="207" t="s">
        <v>145</v>
      </c>
      <c r="AU537" s="207" t="s">
        <v>85</v>
      </c>
      <c r="AV537" s="13" t="s">
        <v>83</v>
      </c>
      <c r="AW537" s="13" t="s">
        <v>5</v>
      </c>
      <c r="AX537" s="13" t="s">
        <v>75</v>
      </c>
      <c r="AY537" s="207" t="s">
        <v>131</v>
      </c>
    </row>
    <row r="538" spans="2:51" s="13" customFormat="1" ht="12">
      <c r="B538" s="198"/>
      <c r="C538" s="199"/>
      <c r="D538" s="191" t="s">
        <v>145</v>
      </c>
      <c r="E538" s="200" t="s">
        <v>29</v>
      </c>
      <c r="F538" s="201" t="s">
        <v>1251</v>
      </c>
      <c r="G538" s="199"/>
      <c r="H538" s="200" t="s">
        <v>29</v>
      </c>
      <c r="I538" s="202"/>
      <c r="J538" s="202"/>
      <c r="K538" s="199"/>
      <c r="L538" s="199"/>
      <c r="M538" s="203"/>
      <c r="N538" s="204"/>
      <c r="O538" s="205"/>
      <c r="P538" s="205"/>
      <c r="Q538" s="205"/>
      <c r="R538" s="205"/>
      <c r="S538" s="205"/>
      <c r="T538" s="205"/>
      <c r="U538" s="205"/>
      <c r="V538" s="205"/>
      <c r="W538" s="205"/>
      <c r="X538" s="206"/>
      <c r="AT538" s="207" t="s">
        <v>145</v>
      </c>
      <c r="AU538" s="207" t="s">
        <v>85</v>
      </c>
      <c r="AV538" s="13" t="s">
        <v>83</v>
      </c>
      <c r="AW538" s="13" t="s">
        <v>5</v>
      </c>
      <c r="AX538" s="13" t="s">
        <v>75</v>
      </c>
      <c r="AY538" s="207" t="s">
        <v>131</v>
      </c>
    </row>
    <row r="539" spans="2:51" s="13" customFormat="1" ht="12">
      <c r="B539" s="198"/>
      <c r="C539" s="199"/>
      <c r="D539" s="191" t="s">
        <v>145</v>
      </c>
      <c r="E539" s="200" t="s">
        <v>29</v>
      </c>
      <c r="F539" s="201" t="s">
        <v>1162</v>
      </c>
      <c r="G539" s="199"/>
      <c r="H539" s="200" t="s">
        <v>29</v>
      </c>
      <c r="I539" s="202"/>
      <c r="J539" s="202"/>
      <c r="K539" s="199"/>
      <c r="L539" s="199"/>
      <c r="M539" s="203"/>
      <c r="N539" s="204"/>
      <c r="O539" s="205"/>
      <c r="P539" s="205"/>
      <c r="Q539" s="205"/>
      <c r="R539" s="205"/>
      <c r="S539" s="205"/>
      <c r="T539" s="205"/>
      <c r="U539" s="205"/>
      <c r="V539" s="205"/>
      <c r="W539" s="205"/>
      <c r="X539" s="206"/>
      <c r="AT539" s="207" t="s">
        <v>145</v>
      </c>
      <c r="AU539" s="207" t="s">
        <v>85</v>
      </c>
      <c r="AV539" s="13" t="s">
        <v>83</v>
      </c>
      <c r="AW539" s="13" t="s">
        <v>5</v>
      </c>
      <c r="AX539" s="13" t="s">
        <v>75</v>
      </c>
      <c r="AY539" s="207" t="s">
        <v>131</v>
      </c>
    </row>
    <row r="540" spans="2:51" s="13" customFormat="1" ht="12">
      <c r="B540" s="198"/>
      <c r="C540" s="199"/>
      <c r="D540" s="191" t="s">
        <v>145</v>
      </c>
      <c r="E540" s="200" t="s">
        <v>29</v>
      </c>
      <c r="F540" s="201" t="s">
        <v>1210</v>
      </c>
      <c r="G540" s="199"/>
      <c r="H540" s="200" t="s">
        <v>29</v>
      </c>
      <c r="I540" s="202"/>
      <c r="J540" s="202"/>
      <c r="K540" s="199"/>
      <c r="L540" s="199"/>
      <c r="M540" s="203"/>
      <c r="N540" s="204"/>
      <c r="O540" s="205"/>
      <c r="P540" s="205"/>
      <c r="Q540" s="205"/>
      <c r="R540" s="205"/>
      <c r="S540" s="205"/>
      <c r="T540" s="205"/>
      <c r="U540" s="205"/>
      <c r="V540" s="205"/>
      <c r="W540" s="205"/>
      <c r="X540" s="206"/>
      <c r="AT540" s="207" t="s">
        <v>145</v>
      </c>
      <c r="AU540" s="207" t="s">
        <v>85</v>
      </c>
      <c r="AV540" s="13" t="s">
        <v>83</v>
      </c>
      <c r="AW540" s="13" t="s">
        <v>5</v>
      </c>
      <c r="AX540" s="13" t="s">
        <v>75</v>
      </c>
      <c r="AY540" s="207" t="s">
        <v>131</v>
      </c>
    </row>
    <row r="541" spans="2:51" s="13" customFormat="1" ht="12">
      <c r="B541" s="198"/>
      <c r="C541" s="199"/>
      <c r="D541" s="191" t="s">
        <v>145</v>
      </c>
      <c r="E541" s="200" t="s">
        <v>29</v>
      </c>
      <c r="F541" s="201" t="s">
        <v>1352</v>
      </c>
      <c r="G541" s="199"/>
      <c r="H541" s="200" t="s">
        <v>29</v>
      </c>
      <c r="I541" s="202"/>
      <c r="J541" s="202"/>
      <c r="K541" s="199"/>
      <c r="L541" s="199"/>
      <c r="M541" s="203"/>
      <c r="N541" s="204"/>
      <c r="O541" s="205"/>
      <c r="P541" s="205"/>
      <c r="Q541" s="205"/>
      <c r="R541" s="205"/>
      <c r="S541" s="205"/>
      <c r="T541" s="205"/>
      <c r="U541" s="205"/>
      <c r="V541" s="205"/>
      <c r="W541" s="205"/>
      <c r="X541" s="206"/>
      <c r="AT541" s="207" t="s">
        <v>145</v>
      </c>
      <c r="AU541" s="207" t="s">
        <v>85</v>
      </c>
      <c r="AV541" s="13" t="s">
        <v>83</v>
      </c>
      <c r="AW541" s="13" t="s">
        <v>5</v>
      </c>
      <c r="AX541" s="13" t="s">
        <v>75</v>
      </c>
      <c r="AY541" s="207" t="s">
        <v>131</v>
      </c>
    </row>
    <row r="542" spans="2:51" s="14" customFormat="1" ht="12">
      <c r="B542" s="208"/>
      <c r="C542" s="209"/>
      <c r="D542" s="191" t="s">
        <v>145</v>
      </c>
      <c r="E542" s="210" t="s">
        <v>29</v>
      </c>
      <c r="F542" s="211" t="s">
        <v>167</v>
      </c>
      <c r="G542" s="209"/>
      <c r="H542" s="212">
        <v>5</v>
      </c>
      <c r="I542" s="213"/>
      <c r="J542" s="213"/>
      <c r="K542" s="209"/>
      <c r="L542" s="209"/>
      <c r="M542" s="214"/>
      <c r="N542" s="215"/>
      <c r="O542" s="216"/>
      <c r="P542" s="216"/>
      <c r="Q542" s="216"/>
      <c r="R542" s="216"/>
      <c r="S542" s="216"/>
      <c r="T542" s="216"/>
      <c r="U542" s="216"/>
      <c r="V542" s="216"/>
      <c r="W542" s="216"/>
      <c r="X542" s="217"/>
      <c r="AT542" s="218" t="s">
        <v>145</v>
      </c>
      <c r="AU542" s="218" t="s">
        <v>85</v>
      </c>
      <c r="AV542" s="14" t="s">
        <v>85</v>
      </c>
      <c r="AW542" s="14" t="s">
        <v>5</v>
      </c>
      <c r="AX542" s="14" t="s">
        <v>75</v>
      </c>
      <c r="AY542" s="218" t="s">
        <v>131</v>
      </c>
    </row>
    <row r="543" spans="2:51" s="13" customFormat="1" ht="12">
      <c r="B543" s="198"/>
      <c r="C543" s="199"/>
      <c r="D543" s="191" t="s">
        <v>145</v>
      </c>
      <c r="E543" s="200" t="s">
        <v>29</v>
      </c>
      <c r="F543" s="201" t="s">
        <v>1244</v>
      </c>
      <c r="G543" s="199"/>
      <c r="H543" s="200" t="s">
        <v>29</v>
      </c>
      <c r="I543" s="202"/>
      <c r="J543" s="202"/>
      <c r="K543" s="199"/>
      <c r="L543" s="199"/>
      <c r="M543" s="203"/>
      <c r="N543" s="204"/>
      <c r="O543" s="205"/>
      <c r="P543" s="205"/>
      <c r="Q543" s="205"/>
      <c r="R543" s="205"/>
      <c r="S543" s="205"/>
      <c r="T543" s="205"/>
      <c r="U543" s="205"/>
      <c r="V543" s="205"/>
      <c r="W543" s="205"/>
      <c r="X543" s="206"/>
      <c r="AT543" s="207" t="s">
        <v>145</v>
      </c>
      <c r="AU543" s="207" t="s">
        <v>85</v>
      </c>
      <c r="AV543" s="13" t="s">
        <v>83</v>
      </c>
      <c r="AW543" s="13" t="s">
        <v>5</v>
      </c>
      <c r="AX543" s="13" t="s">
        <v>75</v>
      </c>
      <c r="AY543" s="207" t="s">
        <v>131</v>
      </c>
    </row>
    <row r="544" spans="2:51" s="13" customFormat="1" ht="12">
      <c r="B544" s="198"/>
      <c r="C544" s="199"/>
      <c r="D544" s="191" t="s">
        <v>145</v>
      </c>
      <c r="E544" s="200" t="s">
        <v>29</v>
      </c>
      <c r="F544" s="201" t="s">
        <v>1251</v>
      </c>
      <c r="G544" s="199"/>
      <c r="H544" s="200" t="s">
        <v>29</v>
      </c>
      <c r="I544" s="202"/>
      <c r="J544" s="202"/>
      <c r="K544" s="199"/>
      <c r="L544" s="199"/>
      <c r="M544" s="203"/>
      <c r="N544" s="204"/>
      <c r="O544" s="205"/>
      <c r="P544" s="205"/>
      <c r="Q544" s="205"/>
      <c r="R544" s="205"/>
      <c r="S544" s="205"/>
      <c r="T544" s="205"/>
      <c r="U544" s="205"/>
      <c r="V544" s="205"/>
      <c r="W544" s="205"/>
      <c r="X544" s="206"/>
      <c r="AT544" s="207" t="s">
        <v>145</v>
      </c>
      <c r="AU544" s="207" t="s">
        <v>85</v>
      </c>
      <c r="AV544" s="13" t="s">
        <v>83</v>
      </c>
      <c r="AW544" s="13" t="s">
        <v>5</v>
      </c>
      <c r="AX544" s="13" t="s">
        <v>75</v>
      </c>
      <c r="AY544" s="207" t="s">
        <v>131</v>
      </c>
    </row>
    <row r="545" spans="2:51" s="13" customFormat="1" ht="12">
      <c r="B545" s="198"/>
      <c r="C545" s="199"/>
      <c r="D545" s="191" t="s">
        <v>145</v>
      </c>
      <c r="E545" s="200" t="s">
        <v>29</v>
      </c>
      <c r="F545" s="201" t="s">
        <v>1352</v>
      </c>
      <c r="G545" s="199"/>
      <c r="H545" s="200" t="s">
        <v>29</v>
      </c>
      <c r="I545" s="202"/>
      <c r="J545" s="202"/>
      <c r="K545" s="199"/>
      <c r="L545" s="199"/>
      <c r="M545" s="203"/>
      <c r="N545" s="204"/>
      <c r="O545" s="205"/>
      <c r="P545" s="205"/>
      <c r="Q545" s="205"/>
      <c r="R545" s="205"/>
      <c r="S545" s="205"/>
      <c r="T545" s="205"/>
      <c r="U545" s="205"/>
      <c r="V545" s="205"/>
      <c r="W545" s="205"/>
      <c r="X545" s="206"/>
      <c r="AT545" s="207" t="s">
        <v>145</v>
      </c>
      <c r="AU545" s="207" t="s">
        <v>85</v>
      </c>
      <c r="AV545" s="13" t="s">
        <v>83</v>
      </c>
      <c r="AW545" s="13" t="s">
        <v>5</v>
      </c>
      <c r="AX545" s="13" t="s">
        <v>75</v>
      </c>
      <c r="AY545" s="207" t="s">
        <v>131</v>
      </c>
    </row>
    <row r="546" spans="2:51" s="14" customFormat="1" ht="12">
      <c r="B546" s="208"/>
      <c r="C546" s="209"/>
      <c r="D546" s="191" t="s">
        <v>145</v>
      </c>
      <c r="E546" s="210" t="s">
        <v>29</v>
      </c>
      <c r="F546" s="211" t="s">
        <v>151</v>
      </c>
      <c r="G546" s="209"/>
      <c r="H546" s="212">
        <v>8</v>
      </c>
      <c r="I546" s="213"/>
      <c r="J546" s="213"/>
      <c r="K546" s="209"/>
      <c r="L546" s="209"/>
      <c r="M546" s="214"/>
      <c r="N546" s="215"/>
      <c r="O546" s="216"/>
      <c r="P546" s="216"/>
      <c r="Q546" s="216"/>
      <c r="R546" s="216"/>
      <c r="S546" s="216"/>
      <c r="T546" s="216"/>
      <c r="U546" s="216"/>
      <c r="V546" s="216"/>
      <c r="W546" s="216"/>
      <c r="X546" s="217"/>
      <c r="AT546" s="218" t="s">
        <v>145</v>
      </c>
      <c r="AU546" s="218" t="s">
        <v>85</v>
      </c>
      <c r="AV546" s="14" t="s">
        <v>85</v>
      </c>
      <c r="AW546" s="14" t="s">
        <v>5</v>
      </c>
      <c r="AX546" s="14" t="s">
        <v>75</v>
      </c>
      <c r="AY546" s="218" t="s">
        <v>131</v>
      </c>
    </row>
    <row r="547" spans="2:51" s="15" customFormat="1" ht="12">
      <c r="B547" s="219"/>
      <c r="C547" s="220"/>
      <c r="D547" s="191" t="s">
        <v>145</v>
      </c>
      <c r="E547" s="221" t="s">
        <v>29</v>
      </c>
      <c r="F547" s="222" t="s">
        <v>147</v>
      </c>
      <c r="G547" s="220"/>
      <c r="H547" s="223">
        <v>13</v>
      </c>
      <c r="I547" s="224"/>
      <c r="J547" s="224"/>
      <c r="K547" s="220"/>
      <c r="L547" s="220"/>
      <c r="M547" s="225"/>
      <c r="N547" s="226"/>
      <c r="O547" s="227"/>
      <c r="P547" s="227"/>
      <c r="Q547" s="227"/>
      <c r="R547" s="227"/>
      <c r="S547" s="227"/>
      <c r="T547" s="227"/>
      <c r="U547" s="227"/>
      <c r="V547" s="227"/>
      <c r="W547" s="227"/>
      <c r="X547" s="228"/>
      <c r="AT547" s="229" t="s">
        <v>145</v>
      </c>
      <c r="AU547" s="229" t="s">
        <v>85</v>
      </c>
      <c r="AV547" s="15" t="s">
        <v>139</v>
      </c>
      <c r="AW547" s="15" t="s">
        <v>5</v>
      </c>
      <c r="AX547" s="15" t="s">
        <v>83</v>
      </c>
      <c r="AY547" s="229" t="s">
        <v>131</v>
      </c>
    </row>
    <row r="548" spans="1:65" s="2" customFormat="1" ht="24">
      <c r="A548" s="35"/>
      <c r="B548" s="36"/>
      <c r="C548" s="177" t="s">
        <v>334</v>
      </c>
      <c r="D548" s="177" t="s">
        <v>134</v>
      </c>
      <c r="E548" s="178" t="s">
        <v>1252</v>
      </c>
      <c r="F548" s="179" t="s">
        <v>1253</v>
      </c>
      <c r="G548" s="180" t="s">
        <v>158</v>
      </c>
      <c r="H548" s="181">
        <v>38</v>
      </c>
      <c r="I548" s="182"/>
      <c r="J548" s="182"/>
      <c r="K548" s="183">
        <f>ROUND(P548*H548,2)</f>
        <v>0</v>
      </c>
      <c r="L548" s="179" t="s">
        <v>1008</v>
      </c>
      <c r="M548" s="40"/>
      <c r="N548" s="184" t="s">
        <v>29</v>
      </c>
      <c r="O548" s="185" t="s">
        <v>44</v>
      </c>
      <c r="P548" s="186">
        <f>I548+J548</f>
        <v>0</v>
      </c>
      <c r="Q548" s="186">
        <f>ROUND(I548*H548,2)</f>
        <v>0</v>
      </c>
      <c r="R548" s="186">
        <f>ROUND(J548*H548,2)</f>
        <v>0</v>
      </c>
      <c r="S548" s="65"/>
      <c r="T548" s="187">
        <f>S548*H548</f>
        <v>0</v>
      </c>
      <c r="U548" s="187">
        <v>0</v>
      </c>
      <c r="V548" s="187">
        <f>U548*H548</f>
        <v>0</v>
      </c>
      <c r="W548" s="187">
        <v>0</v>
      </c>
      <c r="X548" s="188">
        <f>W548*H548</f>
        <v>0</v>
      </c>
      <c r="Y548" s="35"/>
      <c r="Z548" s="35"/>
      <c r="AA548" s="35"/>
      <c r="AB548" s="35"/>
      <c r="AC548" s="35"/>
      <c r="AD548" s="35"/>
      <c r="AE548" s="35"/>
      <c r="AR548" s="189" t="s">
        <v>455</v>
      </c>
      <c r="AT548" s="189" t="s">
        <v>134</v>
      </c>
      <c r="AU548" s="189" t="s">
        <v>85</v>
      </c>
      <c r="AY548" s="18" t="s">
        <v>131</v>
      </c>
      <c r="BE548" s="190">
        <f>IF(O548="základní",K548,0)</f>
        <v>0</v>
      </c>
      <c r="BF548" s="190">
        <f>IF(O548="snížená",K548,0)</f>
        <v>0</v>
      </c>
      <c r="BG548" s="190">
        <f>IF(O548="zákl. přenesená",K548,0)</f>
        <v>0</v>
      </c>
      <c r="BH548" s="190">
        <f>IF(O548="sníž. přenesená",K548,0)</f>
        <v>0</v>
      </c>
      <c r="BI548" s="190">
        <f>IF(O548="nulová",K548,0)</f>
        <v>0</v>
      </c>
      <c r="BJ548" s="18" t="s">
        <v>83</v>
      </c>
      <c r="BK548" s="190">
        <f>ROUND(P548*H548,2)</f>
        <v>0</v>
      </c>
      <c r="BL548" s="18" t="s">
        <v>455</v>
      </c>
      <c r="BM548" s="189" t="s">
        <v>228</v>
      </c>
    </row>
    <row r="549" spans="1:47" s="2" customFormat="1" ht="12">
      <c r="A549" s="35"/>
      <c r="B549" s="36"/>
      <c r="C549" s="37"/>
      <c r="D549" s="191" t="s">
        <v>141</v>
      </c>
      <c r="E549" s="37"/>
      <c r="F549" s="192" t="s">
        <v>1253</v>
      </c>
      <c r="G549" s="37"/>
      <c r="H549" s="37"/>
      <c r="I549" s="193"/>
      <c r="J549" s="193"/>
      <c r="K549" s="37"/>
      <c r="L549" s="37"/>
      <c r="M549" s="40"/>
      <c r="N549" s="194"/>
      <c r="O549" s="195"/>
      <c r="P549" s="65"/>
      <c r="Q549" s="65"/>
      <c r="R549" s="65"/>
      <c r="S549" s="65"/>
      <c r="T549" s="65"/>
      <c r="U549" s="65"/>
      <c r="V549" s="65"/>
      <c r="W549" s="65"/>
      <c r="X549" s="66"/>
      <c r="Y549" s="35"/>
      <c r="Z549" s="35"/>
      <c r="AA549" s="35"/>
      <c r="AB549" s="35"/>
      <c r="AC549" s="35"/>
      <c r="AD549" s="35"/>
      <c r="AE549" s="35"/>
      <c r="AT549" s="18" t="s">
        <v>141</v>
      </c>
      <c r="AU549" s="18" t="s">
        <v>85</v>
      </c>
    </row>
    <row r="550" spans="1:47" s="2" customFormat="1" ht="12">
      <c r="A550" s="35"/>
      <c r="B550" s="36"/>
      <c r="C550" s="37"/>
      <c r="D550" s="196" t="s">
        <v>143</v>
      </c>
      <c r="E550" s="37"/>
      <c r="F550" s="197" t="s">
        <v>1254</v>
      </c>
      <c r="G550" s="37"/>
      <c r="H550" s="37"/>
      <c r="I550" s="193"/>
      <c r="J550" s="193"/>
      <c r="K550" s="37"/>
      <c r="L550" s="37"/>
      <c r="M550" s="40"/>
      <c r="N550" s="194"/>
      <c r="O550" s="195"/>
      <c r="P550" s="65"/>
      <c r="Q550" s="65"/>
      <c r="R550" s="65"/>
      <c r="S550" s="65"/>
      <c r="T550" s="65"/>
      <c r="U550" s="65"/>
      <c r="V550" s="65"/>
      <c r="W550" s="65"/>
      <c r="X550" s="66"/>
      <c r="Y550" s="35"/>
      <c r="Z550" s="35"/>
      <c r="AA550" s="35"/>
      <c r="AB550" s="35"/>
      <c r="AC550" s="35"/>
      <c r="AD550" s="35"/>
      <c r="AE550" s="35"/>
      <c r="AT550" s="18" t="s">
        <v>143</v>
      </c>
      <c r="AU550" s="18" t="s">
        <v>85</v>
      </c>
    </row>
    <row r="551" spans="2:51" s="13" customFormat="1" ht="12">
      <c r="B551" s="198"/>
      <c r="C551" s="199"/>
      <c r="D551" s="191" t="s">
        <v>145</v>
      </c>
      <c r="E551" s="200" t="s">
        <v>29</v>
      </c>
      <c r="F551" s="201" t="s">
        <v>1208</v>
      </c>
      <c r="G551" s="199"/>
      <c r="H551" s="200" t="s">
        <v>29</v>
      </c>
      <c r="I551" s="202"/>
      <c r="J551" s="202"/>
      <c r="K551" s="199"/>
      <c r="L551" s="199"/>
      <c r="M551" s="203"/>
      <c r="N551" s="204"/>
      <c r="O551" s="205"/>
      <c r="P551" s="205"/>
      <c r="Q551" s="205"/>
      <c r="R551" s="205"/>
      <c r="S551" s="205"/>
      <c r="T551" s="205"/>
      <c r="U551" s="205"/>
      <c r="V551" s="205"/>
      <c r="W551" s="205"/>
      <c r="X551" s="206"/>
      <c r="AT551" s="207" t="s">
        <v>145</v>
      </c>
      <c r="AU551" s="207" t="s">
        <v>85</v>
      </c>
      <c r="AV551" s="13" t="s">
        <v>83</v>
      </c>
      <c r="AW551" s="13" t="s">
        <v>5</v>
      </c>
      <c r="AX551" s="13" t="s">
        <v>75</v>
      </c>
      <c r="AY551" s="207" t="s">
        <v>131</v>
      </c>
    </row>
    <row r="552" spans="2:51" s="13" customFormat="1" ht="12">
      <c r="B552" s="198"/>
      <c r="C552" s="199"/>
      <c r="D552" s="191" t="s">
        <v>145</v>
      </c>
      <c r="E552" s="200" t="s">
        <v>29</v>
      </c>
      <c r="F552" s="201" t="s">
        <v>1255</v>
      </c>
      <c r="G552" s="199"/>
      <c r="H552" s="200" t="s">
        <v>29</v>
      </c>
      <c r="I552" s="202"/>
      <c r="J552" s="202"/>
      <c r="K552" s="199"/>
      <c r="L552" s="199"/>
      <c r="M552" s="203"/>
      <c r="N552" s="204"/>
      <c r="O552" s="205"/>
      <c r="P552" s="205"/>
      <c r="Q552" s="205"/>
      <c r="R552" s="205"/>
      <c r="S552" s="205"/>
      <c r="T552" s="205"/>
      <c r="U552" s="205"/>
      <c r="V552" s="205"/>
      <c r="W552" s="205"/>
      <c r="X552" s="206"/>
      <c r="AT552" s="207" t="s">
        <v>145</v>
      </c>
      <c r="AU552" s="207" t="s">
        <v>85</v>
      </c>
      <c r="AV552" s="13" t="s">
        <v>83</v>
      </c>
      <c r="AW552" s="13" t="s">
        <v>5</v>
      </c>
      <c r="AX552" s="13" t="s">
        <v>75</v>
      </c>
      <c r="AY552" s="207" t="s">
        <v>131</v>
      </c>
    </row>
    <row r="553" spans="2:51" s="13" customFormat="1" ht="12">
      <c r="B553" s="198"/>
      <c r="C553" s="199"/>
      <c r="D553" s="191" t="s">
        <v>145</v>
      </c>
      <c r="E553" s="200" t="s">
        <v>29</v>
      </c>
      <c r="F553" s="201" t="s">
        <v>1162</v>
      </c>
      <c r="G553" s="199"/>
      <c r="H553" s="200" t="s">
        <v>29</v>
      </c>
      <c r="I553" s="202"/>
      <c r="J553" s="202"/>
      <c r="K553" s="199"/>
      <c r="L553" s="199"/>
      <c r="M553" s="203"/>
      <c r="N553" s="204"/>
      <c r="O553" s="205"/>
      <c r="P553" s="205"/>
      <c r="Q553" s="205"/>
      <c r="R553" s="205"/>
      <c r="S553" s="205"/>
      <c r="T553" s="205"/>
      <c r="U553" s="205"/>
      <c r="V553" s="205"/>
      <c r="W553" s="205"/>
      <c r="X553" s="206"/>
      <c r="AT553" s="207" t="s">
        <v>145</v>
      </c>
      <c r="AU553" s="207" t="s">
        <v>85</v>
      </c>
      <c r="AV553" s="13" t="s">
        <v>83</v>
      </c>
      <c r="AW553" s="13" t="s">
        <v>5</v>
      </c>
      <c r="AX553" s="13" t="s">
        <v>75</v>
      </c>
      <c r="AY553" s="207" t="s">
        <v>131</v>
      </c>
    </row>
    <row r="554" spans="2:51" s="13" customFormat="1" ht="12">
      <c r="B554" s="198"/>
      <c r="C554" s="199"/>
      <c r="D554" s="191" t="s">
        <v>145</v>
      </c>
      <c r="E554" s="200" t="s">
        <v>29</v>
      </c>
      <c r="F554" s="201" t="s">
        <v>1210</v>
      </c>
      <c r="G554" s="199"/>
      <c r="H554" s="200" t="s">
        <v>29</v>
      </c>
      <c r="I554" s="202"/>
      <c r="J554" s="202"/>
      <c r="K554" s="199"/>
      <c r="L554" s="199"/>
      <c r="M554" s="203"/>
      <c r="N554" s="204"/>
      <c r="O554" s="205"/>
      <c r="P554" s="205"/>
      <c r="Q554" s="205"/>
      <c r="R554" s="205"/>
      <c r="S554" s="205"/>
      <c r="T554" s="205"/>
      <c r="U554" s="205"/>
      <c r="V554" s="205"/>
      <c r="W554" s="205"/>
      <c r="X554" s="206"/>
      <c r="AT554" s="207" t="s">
        <v>145</v>
      </c>
      <c r="AU554" s="207" t="s">
        <v>85</v>
      </c>
      <c r="AV554" s="13" t="s">
        <v>83</v>
      </c>
      <c r="AW554" s="13" t="s">
        <v>5</v>
      </c>
      <c r="AX554" s="13" t="s">
        <v>75</v>
      </c>
      <c r="AY554" s="207" t="s">
        <v>131</v>
      </c>
    </row>
    <row r="555" spans="2:51" s="13" customFormat="1" ht="12">
      <c r="B555" s="198"/>
      <c r="C555" s="199"/>
      <c r="D555" s="191" t="s">
        <v>145</v>
      </c>
      <c r="E555" s="200" t="s">
        <v>29</v>
      </c>
      <c r="F555" s="201" t="s">
        <v>1352</v>
      </c>
      <c r="G555" s="199"/>
      <c r="H555" s="200" t="s">
        <v>29</v>
      </c>
      <c r="I555" s="202"/>
      <c r="J555" s="202"/>
      <c r="K555" s="199"/>
      <c r="L555" s="199"/>
      <c r="M555" s="203"/>
      <c r="N555" s="204"/>
      <c r="O555" s="205"/>
      <c r="P555" s="205"/>
      <c r="Q555" s="205"/>
      <c r="R555" s="205"/>
      <c r="S555" s="205"/>
      <c r="T555" s="205"/>
      <c r="U555" s="205"/>
      <c r="V555" s="205"/>
      <c r="W555" s="205"/>
      <c r="X555" s="206"/>
      <c r="AT555" s="207" t="s">
        <v>145</v>
      </c>
      <c r="AU555" s="207" t="s">
        <v>85</v>
      </c>
      <c r="AV555" s="13" t="s">
        <v>83</v>
      </c>
      <c r="AW555" s="13" t="s">
        <v>5</v>
      </c>
      <c r="AX555" s="13" t="s">
        <v>75</v>
      </c>
      <c r="AY555" s="207" t="s">
        <v>131</v>
      </c>
    </row>
    <row r="556" spans="2:51" s="14" customFormat="1" ht="12">
      <c r="B556" s="208"/>
      <c r="C556" s="209"/>
      <c r="D556" s="191" t="s">
        <v>145</v>
      </c>
      <c r="E556" s="210" t="s">
        <v>29</v>
      </c>
      <c r="F556" s="211" t="s">
        <v>339</v>
      </c>
      <c r="G556" s="209"/>
      <c r="H556" s="212">
        <v>38</v>
      </c>
      <c r="I556" s="213"/>
      <c r="J556" s="213"/>
      <c r="K556" s="209"/>
      <c r="L556" s="209"/>
      <c r="M556" s="214"/>
      <c r="N556" s="215"/>
      <c r="O556" s="216"/>
      <c r="P556" s="216"/>
      <c r="Q556" s="216"/>
      <c r="R556" s="216"/>
      <c r="S556" s="216"/>
      <c r="T556" s="216"/>
      <c r="U556" s="216"/>
      <c r="V556" s="216"/>
      <c r="W556" s="216"/>
      <c r="X556" s="217"/>
      <c r="AT556" s="218" t="s">
        <v>145</v>
      </c>
      <c r="AU556" s="218" t="s">
        <v>85</v>
      </c>
      <c r="AV556" s="14" t="s">
        <v>85</v>
      </c>
      <c r="AW556" s="14" t="s">
        <v>5</v>
      </c>
      <c r="AX556" s="14" t="s">
        <v>75</v>
      </c>
      <c r="AY556" s="218" t="s">
        <v>131</v>
      </c>
    </row>
    <row r="557" spans="2:51" s="15" customFormat="1" ht="12">
      <c r="B557" s="219"/>
      <c r="C557" s="220"/>
      <c r="D557" s="191" t="s">
        <v>145</v>
      </c>
      <c r="E557" s="221" t="s">
        <v>29</v>
      </c>
      <c r="F557" s="222" t="s">
        <v>147</v>
      </c>
      <c r="G557" s="220"/>
      <c r="H557" s="223">
        <v>38</v>
      </c>
      <c r="I557" s="224"/>
      <c r="J557" s="224"/>
      <c r="K557" s="220"/>
      <c r="L557" s="220"/>
      <c r="M557" s="225"/>
      <c r="N557" s="226"/>
      <c r="O557" s="227"/>
      <c r="P557" s="227"/>
      <c r="Q557" s="227"/>
      <c r="R557" s="227"/>
      <c r="S557" s="227"/>
      <c r="T557" s="227"/>
      <c r="U557" s="227"/>
      <c r="V557" s="227"/>
      <c r="W557" s="227"/>
      <c r="X557" s="228"/>
      <c r="AT557" s="229" t="s">
        <v>145</v>
      </c>
      <c r="AU557" s="229" t="s">
        <v>85</v>
      </c>
      <c r="AV557" s="15" t="s">
        <v>139</v>
      </c>
      <c r="AW557" s="15" t="s">
        <v>5</v>
      </c>
      <c r="AX557" s="15" t="s">
        <v>83</v>
      </c>
      <c r="AY557" s="229" t="s">
        <v>131</v>
      </c>
    </row>
    <row r="558" spans="1:65" s="2" customFormat="1" ht="24.2" customHeight="1">
      <c r="A558" s="35"/>
      <c r="B558" s="36"/>
      <c r="C558" s="177" t="s">
        <v>339</v>
      </c>
      <c r="D558" s="177" t="s">
        <v>134</v>
      </c>
      <c r="E558" s="178" t="s">
        <v>1256</v>
      </c>
      <c r="F558" s="179" t="s">
        <v>1257</v>
      </c>
      <c r="G558" s="180" t="s">
        <v>158</v>
      </c>
      <c r="H558" s="181">
        <v>185</v>
      </c>
      <c r="I558" s="182"/>
      <c r="J558" s="182"/>
      <c r="K558" s="183">
        <f>ROUND(P558*H558,2)</f>
        <v>0</v>
      </c>
      <c r="L558" s="179" t="s">
        <v>1008</v>
      </c>
      <c r="M558" s="40"/>
      <c r="N558" s="184" t="s">
        <v>29</v>
      </c>
      <c r="O558" s="185" t="s">
        <v>44</v>
      </c>
      <c r="P558" s="186">
        <f>I558+J558</f>
        <v>0</v>
      </c>
      <c r="Q558" s="186">
        <f>ROUND(I558*H558,2)</f>
        <v>0</v>
      </c>
      <c r="R558" s="186">
        <f>ROUND(J558*H558,2)</f>
        <v>0</v>
      </c>
      <c r="S558" s="65"/>
      <c r="T558" s="187">
        <f>S558*H558</f>
        <v>0</v>
      </c>
      <c r="U558" s="187">
        <v>0</v>
      </c>
      <c r="V558" s="187">
        <f>U558*H558</f>
        <v>0</v>
      </c>
      <c r="W558" s="187">
        <v>0</v>
      </c>
      <c r="X558" s="188">
        <f>W558*H558</f>
        <v>0</v>
      </c>
      <c r="Y558" s="35"/>
      <c r="Z558" s="35"/>
      <c r="AA558" s="35"/>
      <c r="AB558" s="35"/>
      <c r="AC558" s="35"/>
      <c r="AD558" s="35"/>
      <c r="AE558" s="35"/>
      <c r="AR558" s="189" t="s">
        <v>455</v>
      </c>
      <c r="AT558" s="189" t="s">
        <v>134</v>
      </c>
      <c r="AU558" s="189" t="s">
        <v>85</v>
      </c>
      <c r="AY558" s="18" t="s">
        <v>131</v>
      </c>
      <c r="BE558" s="190">
        <f>IF(O558="základní",K558,0)</f>
        <v>0</v>
      </c>
      <c r="BF558" s="190">
        <f>IF(O558="snížená",K558,0)</f>
        <v>0</v>
      </c>
      <c r="BG558" s="190">
        <f>IF(O558="zákl. přenesená",K558,0)</f>
        <v>0</v>
      </c>
      <c r="BH558" s="190">
        <f>IF(O558="sníž. přenesená",K558,0)</f>
        <v>0</v>
      </c>
      <c r="BI558" s="190">
        <f>IF(O558="nulová",K558,0)</f>
        <v>0</v>
      </c>
      <c r="BJ558" s="18" t="s">
        <v>83</v>
      </c>
      <c r="BK558" s="190">
        <f>ROUND(P558*H558,2)</f>
        <v>0</v>
      </c>
      <c r="BL558" s="18" t="s">
        <v>455</v>
      </c>
      <c r="BM558" s="189" t="s">
        <v>206</v>
      </c>
    </row>
    <row r="559" spans="1:47" s="2" customFormat="1" ht="12">
      <c r="A559" s="35"/>
      <c r="B559" s="36"/>
      <c r="C559" s="37"/>
      <c r="D559" s="191" t="s">
        <v>141</v>
      </c>
      <c r="E559" s="37"/>
      <c r="F559" s="192" t="s">
        <v>1257</v>
      </c>
      <c r="G559" s="37"/>
      <c r="H559" s="37"/>
      <c r="I559" s="193"/>
      <c r="J559" s="193"/>
      <c r="K559" s="37"/>
      <c r="L559" s="37"/>
      <c r="M559" s="40"/>
      <c r="N559" s="194"/>
      <c r="O559" s="195"/>
      <c r="P559" s="65"/>
      <c r="Q559" s="65"/>
      <c r="R559" s="65"/>
      <c r="S559" s="65"/>
      <c r="T559" s="65"/>
      <c r="U559" s="65"/>
      <c r="V559" s="65"/>
      <c r="W559" s="65"/>
      <c r="X559" s="66"/>
      <c r="Y559" s="35"/>
      <c r="Z559" s="35"/>
      <c r="AA559" s="35"/>
      <c r="AB559" s="35"/>
      <c r="AC559" s="35"/>
      <c r="AD559" s="35"/>
      <c r="AE559" s="35"/>
      <c r="AT559" s="18" t="s">
        <v>141</v>
      </c>
      <c r="AU559" s="18" t="s">
        <v>85</v>
      </c>
    </row>
    <row r="560" spans="1:47" s="2" customFormat="1" ht="12">
      <c r="A560" s="35"/>
      <c r="B560" s="36"/>
      <c r="C560" s="37"/>
      <c r="D560" s="196" t="s">
        <v>143</v>
      </c>
      <c r="E560" s="37"/>
      <c r="F560" s="197" t="s">
        <v>1258</v>
      </c>
      <c r="G560" s="37"/>
      <c r="H560" s="37"/>
      <c r="I560" s="193"/>
      <c r="J560" s="193"/>
      <c r="K560" s="37"/>
      <c r="L560" s="37"/>
      <c r="M560" s="40"/>
      <c r="N560" s="194"/>
      <c r="O560" s="195"/>
      <c r="P560" s="65"/>
      <c r="Q560" s="65"/>
      <c r="R560" s="65"/>
      <c r="S560" s="65"/>
      <c r="T560" s="65"/>
      <c r="U560" s="65"/>
      <c r="V560" s="65"/>
      <c r="W560" s="65"/>
      <c r="X560" s="66"/>
      <c r="Y560" s="35"/>
      <c r="Z560" s="35"/>
      <c r="AA560" s="35"/>
      <c r="AB560" s="35"/>
      <c r="AC560" s="35"/>
      <c r="AD560" s="35"/>
      <c r="AE560" s="35"/>
      <c r="AT560" s="18" t="s">
        <v>143</v>
      </c>
      <c r="AU560" s="18" t="s">
        <v>85</v>
      </c>
    </row>
    <row r="561" spans="2:51" s="13" customFormat="1" ht="12">
      <c r="B561" s="198"/>
      <c r="C561" s="199"/>
      <c r="D561" s="191" t="s">
        <v>145</v>
      </c>
      <c r="E561" s="200" t="s">
        <v>29</v>
      </c>
      <c r="F561" s="201" t="s">
        <v>1210</v>
      </c>
      <c r="G561" s="199"/>
      <c r="H561" s="200" t="s">
        <v>29</v>
      </c>
      <c r="I561" s="202"/>
      <c r="J561" s="202"/>
      <c r="K561" s="199"/>
      <c r="L561" s="199"/>
      <c r="M561" s="203"/>
      <c r="N561" s="204"/>
      <c r="O561" s="205"/>
      <c r="P561" s="205"/>
      <c r="Q561" s="205"/>
      <c r="R561" s="205"/>
      <c r="S561" s="205"/>
      <c r="T561" s="205"/>
      <c r="U561" s="205"/>
      <c r="V561" s="205"/>
      <c r="W561" s="205"/>
      <c r="X561" s="206"/>
      <c r="AT561" s="207" t="s">
        <v>145</v>
      </c>
      <c r="AU561" s="207" t="s">
        <v>85</v>
      </c>
      <c r="AV561" s="13" t="s">
        <v>83</v>
      </c>
      <c r="AW561" s="13" t="s">
        <v>5</v>
      </c>
      <c r="AX561" s="13" t="s">
        <v>75</v>
      </c>
      <c r="AY561" s="207" t="s">
        <v>131</v>
      </c>
    </row>
    <row r="562" spans="2:51" s="13" customFormat="1" ht="12">
      <c r="B562" s="198"/>
      <c r="C562" s="199"/>
      <c r="D562" s="191" t="s">
        <v>145</v>
      </c>
      <c r="E562" s="200" t="s">
        <v>29</v>
      </c>
      <c r="F562" s="201" t="s">
        <v>1209</v>
      </c>
      <c r="G562" s="199"/>
      <c r="H562" s="200" t="s">
        <v>29</v>
      </c>
      <c r="I562" s="202"/>
      <c r="J562" s="202"/>
      <c r="K562" s="199"/>
      <c r="L562" s="199"/>
      <c r="M562" s="203"/>
      <c r="N562" s="204"/>
      <c r="O562" s="205"/>
      <c r="P562" s="205"/>
      <c r="Q562" s="205"/>
      <c r="R562" s="205"/>
      <c r="S562" s="205"/>
      <c r="T562" s="205"/>
      <c r="U562" s="205"/>
      <c r="V562" s="205"/>
      <c r="W562" s="205"/>
      <c r="X562" s="206"/>
      <c r="AT562" s="207" t="s">
        <v>145</v>
      </c>
      <c r="AU562" s="207" t="s">
        <v>85</v>
      </c>
      <c r="AV562" s="13" t="s">
        <v>83</v>
      </c>
      <c r="AW562" s="13" t="s">
        <v>5</v>
      </c>
      <c r="AX562" s="13" t="s">
        <v>75</v>
      </c>
      <c r="AY562" s="207" t="s">
        <v>131</v>
      </c>
    </row>
    <row r="563" spans="2:51" s="13" customFormat="1" ht="12">
      <c r="B563" s="198"/>
      <c r="C563" s="199"/>
      <c r="D563" s="191" t="s">
        <v>145</v>
      </c>
      <c r="E563" s="200" t="s">
        <v>29</v>
      </c>
      <c r="F563" s="201" t="s">
        <v>1183</v>
      </c>
      <c r="G563" s="199"/>
      <c r="H563" s="200" t="s">
        <v>29</v>
      </c>
      <c r="I563" s="202"/>
      <c r="J563" s="202"/>
      <c r="K563" s="199"/>
      <c r="L563" s="199"/>
      <c r="M563" s="203"/>
      <c r="N563" s="204"/>
      <c r="O563" s="205"/>
      <c r="P563" s="205"/>
      <c r="Q563" s="205"/>
      <c r="R563" s="205"/>
      <c r="S563" s="205"/>
      <c r="T563" s="205"/>
      <c r="U563" s="205"/>
      <c r="V563" s="205"/>
      <c r="W563" s="205"/>
      <c r="X563" s="206"/>
      <c r="AT563" s="207" t="s">
        <v>145</v>
      </c>
      <c r="AU563" s="207" t="s">
        <v>85</v>
      </c>
      <c r="AV563" s="13" t="s">
        <v>83</v>
      </c>
      <c r="AW563" s="13" t="s">
        <v>5</v>
      </c>
      <c r="AX563" s="13" t="s">
        <v>75</v>
      </c>
      <c r="AY563" s="207" t="s">
        <v>131</v>
      </c>
    </row>
    <row r="564" spans="2:51" s="13" customFormat="1" ht="12">
      <c r="B564" s="198"/>
      <c r="C564" s="199"/>
      <c r="D564" s="191" t="s">
        <v>145</v>
      </c>
      <c r="E564" s="200" t="s">
        <v>29</v>
      </c>
      <c r="F564" s="201" t="s">
        <v>1352</v>
      </c>
      <c r="G564" s="199"/>
      <c r="H564" s="200" t="s">
        <v>29</v>
      </c>
      <c r="I564" s="202"/>
      <c r="J564" s="202"/>
      <c r="K564" s="199"/>
      <c r="L564" s="199"/>
      <c r="M564" s="203"/>
      <c r="N564" s="204"/>
      <c r="O564" s="205"/>
      <c r="P564" s="205"/>
      <c r="Q564" s="205"/>
      <c r="R564" s="205"/>
      <c r="S564" s="205"/>
      <c r="T564" s="205"/>
      <c r="U564" s="205"/>
      <c r="V564" s="205"/>
      <c r="W564" s="205"/>
      <c r="X564" s="206"/>
      <c r="AT564" s="207" t="s">
        <v>145</v>
      </c>
      <c r="AU564" s="207" t="s">
        <v>85</v>
      </c>
      <c r="AV564" s="13" t="s">
        <v>83</v>
      </c>
      <c r="AW564" s="13" t="s">
        <v>5</v>
      </c>
      <c r="AX564" s="13" t="s">
        <v>75</v>
      </c>
      <c r="AY564" s="207" t="s">
        <v>131</v>
      </c>
    </row>
    <row r="565" spans="2:51" s="14" customFormat="1" ht="12">
      <c r="B565" s="208"/>
      <c r="C565" s="209"/>
      <c r="D565" s="191" t="s">
        <v>145</v>
      </c>
      <c r="E565" s="210" t="s">
        <v>29</v>
      </c>
      <c r="F565" s="211" t="s">
        <v>184</v>
      </c>
      <c r="G565" s="209"/>
      <c r="H565" s="212">
        <v>185</v>
      </c>
      <c r="I565" s="213"/>
      <c r="J565" s="213"/>
      <c r="K565" s="209"/>
      <c r="L565" s="209"/>
      <c r="M565" s="214"/>
      <c r="N565" s="215"/>
      <c r="O565" s="216"/>
      <c r="P565" s="216"/>
      <c r="Q565" s="216"/>
      <c r="R565" s="216"/>
      <c r="S565" s="216"/>
      <c r="T565" s="216"/>
      <c r="U565" s="216"/>
      <c r="V565" s="216"/>
      <c r="W565" s="216"/>
      <c r="X565" s="217"/>
      <c r="AT565" s="218" t="s">
        <v>145</v>
      </c>
      <c r="AU565" s="218" t="s">
        <v>85</v>
      </c>
      <c r="AV565" s="14" t="s">
        <v>85</v>
      </c>
      <c r="AW565" s="14" t="s">
        <v>5</v>
      </c>
      <c r="AX565" s="14" t="s">
        <v>75</v>
      </c>
      <c r="AY565" s="218" t="s">
        <v>131</v>
      </c>
    </row>
    <row r="566" spans="2:51" s="15" customFormat="1" ht="12">
      <c r="B566" s="219"/>
      <c r="C566" s="220"/>
      <c r="D566" s="191" t="s">
        <v>145</v>
      </c>
      <c r="E566" s="221" t="s">
        <v>29</v>
      </c>
      <c r="F566" s="222" t="s">
        <v>147</v>
      </c>
      <c r="G566" s="220"/>
      <c r="H566" s="223">
        <v>185</v>
      </c>
      <c r="I566" s="224"/>
      <c r="J566" s="224"/>
      <c r="K566" s="220"/>
      <c r="L566" s="220"/>
      <c r="M566" s="225"/>
      <c r="N566" s="226"/>
      <c r="O566" s="227"/>
      <c r="P566" s="227"/>
      <c r="Q566" s="227"/>
      <c r="R566" s="227"/>
      <c r="S566" s="227"/>
      <c r="T566" s="227"/>
      <c r="U566" s="227"/>
      <c r="V566" s="227"/>
      <c r="W566" s="227"/>
      <c r="X566" s="228"/>
      <c r="AT566" s="229" t="s">
        <v>145</v>
      </c>
      <c r="AU566" s="229" t="s">
        <v>85</v>
      </c>
      <c r="AV566" s="15" t="s">
        <v>139</v>
      </c>
      <c r="AW566" s="15" t="s">
        <v>5</v>
      </c>
      <c r="AX566" s="15" t="s">
        <v>83</v>
      </c>
      <c r="AY566" s="229" t="s">
        <v>131</v>
      </c>
    </row>
    <row r="567" spans="1:65" s="2" customFormat="1" ht="24">
      <c r="A567" s="35"/>
      <c r="B567" s="36"/>
      <c r="C567" s="177" t="s">
        <v>345</v>
      </c>
      <c r="D567" s="177" t="s">
        <v>134</v>
      </c>
      <c r="E567" s="178" t="s">
        <v>1259</v>
      </c>
      <c r="F567" s="179" t="s">
        <v>1260</v>
      </c>
      <c r="G567" s="180" t="s">
        <v>158</v>
      </c>
      <c r="H567" s="181">
        <v>3</v>
      </c>
      <c r="I567" s="182"/>
      <c r="J567" s="182"/>
      <c r="K567" s="183">
        <f>ROUND(P567*H567,2)</f>
        <v>0</v>
      </c>
      <c r="L567" s="179" t="s">
        <v>1008</v>
      </c>
      <c r="M567" s="40"/>
      <c r="N567" s="184" t="s">
        <v>29</v>
      </c>
      <c r="O567" s="185" t="s">
        <v>44</v>
      </c>
      <c r="P567" s="186">
        <f>I567+J567</f>
        <v>0</v>
      </c>
      <c r="Q567" s="186">
        <f>ROUND(I567*H567,2)</f>
        <v>0</v>
      </c>
      <c r="R567" s="186">
        <f>ROUND(J567*H567,2)</f>
        <v>0</v>
      </c>
      <c r="S567" s="65"/>
      <c r="T567" s="187">
        <f>S567*H567</f>
        <v>0</v>
      </c>
      <c r="U567" s="187">
        <v>0</v>
      </c>
      <c r="V567" s="187">
        <f>U567*H567</f>
        <v>0</v>
      </c>
      <c r="W567" s="187">
        <v>0</v>
      </c>
      <c r="X567" s="188">
        <f>W567*H567</f>
        <v>0</v>
      </c>
      <c r="Y567" s="35"/>
      <c r="Z567" s="35"/>
      <c r="AA567" s="35"/>
      <c r="AB567" s="35"/>
      <c r="AC567" s="35"/>
      <c r="AD567" s="35"/>
      <c r="AE567" s="35"/>
      <c r="AR567" s="189" t="s">
        <v>455</v>
      </c>
      <c r="AT567" s="189" t="s">
        <v>134</v>
      </c>
      <c r="AU567" s="189" t="s">
        <v>85</v>
      </c>
      <c r="AY567" s="18" t="s">
        <v>131</v>
      </c>
      <c r="BE567" s="190">
        <f>IF(O567="základní",K567,0)</f>
        <v>0</v>
      </c>
      <c r="BF567" s="190">
        <f>IF(O567="snížená",K567,0)</f>
        <v>0</v>
      </c>
      <c r="BG567" s="190">
        <f>IF(O567="zákl. přenesená",K567,0)</f>
        <v>0</v>
      </c>
      <c r="BH567" s="190">
        <f>IF(O567="sníž. přenesená",K567,0)</f>
        <v>0</v>
      </c>
      <c r="BI567" s="190">
        <f>IF(O567="nulová",K567,0)</f>
        <v>0</v>
      </c>
      <c r="BJ567" s="18" t="s">
        <v>83</v>
      </c>
      <c r="BK567" s="190">
        <f>ROUND(P567*H567,2)</f>
        <v>0</v>
      </c>
      <c r="BL567" s="18" t="s">
        <v>455</v>
      </c>
      <c r="BM567" s="189" t="s">
        <v>515</v>
      </c>
    </row>
    <row r="568" spans="1:47" s="2" customFormat="1" ht="12">
      <c r="A568" s="35"/>
      <c r="B568" s="36"/>
      <c r="C568" s="37"/>
      <c r="D568" s="191" t="s">
        <v>141</v>
      </c>
      <c r="E568" s="37"/>
      <c r="F568" s="192" t="s">
        <v>1260</v>
      </c>
      <c r="G568" s="37"/>
      <c r="H568" s="37"/>
      <c r="I568" s="193"/>
      <c r="J568" s="193"/>
      <c r="K568" s="37"/>
      <c r="L568" s="37"/>
      <c r="M568" s="40"/>
      <c r="N568" s="194"/>
      <c r="O568" s="195"/>
      <c r="P568" s="65"/>
      <c r="Q568" s="65"/>
      <c r="R568" s="65"/>
      <c r="S568" s="65"/>
      <c r="T568" s="65"/>
      <c r="U568" s="65"/>
      <c r="V568" s="65"/>
      <c r="W568" s="65"/>
      <c r="X568" s="66"/>
      <c r="Y568" s="35"/>
      <c r="Z568" s="35"/>
      <c r="AA568" s="35"/>
      <c r="AB568" s="35"/>
      <c r="AC568" s="35"/>
      <c r="AD568" s="35"/>
      <c r="AE568" s="35"/>
      <c r="AT568" s="18" t="s">
        <v>141</v>
      </c>
      <c r="AU568" s="18" t="s">
        <v>85</v>
      </c>
    </row>
    <row r="569" spans="1:47" s="2" customFormat="1" ht="12">
      <c r="A569" s="35"/>
      <c r="B569" s="36"/>
      <c r="C569" s="37"/>
      <c r="D569" s="196" t="s">
        <v>143</v>
      </c>
      <c r="E569" s="37"/>
      <c r="F569" s="197" t="s">
        <v>1261</v>
      </c>
      <c r="G569" s="37"/>
      <c r="H569" s="37"/>
      <c r="I569" s="193"/>
      <c r="J569" s="193"/>
      <c r="K569" s="37"/>
      <c r="L569" s="37"/>
      <c r="M569" s="40"/>
      <c r="N569" s="194"/>
      <c r="O569" s="195"/>
      <c r="P569" s="65"/>
      <c r="Q569" s="65"/>
      <c r="R569" s="65"/>
      <c r="S569" s="65"/>
      <c r="T569" s="65"/>
      <c r="U569" s="65"/>
      <c r="V569" s="65"/>
      <c r="W569" s="65"/>
      <c r="X569" s="66"/>
      <c r="Y569" s="35"/>
      <c r="Z569" s="35"/>
      <c r="AA569" s="35"/>
      <c r="AB569" s="35"/>
      <c r="AC569" s="35"/>
      <c r="AD569" s="35"/>
      <c r="AE569" s="35"/>
      <c r="AT569" s="18" t="s">
        <v>143</v>
      </c>
      <c r="AU569" s="18" t="s">
        <v>85</v>
      </c>
    </row>
    <row r="570" spans="2:51" s="13" customFormat="1" ht="12">
      <c r="B570" s="198"/>
      <c r="C570" s="199"/>
      <c r="D570" s="191" t="s">
        <v>145</v>
      </c>
      <c r="E570" s="200" t="s">
        <v>29</v>
      </c>
      <c r="F570" s="201" t="s">
        <v>1244</v>
      </c>
      <c r="G570" s="199"/>
      <c r="H570" s="200" t="s">
        <v>29</v>
      </c>
      <c r="I570" s="202"/>
      <c r="J570" s="202"/>
      <c r="K570" s="199"/>
      <c r="L570" s="199"/>
      <c r="M570" s="203"/>
      <c r="N570" s="204"/>
      <c r="O570" s="205"/>
      <c r="P570" s="205"/>
      <c r="Q570" s="205"/>
      <c r="R570" s="205"/>
      <c r="S570" s="205"/>
      <c r="T570" s="205"/>
      <c r="U570" s="205"/>
      <c r="V570" s="205"/>
      <c r="W570" s="205"/>
      <c r="X570" s="206"/>
      <c r="AT570" s="207" t="s">
        <v>145</v>
      </c>
      <c r="AU570" s="207" t="s">
        <v>85</v>
      </c>
      <c r="AV570" s="13" t="s">
        <v>83</v>
      </c>
      <c r="AW570" s="13" t="s">
        <v>5</v>
      </c>
      <c r="AX570" s="13" t="s">
        <v>75</v>
      </c>
      <c r="AY570" s="207" t="s">
        <v>131</v>
      </c>
    </row>
    <row r="571" spans="2:51" s="13" customFormat="1" ht="12">
      <c r="B571" s="198"/>
      <c r="C571" s="199"/>
      <c r="D571" s="191" t="s">
        <v>145</v>
      </c>
      <c r="E571" s="200" t="s">
        <v>29</v>
      </c>
      <c r="F571" s="201" t="s">
        <v>1215</v>
      </c>
      <c r="G571" s="199"/>
      <c r="H571" s="200" t="s">
        <v>29</v>
      </c>
      <c r="I571" s="202"/>
      <c r="J571" s="202"/>
      <c r="K571" s="199"/>
      <c r="L571" s="199"/>
      <c r="M571" s="203"/>
      <c r="N571" s="204"/>
      <c r="O571" s="205"/>
      <c r="P571" s="205"/>
      <c r="Q571" s="205"/>
      <c r="R571" s="205"/>
      <c r="S571" s="205"/>
      <c r="T571" s="205"/>
      <c r="U571" s="205"/>
      <c r="V571" s="205"/>
      <c r="W571" s="205"/>
      <c r="X571" s="206"/>
      <c r="AT571" s="207" t="s">
        <v>145</v>
      </c>
      <c r="AU571" s="207" t="s">
        <v>85</v>
      </c>
      <c r="AV571" s="13" t="s">
        <v>83</v>
      </c>
      <c r="AW571" s="13" t="s">
        <v>5</v>
      </c>
      <c r="AX571" s="13" t="s">
        <v>75</v>
      </c>
      <c r="AY571" s="207" t="s">
        <v>131</v>
      </c>
    </row>
    <row r="572" spans="2:51" s="13" customFormat="1" ht="12">
      <c r="B572" s="198"/>
      <c r="C572" s="199"/>
      <c r="D572" s="191" t="s">
        <v>145</v>
      </c>
      <c r="E572" s="200" t="s">
        <v>29</v>
      </c>
      <c r="F572" s="201" t="s">
        <v>1183</v>
      </c>
      <c r="G572" s="199"/>
      <c r="H572" s="200" t="s">
        <v>29</v>
      </c>
      <c r="I572" s="202"/>
      <c r="J572" s="202"/>
      <c r="K572" s="199"/>
      <c r="L572" s="199"/>
      <c r="M572" s="203"/>
      <c r="N572" s="204"/>
      <c r="O572" s="205"/>
      <c r="P572" s="205"/>
      <c r="Q572" s="205"/>
      <c r="R572" s="205"/>
      <c r="S572" s="205"/>
      <c r="T572" s="205"/>
      <c r="U572" s="205"/>
      <c r="V572" s="205"/>
      <c r="W572" s="205"/>
      <c r="X572" s="206"/>
      <c r="AT572" s="207" t="s">
        <v>145</v>
      </c>
      <c r="AU572" s="207" t="s">
        <v>85</v>
      </c>
      <c r="AV572" s="13" t="s">
        <v>83</v>
      </c>
      <c r="AW572" s="13" t="s">
        <v>5</v>
      </c>
      <c r="AX572" s="13" t="s">
        <v>75</v>
      </c>
      <c r="AY572" s="207" t="s">
        <v>131</v>
      </c>
    </row>
    <row r="573" spans="2:51" s="13" customFormat="1" ht="12">
      <c r="B573" s="198"/>
      <c r="C573" s="199"/>
      <c r="D573" s="191" t="s">
        <v>145</v>
      </c>
      <c r="E573" s="200" t="s">
        <v>29</v>
      </c>
      <c r="F573" s="201" t="s">
        <v>1352</v>
      </c>
      <c r="G573" s="199"/>
      <c r="H573" s="200" t="s">
        <v>29</v>
      </c>
      <c r="I573" s="202"/>
      <c r="J573" s="202"/>
      <c r="K573" s="199"/>
      <c r="L573" s="199"/>
      <c r="M573" s="203"/>
      <c r="N573" s="204"/>
      <c r="O573" s="205"/>
      <c r="P573" s="205"/>
      <c r="Q573" s="205"/>
      <c r="R573" s="205"/>
      <c r="S573" s="205"/>
      <c r="T573" s="205"/>
      <c r="U573" s="205"/>
      <c r="V573" s="205"/>
      <c r="W573" s="205"/>
      <c r="X573" s="206"/>
      <c r="AT573" s="207" t="s">
        <v>145</v>
      </c>
      <c r="AU573" s="207" t="s">
        <v>85</v>
      </c>
      <c r="AV573" s="13" t="s">
        <v>83</v>
      </c>
      <c r="AW573" s="13" t="s">
        <v>5</v>
      </c>
      <c r="AX573" s="13" t="s">
        <v>75</v>
      </c>
      <c r="AY573" s="207" t="s">
        <v>131</v>
      </c>
    </row>
    <row r="574" spans="2:51" s="14" customFormat="1" ht="12">
      <c r="B574" s="208"/>
      <c r="C574" s="209"/>
      <c r="D574" s="191" t="s">
        <v>145</v>
      </c>
      <c r="E574" s="210" t="s">
        <v>29</v>
      </c>
      <c r="F574" s="211" t="s">
        <v>155</v>
      </c>
      <c r="G574" s="209"/>
      <c r="H574" s="212">
        <v>3</v>
      </c>
      <c r="I574" s="213"/>
      <c r="J574" s="213"/>
      <c r="K574" s="209"/>
      <c r="L574" s="209"/>
      <c r="M574" s="214"/>
      <c r="N574" s="215"/>
      <c r="O574" s="216"/>
      <c r="P574" s="216"/>
      <c r="Q574" s="216"/>
      <c r="R574" s="216"/>
      <c r="S574" s="216"/>
      <c r="T574" s="216"/>
      <c r="U574" s="216"/>
      <c r="V574" s="216"/>
      <c r="W574" s="216"/>
      <c r="X574" s="217"/>
      <c r="AT574" s="218" t="s">
        <v>145</v>
      </c>
      <c r="AU574" s="218" t="s">
        <v>85</v>
      </c>
      <c r="AV574" s="14" t="s">
        <v>85</v>
      </c>
      <c r="AW574" s="14" t="s">
        <v>5</v>
      </c>
      <c r="AX574" s="14" t="s">
        <v>75</v>
      </c>
      <c r="AY574" s="218" t="s">
        <v>131</v>
      </c>
    </row>
    <row r="575" spans="2:51" s="15" customFormat="1" ht="12">
      <c r="B575" s="219"/>
      <c r="C575" s="220"/>
      <c r="D575" s="191" t="s">
        <v>145</v>
      </c>
      <c r="E575" s="221" t="s">
        <v>29</v>
      </c>
      <c r="F575" s="222" t="s">
        <v>147</v>
      </c>
      <c r="G575" s="220"/>
      <c r="H575" s="223">
        <v>3</v>
      </c>
      <c r="I575" s="224"/>
      <c r="J575" s="224"/>
      <c r="K575" s="220"/>
      <c r="L575" s="220"/>
      <c r="M575" s="225"/>
      <c r="N575" s="226"/>
      <c r="O575" s="227"/>
      <c r="P575" s="227"/>
      <c r="Q575" s="227"/>
      <c r="R575" s="227"/>
      <c r="S575" s="227"/>
      <c r="T575" s="227"/>
      <c r="U575" s="227"/>
      <c r="V575" s="227"/>
      <c r="W575" s="227"/>
      <c r="X575" s="228"/>
      <c r="AT575" s="229" t="s">
        <v>145</v>
      </c>
      <c r="AU575" s="229" t="s">
        <v>85</v>
      </c>
      <c r="AV575" s="15" t="s">
        <v>139</v>
      </c>
      <c r="AW575" s="15" t="s">
        <v>5</v>
      </c>
      <c r="AX575" s="15" t="s">
        <v>83</v>
      </c>
      <c r="AY575" s="229" t="s">
        <v>131</v>
      </c>
    </row>
    <row r="576" spans="1:65" s="2" customFormat="1" ht="24">
      <c r="A576" s="35"/>
      <c r="B576" s="36"/>
      <c r="C576" s="177" t="s">
        <v>349</v>
      </c>
      <c r="D576" s="177" t="s">
        <v>134</v>
      </c>
      <c r="E576" s="178" t="s">
        <v>1262</v>
      </c>
      <c r="F576" s="179" t="s">
        <v>1263</v>
      </c>
      <c r="G576" s="180" t="s">
        <v>158</v>
      </c>
      <c r="H576" s="181">
        <v>3</v>
      </c>
      <c r="I576" s="182"/>
      <c r="J576" s="182"/>
      <c r="K576" s="183">
        <f>ROUND(P576*H576,2)</f>
        <v>0</v>
      </c>
      <c r="L576" s="179" t="s">
        <v>1008</v>
      </c>
      <c r="M576" s="40"/>
      <c r="N576" s="184" t="s">
        <v>29</v>
      </c>
      <c r="O576" s="185" t="s">
        <v>44</v>
      </c>
      <c r="P576" s="186">
        <f>I576+J576</f>
        <v>0</v>
      </c>
      <c r="Q576" s="186">
        <f>ROUND(I576*H576,2)</f>
        <v>0</v>
      </c>
      <c r="R576" s="186">
        <f>ROUND(J576*H576,2)</f>
        <v>0</v>
      </c>
      <c r="S576" s="65"/>
      <c r="T576" s="187">
        <f>S576*H576</f>
        <v>0</v>
      </c>
      <c r="U576" s="187">
        <v>0</v>
      </c>
      <c r="V576" s="187">
        <f>U576*H576</f>
        <v>0</v>
      </c>
      <c r="W576" s="187">
        <v>0</v>
      </c>
      <c r="X576" s="188">
        <f>W576*H576</f>
        <v>0</v>
      </c>
      <c r="Y576" s="35"/>
      <c r="Z576" s="35"/>
      <c r="AA576" s="35"/>
      <c r="AB576" s="35"/>
      <c r="AC576" s="35"/>
      <c r="AD576" s="35"/>
      <c r="AE576" s="35"/>
      <c r="AR576" s="189" t="s">
        <v>455</v>
      </c>
      <c r="AT576" s="189" t="s">
        <v>134</v>
      </c>
      <c r="AU576" s="189" t="s">
        <v>85</v>
      </c>
      <c r="AY576" s="18" t="s">
        <v>131</v>
      </c>
      <c r="BE576" s="190">
        <f>IF(O576="základní",K576,0)</f>
        <v>0</v>
      </c>
      <c r="BF576" s="190">
        <f>IF(O576="snížená",K576,0)</f>
        <v>0</v>
      </c>
      <c r="BG576" s="190">
        <f>IF(O576="zákl. přenesená",K576,0)</f>
        <v>0</v>
      </c>
      <c r="BH576" s="190">
        <f>IF(O576="sníž. přenesená",K576,0)</f>
        <v>0</v>
      </c>
      <c r="BI576" s="190">
        <f>IF(O576="nulová",K576,0)</f>
        <v>0</v>
      </c>
      <c r="BJ576" s="18" t="s">
        <v>83</v>
      </c>
      <c r="BK576" s="190">
        <f>ROUND(P576*H576,2)</f>
        <v>0</v>
      </c>
      <c r="BL576" s="18" t="s">
        <v>455</v>
      </c>
      <c r="BM576" s="189" t="s">
        <v>525</v>
      </c>
    </row>
    <row r="577" spans="1:47" s="2" customFormat="1" ht="12">
      <c r="A577" s="35"/>
      <c r="B577" s="36"/>
      <c r="C577" s="37"/>
      <c r="D577" s="191" t="s">
        <v>141</v>
      </c>
      <c r="E577" s="37"/>
      <c r="F577" s="192" t="s">
        <v>1263</v>
      </c>
      <c r="G577" s="37"/>
      <c r="H577" s="37"/>
      <c r="I577" s="193"/>
      <c r="J577" s="193"/>
      <c r="K577" s="37"/>
      <c r="L577" s="37"/>
      <c r="M577" s="40"/>
      <c r="N577" s="194"/>
      <c r="O577" s="195"/>
      <c r="P577" s="65"/>
      <c r="Q577" s="65"/>
      <c r="R577" s="65"/>
      <c r="S577" s="65"/>
      <c r="T577" s="65"/>
      <c r="U577" s="65"/>
      <c r="V577" s="65"/>
      <c r="W577" s="65"/>
      <c r="X577" s="66"/>
      <c r="Y577" s="35"/>
      <c r="Z577" s="35"/>
      <c r="AA577" s="35"/>
      <c r="AB577" s="35"/>
      <c r="AC577" s="35"/>
      <c r="AD577" s="35"/>
      <c r="AE577" s="35"/>
      <c r="AT577" s="18" t="s">
        <v>141</v>
      </c>
      <c r="AU577" s="18" t="s">
        <v>85</v>
      </c>
    </row>
    <row r="578" spans="1:47" s="2" customFormat="1" ht="12">
      <c r="A578" s="35"/>
      <c r="B578" s="36"/>
      <c r="C578" s="37"/>
      <c r="D578" s="196" t="s">
        <v>143</v>
      </c>
      <c r="E578" s="37"/>
      <c r="F578" s="197" t="s">
        <v>1264</v>
      </c>
      <c r="G578" s="37"/>
      <c r="H578" s="37"/>
      <c r="I578" s="193"/>
      <c r="J578" s="193"/>
      <c r="K578" s="37"/>
      <c r="L578" s="37"/>
      <c r="M578" s="40"/>
      <c r="N578" s="194"/>
      <c r="O578" s="195"/>
      <c r="P578" s="65"/>
      <c r="Q578" s="65"/>
      <c r="R578" s="65"/>
      <c r="S578" s="65"/>
      <c r="T578" s="65"/>
      <c r="U578" s="65"/>
      <c r="V578" s="65"/>
      <c r="W578" s="65"/>
      <c r="X578" s="66"/>
      <c r="Y578" s="35"/>
      <c r="Z578" s="35"/>
      <c r="AA578" s="35"/>
      <c r="AB578" s="35"/>
      <c r="AC578" s="35"/>
      <c r="AD578" s="35"/>
      <c r="AE578" s="35"/>
      <c r="AT578" s="18" t="s">
        <v>143</v>
      </c>
      <c r="AU578" s="18" t="s">
        <v>85</v>
      </c>
    </row>
    <row r="579" spans="2:51" s="13" customFormat="1" ht="12">
      <c r="B579" s="198"/>
      <c r="C579" s="199"/>
      <c r="D579" s="191" t="s">
        <v>145</v>
      </c>
      <c r="E579" s="200" t="s">
        <v>29</v>
      </c>
      <c r="F579" s="201" t="s">
        <v>1244</v>
      </c>
      <c r="G579" s="199"/>
      <c r="H579" s="200" t="s">
        <v>29</v>
      </c>
      <c r="I579" s="202"/>
      <c r="J579" s="202"/>
      <c r="K579" s="199"/>
      <c r="L579" s="199"/>
      <c r="M579" s="203"/>
      <c r="N579" s="204"/>
      <c r="O579" s="205"/>
      <c r="P579" s="205"/>
      <c r="Q579" s="205"/>
      <c r="R579" s="205"/>
      <c r="S579" s="205"/>
      <c r="T579" s="205"/>
      <c r="U579" s="205"/>
      <c r="V579" s="205"/>
      <c r="W579" s="205"/>
      <c r="X579" s="206"/>
      <c r="AT579" s="207" t="s">
        <v>145</v>
      </c>
      <c r="AU579" s="207" t="s">
        <v>85</v>
      </c>
      <c r="AV579" s="13" t="s">
        <v>83</v>
      </c>
      <c r="AW579" s="13" t="s">
        <v>5</v>
      </c>
      <c r="AX579" s="13" t="s">
        <v>75</v>
      </c>
      <c r="AY579" s="207" t="s">
        <v>131</v>
      </c>
    </row>
    <row r="580" spans="2:51" s="13" customFormat="1" ht="12">
      <c r="B580" s="198"/>
      <c r="C580" s="199"/>
      <c r="D580" s="191" t="s">
        <v>145</v>
      </c>
      <c r="E580" s="200" t="s">
        <v>29</v>
      </c>
      <c r="F580" s="201" t="s">
        <v>1219</v>
      </c>
      <c r="G580" s="199"/>
      <c r="H580" s="200" t="s">
        <v>29</v>
      </c>
      <c r="I580" s="202"/>
      <c r="J580" s="202"/>
      <c r="K580" s="199"/>
      <c r="L580" s="199"/>
      <c r="M580" s="203"/>
      <c r="N580" s="204"/>
      <c r="O580" s="205"/>
      <c r="P580" s="205"/>
      <c r="Q580" s="205"/>
      <c r="R580" s="205"/>
      <c r="S580" s="205"/>
      <c r="T580" s="205"/>
      <c r="U580" s="205"/>
      <c r="V580" s="205"/>
      <c r="W580" s="205"/>
      <c r="X580" s="206"/>
      <c r="AT580" s="207" t="s">
        <v>145</v>
      </c>
      <c r="AU580" s="207" t="s">
        <v>85</v>
      </c>
      <c r="AV580" s="13" t="s">
        <v>83</v>
      </c>
      <c r="AW580" s="13" t="s">
        <v>5</v>
      </c>
      <c r="AX580" s="13" t="s">
        <v>75</v>
      </c>
      <c r="AY580" s="207" t="s">
        <v>131</v>
      </c>
    </row>
    <row r="581" spans="2:51" s="13" customFormat="1" ht="12">
      <c r="B581" s="198"/>
      <c r="C581" s="199"/>
      <c r="D581" s="191" t="s">
        <v>145</v>
      </c>
      <c r="E581" s="200" t="s">
        <v>29</v>
      </c>
      <c r="F581" s="201" t="s">
        <v>1183</v>
      </c>
      <c r="G581" s="199"/>
      <c r="H581" s="200" t="s">
        <v>29</v>
      </c>
      <c r="I581" s="202"/>
      <c r="J581" s="202"/>
      <c r="K581" s="199"/>
      <c r="L581" s="199"/>
      <c r="M581" s="203"/>
      <c r="N581" s="204"/>
      <c r="O581" s="205"/>
      <c r="P581" s="205"/>
      <c r="Q581" s="205"/>
      <c r="R581" s="205"/>
      <c r="S581" s="205"/>
      <c r="T581" s="205"/>
      <c r="U581" s="205"/>
      <c r="V581" s="205"/>
      <c r="W581" s="205"/>
      <c r="X581" s="206"/>
      <c r="AT581" s="207" t="s">
        <v>145</v>
      </c>
      <c r="AU581" s="207" t="s">
        <v>85</v>
      </c>
      <c r="AV581" s="13" t="s">
        <v>83</v>
      </c>
      <c r="AW581" s="13" t="s">
        <v>5</v>
      </c>
      <c r="AX581" s="13" t="s">
        <v>75</v>
      </c>
      <c r="AY581" s="207" t="s">
        <v>131</v>
      </c>
    </row>
    <row r="582" spans="2:51" s="13" customFormat="1" ht="12">
      <c r="B582" s="198"/>
      <c r="C582" s="199"/>
      <c r="D582" s="191" t="s">
        <v>145</v>
      </c>
      <c r="E582" s="200" t="s">
        <v>29</v>
      </c>
      <c r="F582" s="201" t="s">
        <v>1352</v>
      </c>
      <c r="G582" s="199"/>
      <c r="H582" s="200" t="s">
        <v>29</v>
      </c>
      <c r="I582" s="202"/>
      <c r="J582" s="202"/>
      <c r="K582" s="199"/>
      <c r="L582" s="199"/>
      <c r="M582" s="203"/>
      <c r="N582" s="204"/>
      <c r="O582" s="205"/>
      <c r="P582" s="205"/>
      <c r="Q582" s="205"/>
      <c r="R582" s="205"/>
      <c r="S582" s="205"/>
      <c r="T582" s="205"/>
      <c r="U582" s="205"/>
      <c r="V582" s="205"/>
      <c r="W582" s="205"/>
      <c r="X582" s="206"/>
      <c r="AT582" s="207" t="s">
        <v>145</v>
      </c>
      <c r="AU582" s="207" t="s">
        <v>85</v>
      </c>
      <c r="AV582" s="13" t="s">
        <v>83</v>
      </c>
      <c r="AW582" s="13" t="s">
        <v>5</v>
      </c>
      <c r="AX582" s="13" t="s">
        <v>75</v>
      </c>
      <c r="AY582" s="207" t="s">
        <v>131</v>
      </c>
    </row>
    <row r="583" spans="2:51" s="14" customFormat="1" ht="12">
      <c r="B583" s="208"/>
      <c r="C583" s="209"/>
      <c r="D583" s="191" t="s">
        <v>145</v>
      </c>
      <c r="E583" s="210" t="s">
        <v>29</v>
      </c>
      <c r="F583" s="211" t="s">
        <v>155</v>
      </c>
      <c r="G583" s="209"/>
      <c r="H583" s="212">
        <v>3</v>
      </c>
      <c r="I583" s="213"/>
      <c r="J583" s="213"/>
      <c r="K583" s="209"/>
      <c r="L583" s="209"/>
      <c r="M583" s="214"/>
      <c r="N583" s="215"/>
      <c r="O583" s="216"/>
      <c r="P583" s="216"/>
      <c r="Q583" s="216"/>
      <c r="R583" s="216"/>
      <c r="S583" s="216"/>
      <c r="T583" s="216"/>
      <c r="U583" s="216"/>
      <c r="V583" s="216"/>
      <c r="W583" s="216"/>
      <c r="X583" s="217"/>
      <c r="AT583" s="218" t="s">
        <v>145</v>
      </c>
      <c r="AU583" s="218" t="s">
        <v>85</v>
      </c>
      <c r="AV583" s="14" t="s">
        <v>85</v>
      </c>
      <c r="AW583" s="14" t="s">
        <v>5</v>
      </c>
      <c r="AX583" s="14" t="s">
        <v>75</v>
      </c>
      <c r="AY583" s="218" t="s">
        <v>131</v>
      </c>
    </row>
    <row r="584" spans="2:51" s="15" customFormat="1" ht="12">
      <c r="B584" s="219"/>
      <c r="C584" s="220"/>
      <c r="D584" s="191" t="s">
        <v>145</v>
      </c>
      <c r="E584" s="221" t="s">
        <v>29</v>
      </c>
      <c r="F584" s="222" t="s">
        <v>147</v>
      </c>
      <c r="G584" s="220"/>
      <c r="H584" s="223">
        <v>3</v>
      </c>
      <c r="I584" s="224"/>
      <c r="J584" s="224"/>
      <c r="K584" s="220"/>
      <c r="L584" s="220"/>
      <c r="M584" s="225"/>
      <c r="N584" s="226"/>
      <c r="O584" s="227"/>
      <c r="P584" s="227"/>
      <c r="Q584" s="227"/>
      <c r="R584" s="227"/>
      <c r="S584" s="227"/>
      <c r="T584" s="227"/>
      <c r="U584" s="227"/>
      <c r="V584" s="227"/>
      <c r="W584" s="227"/>
      <c r="X584" s="228"/>
      <c r="AT584" s="229" t="s">
        <v>145</v>
      </c>
      <c r="AU584" s="229" t="s">
        <v>85</v>
      </c>
      <c r="AV584" s="15" t="s">
        <v>139</v>
      </c>
      <c r="AW584" s="15" t="s">
        <v>5</v>
      </c>
      <c r="AX584" s="15" t="s">
        <v>83</v>
      </c>
      <c r="AY584" s="229" t="s">
        <v>131</v>
      </c>
    </row>
    <row r="585" spans="1:65" s="2" customFormat="1" ht="24.2" customHeight="1">
      <c r="A585" s="35"/>
      <c r="B585" s="36"/>
      <c r="C585" s="177" t="s">
        <v>353</v>
      </c>
      <c r="D585" s="177" t="s">
        <v>134</v>
      </c>
      <c r="E585" s="178" t="s">
        <v>1265</v>
      </c>
      <c r="F585" s="179" t="s">
        <v>1266</v>
      </c>
      <c r="G585" s="180" t="s">
        <v>158</v>
      </c>
      <c r="H585" s="181">
        <v>397</v>
      </c>
      <c r="I585" s="182"/>
      <c r="J585" s="182"/>
      <c r="K585" s="183">
        <f>ROUND(P585*H585,2)</f>
        <v>0</v>
      </c>
      <c r="L585" s="179" t="s">
        <v>1008</v>
      </c>
      <c r="M585" s="40"/>
      <c r="N585" s="184" t="s">
        <v>29</v>
      </c>
      <c r="O585" s="185" t="s">
        <v>44</v>
      </c>
      <c r="P585" s="186">
        <f>I585+J585</f>
        <v>0</v>
      </c>
      <c r="Q585" s="186">
        <f>ROUND(I585*H585,2)</f>
        <v>0</v>
      </c>
      <c r="R585" s="186">
        <f>ROUND(J585*H585,2)</f>
        <v>0</v>
      </c>
      <c r="S585" s="65"/>
      <c r="T585" s="187">
        <f>S585*H585</f>
        <v>0</v>
      </c>
      <c r="U585" s="187">
        <v>0</v>
      </c>
      <c r="V585" s="187">
        <f>U585*H585</f>
        <v>0</v>
      </c>
      <c r="W585" s="187">
        <v>0</v>
      </c>
      <c r="X585" s="188">
        <f>W585*H585</f>
        <v>0</v>
      </c>
      <c r="Y585" s="35"/>
      <c r="Z585" s="35"/>
      <c r="AA585" s="35"/>
      <c r="AB585" s="35"/>
      <c r="AC585" s="35"/>
      <c r="AD585" s="35"/>
      <c r="AE585" s="35"/>
      <c r="AR585" s="189" t="s">
        <v>455</v>
      </c>
      <c r="AT585" s="189" t="s">
        <v>134</v>
      </c>
      <c r="AU585" s="189" t="s">
        <v>85</v>
      </c>
      <c r="AY585" s="18" t="s">
        <v>131</v>
      </c>
      <c r="BE585" s="190">
        <f>IF(O585="základní",K585,0)</f>
        <v>0</v>
      </c>
      <c r="BF585" s="190">
        <f>IF(O585="snížená",K585,0)</f>
        <v>0</v>
      </c>
      <c r="BG585" s="190">
        <f>IF(O585="zákl. přenesená",K585,0)</f>
        <v>0</v>
      </c>
      <c r="BH585" s="190">
        <f>IF(O585="sníž. přenesená",K585,0)</f>
        <v>0</v>
      </c>
      <c r="BI585" s="190">
        <f>IF(O585="nulová",K585,0)</f>
        <v>0</v>
      </c>
      <c r="BJ585" s="18" t="s">
        <v>83</v>
      </c>
      <c r="BK585" s="190">
        <f>ROUND(P585*H585,2)</f>
        <v>0</v>
      </c>
      <c r="BL585" s="18" t="s">
        <v>455</v>
      </c>
      <c r="BM585" s="189" t="s">
        <v>534</v>
      </c>
    </row>
    <row r="586" spans="1:47" s="2" customFormat="1" ht="12">
      <c r="A586" s="35"/>
      <c r="B586" s="36"/>
      <c r="C586" s="37"/>
      <c r="D586" s="191" t="s">
        <v>141</v>
      </c>
      <c r="E586" s="37"/>
      <c r="F586" s="192" t="s">
        <v>1266</v>
      </c>
      <c r="G586" s="37"/>
      <c r="H586" s="37"/>
      <c r="I586" s="193"/>
      <c r="J586" s="193"/>
      <c r="K586" s="37"/>
      <c r="L586" s="37"/>
      <c r="M586" s="40"/>
      <c r="N586" s="194"/>
      <c r="O586" s="195"/>
      <c r="P586" s="65"/>
      <c r="Q586" s="65"/>
      <c r="R586" s="65"/>
      <c r="S586" s="65"/>
      <c r="T586" s="65"/>
      <c r="U586" s="65"/>
      <c r="V586" s="65"/>
      <c r="W586" s="65"/>
      <c r="X586" s="66"/>
      <c r="Y586" s="35"/>
      <c r="Z586" s="35"/>
      <c r="AA586" s="35"/>
      <c r="AB586" s="35"/>
      <c r="AC586" s="35"/>
      <c r="AD586" s="35"/>
      <c r="AE586" s="35"/>
      <c r="AT586" s="18" t="s">
        <v>141</v>
      </c>
      <c r="AU586" s="18" t="s">
        <v>85</v>
      </c>
    </row>
    <row r="587" spans="1:47" s="2" customFormat="1" ht="12">
      <c r="A587" s="35"/>
      <c r="B587" s="36"/>
      <c r="C587" s="37"/>
      <c r="D587" s="196" t="s">
        <v>143</v>
      </c>
      <c r="E587" s="37"/>
      <c r="F587" s="197" t="s">
        <v>1267</v>
      </c>
      <c r="G587" s="37"/>
      <c r="H587" s="37"/>
      <c r="I587" s="193"/>
      <c r="J587" s="193"/>
      <c r="K587" s="37"/>
      <c r="L587" s="37"/>
      <c r="M587" s="40"/>
      <c r="N587" s="194"/>
      <c r="O587" s="195"/>
      <c r="P587" s="65"/>
      <c r="Q587" s="65"/>
      <c r="R587" s="65"/>
      <c r="S587" s="65"/>
      <c r="T587" s="65"/>
      <c r="U587" s="65"/>
      <c r="V587" s="65"/>
      <c r="W587" s="65"/>
      <c r="X587" s="66"/>
      <c r="Y587" s="35"/>
      <c r="Z587" s="35"/>
      <c r="AA587" s="35"/>
      <c r="AB587" s="35"/>
      <c r="AC587" s="35"/>
      <c r="AD587" s="35"/>
      <c r="AE587" s="35"/>
      <c r="AT587" s="18" t="s">
        <v>143</v>
      </c>
      <c r="AU587" s="18" t="s">
        <v>85</v>
      </c>
    </row>
    <row r="588" spans="2:51" s="13" customFormat="1" ht="12">
      <c r="B588" s="198"/>
      <c r="C588" s="199"/>
      <c r="D588" s="191" t="s">
        <v>145</v>
      </c>
      <c r="E588" s="200" t="s">
        <v>29</v>
      </c>
      <c r="F588" s="201" t="s">
        <v>1210</v>
      </c>
      <c r="G588" s="199"/>
      <c r="H588" s="200" t="s">
        <v>29</v>
      </c>
      <c r="I588" s="202"/>
      <c r="J588" s="202"/>
      <c r="K588" s="199"/>
      <c r="L588" s="199"/>
      <c r="M588" s="203"/>
      <c r="N588" s="204"/>
      <c r="O588" s="205"/>
      <c r="P588" s="205"/>
      <c r="Q588" s="205"/>
      <c r="R588" s="205"/>
      <c r="S588" s="205"/>
      <c r="T588" s="205"/>
      <c r="U588" s="205"/>
      <c r="V588" s="205"/>
      <c r="W588" s="205"/>
      <c r="X588" s="206"/>
      <c r="AT588" s="207" t="s">
        <v>145</v>
      </c>
      <c r="AU588" s="207" t="s">
        <v>85</v>
      </c>
      <c r="AV588" s="13" t="s">
        <v>83</v>
      </c>
      <c r="AW588" s="13" t="s">
        <v>5</v>
      </c>
      <c r="AX588" s="13" t="s">
        <v>75</v>
      </c>
      <c r="AY588" s="207" t="s">
        <v>131</v>
      </c>
    </row>
    <row r="589" spans="2:51" s="13" customFormat="1" ht="12">
      <c r="B589" s="198"/>
      <c r="C589" s="199"/>
      <c r="D589" s="191" t="s">
        <v>145</v>
      </c>
      <c r="E589" s="200" t="s">
        <v>29</v>
      </c>
      <c r="F589" s="201" t="s">
        <v>1209</v>
      </c>
      <c r="G589" s="199"/>
      <c r="H589" s="200" t="s">
        <v>29</v>
      </c>
      <c r="I589" s="202"/>
      <c r="J589" s="202"/>
      <c r="K589" s="199"/>
      <c r="L589" s="199"/>
      <c r="M589" s="203"/>
      <c r="N589" s="204"/>
      <c r="O589" s="205"/>
      <c r="P589" s="205"/>
      <c r="Q589" s="205"/>
      <c r="R589" s="205"/>
      <c r="S589" s="205"/>
      <c r="T589" s="205"/>
      <c r="U589" s="205"/>
      <c r="V589" s="205"/>
      <c r="W589" s="205"/>
      <c r="X589" s="206"/>
      <c r="AT589" s="207" t="s">
        <v>145</v>
      </c>
      <c r="AU589" s="207" t="s">
        <v>85</v>
      </c>
      <c r="AV589" s="13" t="s">
        <v>83</v>
      </c>
      <c r="AW589" s="13" t="s">
        <v>5</v>
      </c>
      <c r="AX589" s="13" t="s">
        <v>75</v>
      </c>
      <c r="AY589" s="207" t="s">
        <v>131</v>
      </c>
    </row>
    <row r="590" spans="2:51" s="13" customFormat="1" ht="12">
      <c r="B590" s="198"/>
      <c r="C590" s="199"/>
      <c r="D590" s="191" t="s">
        <v>145</v>
      </c>
      <c r="E590" s="200" t="s">
        <v>29</v>
      </c>
      <c r="F590" s="201" t="s">
        <v>1162</v>
      </c>
      <c r="G590" s="199"/>
      <c r="H590" s="200" t="s">
        <v>29</v>
      </c>
      <c r="I590" s="202"/>
      <c r="J590" s="202"/>
      <c r="K590" s="199"/>
      <c r="L590" s="199"/>
      <c r="M590" s="203"/>
      <c r="N590" s="204"/>
      <c r="O590" s="205"/>
      <c r="P590" s="205"/>
      <c r="Q590" s="205"/>
      <c r="R590" s="205"/>
      <c r="S590" s="205"/>
      <c r="T590" s="205"/>
      <c r="U590" s="205"/>
      <c r="V590" s="205"/>
      <c r="W590" s="205"/>
      <c r="X590" s="206"/>
      <c r="AT590" s="207" t="s">
        <v>145</v>
      </c>
      <c r="AU590" s="207" t="s">
        <v>85</v>
      </c>
      <c r="AV590" s="13" t="s">
        <v>83</v>
      </c>
      <c r="AW590" s="13" t="s">
        <v>5</v>
      </c>
      <c r="AX590" s="13" t="s">
        <v>75</v>
      </c>
      <c r="AY590" s="207" t="s">
        <v>131</v>
      </c>
    </row>
    <row r="591" spans="2:51" s="13" customFormat="1" ht="12">
      <c r="B591" s="198"/>
      <c r="C591" s="199"/>
      <c r="D591" s="191" t="s">
        <v>145</v>
      </c>
      <c r="E591" s="200" t="s">
        <v>29</v>
      </c>
      <c r="F591" s="201" t="s">
        <v>1352</v>
      </c>
      <c r="G591" s="199"/>
      <c r="H591" s="200" t="s">
        <v>29</v>
      </c>
      <c r="I591" s="202"/>
      <c r="J591" s="202"/>
      <c r="K591" s="199"/>
      <c r="L591" s="199"/>
      <c r="M591" s="203"/>
      <c r="N591" s="204"/>
      <c r="O591" s="205"/>
      <c r="P591" s="205"/>
      <c r="Q591" s="205"/>
      <c r="R591" s="205"/>
      <c r="S591" s="205"/>
      <c r="T591" s="205"/>
      <c r="U591" s="205"/>
      <c r="V591" s="205"/>
      <c r="W591" s="205"/>
      <c r="X591" s="206"/>
      <c r="AT591" s="207" t="s">
        <v>145</v>
      </c>
      <c r="AU591" s="207" t="s">
        <v>85</v>
      </c>
      <c r="AV591" s="13" t="s">
        <v>83</v>
      </c>
      <c r="AW591" s="13" t="s">
        <v>5</v>
      </c>
      <c r="AX591" s="13" t="s">
        <v>75</v>
      </c>
      <c r="AY591" s="207" t="s">
        <v>131</v>
      </c>
    </row>
    <row r="592" spans="2:51" s="14" customFormat="1" ht="12">
      <c r="B592" s="208"/>
      <c r="C592" s="209"/>
      <c r="D592" s="191" t="s">
        <v>145</v>
      </c>
      <c r="E592" s="210" t="s">
        <v>29</v>
      </c>
      <c r="F592" s="211" t="s">
        <v>1433</v>
      </c>
      <c r="G592" s="209"/>
      <c r="H592" s="212">
        <v>397</v>
      </c>
      <c r="I592" s="213"/>
      <c r="J592" s="213"/>
      <c r="K592" s="209"/>
      <c r="L592" s="209"/>
      <c r="M592" s="214"/>
      <c r="N592" s="215"/>
      <c r="O592" s="216"/>
      <c r="P592" s="216"/>
      <c r="Q592" s="216"/>
      <c r="R592" s="216"/>
      <c r="S592" s="216"/>
      <c r="T592" s="216"/>
      <c r="U592" s="216"/>
      <c r="V592" s="216"/>
      <c r="W592" s="216"/>
      <c r="X592" s="217"/>
      <c r="AT592" s="218" t="s">
        <v>145</v>
      </c>
      <c r="AU592" s="218" t="s">
        <v>85</v>
      </c>
      <c r="AV592" s="14" t="s">
        <v>85</v>
      </c>
      <c r="AW592" s="14" t="s">
        <v>5</v>
      </c>
      <c r="AX592" s="14" t="s">
        <v>75</v>
      </c>
      <c r="AY592" s="218" t="s">
        <v>131</v>
      </c>
    </row>
    <row r="593" spans="2:51" s="15" customFormat="1" ht="12">
      <c r="B593" s="219"/>
      <c r="C593" s="220"/>
      <c r="D593" s="191" t="s">
        <v>145</v>
      </c>
      <c r="E593" s="221" t="s">
        <v>29</v>
      </c>
      <c r="F593" s="222" t="s">
        <v>147</v>
      </c>
      <c r="G593" s="220"/>
      <c r="H593" s="223">
        <v>397</v>
      </c>
      <c r="I593" s="224"/>
      <c r="J593" s="224"/>
      <c r="K593" s="220"/>
      <c r="L593" s="220"/>
      <c r="M593" s="225"/>
      <c r="N593" s="226"/>
      <c r="O593" s="227"/>
      <c r="P593" s="227"/>
      <c r="Q593" s="227"/>
      <c r="R593" s="227"/>
      <c r="S593" s="227"/>
      <c r="T593" s="227"/>
      <c r="U593" s="227"/>
      <c r="V593" s="227"/>
      <c r="W593" s="227"/>
      <c r="X593" s="228"/>
      <c r="AT593" s="229" t="s">
        <v>145</v>
      </c>
      <c r="AU593" s="229" t="s">
        <v>85</v>
      </c>
      <c r="AV593" s="15" t="s">
        <v>139</v>
      </c>
      <c r="AW593" s="15" t="s">
        <v>5</v>
      </c>
      <c r="AX593" s="15" t="s">
        <v>83</v>
      </c>
      <c r="AY593" s="229" t="s">
        <v>131</v>
      </c>
    </row>
    <row r="594" spans="1:65" s="2" customFormat="1" ht="24.2" customHeight="1">
      <c r="A594" s="35"/>
      <c r="B594" s="36"/>
      <c r="C594" s="177" t="s">
        <v>359</v>
      </c>
      <c r="D594" s="177" t="s">
        <v>134</v>
      </c>
      <c r="E594" s="178" t="s">
        <v>1268</v>
      </c>
      <c r="F594" s="179" t="s">
        <v>1269</v>
      </c>
      <c r="G594" s="180" t="s">
        <v>158</v>
      </c>
      <c r="H594" s="181">
        <v>25</v>
      </c>
      <c r="I594" s="182"/>
      <c r="J594" s="182"/>
      <c r="K594" s="183">
        <f>ROUND(P594*H594,2)</f>
        <v>0</v>
      </c>
      <c r="L594" s="179" t="s">
        <v>1008</v>
      </c>
      <c r="M594" s="40"/>
      <c r="N594" s="184" t="s">
        <v>29</v>
      </c>
      <c r="O594" s="185" t="s">
        <v>44</v>
      </c>
      <c r="P594" s="186">
        <f>I594+J594</f>
        <v>0</v>
      </c>
      <c r="Q594" s="186">
        <f>ROUND(I594*H594,2)</f>
        <v>0</v>
      </c>
      <c r="R594" s="186">
        <f>ROUND(J594*H594,2)</f>
        <v>0</v>
      </c>
      <c r="S594" s="65"/>
      <c r="T594" s="187">
        <f>S594*H594</f>
        <v>0</v>
      </c>
      <c r="U594" s="187">
        <v>0</v>
      </c>
      <c r="V594" s="187">
        <f>U594*H594</f>
        <v>0</v>
      </c>
      <c r="W594" s="187">
        <v>0</v>
      </c>
      <c r="X594" s="188">
        <f>W594*H594</f>
        <v>0</v>
      </c>
      <c r="Y594" s="35"/>
      <c r="Z594" s="35"/>
      <c r="AA594" s="35"/>
      <c r="AB594" s="35"/>
      <c r="AC594" s="35"/>
      <c r="AD594" s="35"/>
      <c r="AE594" s="35"/>
      <c r="AR594" s="189" t="s">
        <v>455</v>
      </c>
      <c r="AT594" s="189" t="s">
        <v>134</v>
      </c>
      <c r="AU594" s="189" t="s">
        <v>85</v>
      </c>
      <c r="AY594" s="18" t="s">
        <v>131</v>
      </c>
      <c r="BE594" s="190">
        <f>IF(O594="základní",K594,0)</f>
        <v>0</v>
      </c>
      <c r="BF594" s="190">
        <f>IF(O594="snížená",K594,0)</f>
        <v>0</v>
      </c>
      <c r="BG594" s="190">
        <f>IF(O594="zákl. přenesená",K594,0)</f>
        <v>0</v>
      </c>
      <c r="BH594" s="190">
        <f>IF(O594="sníž. přenesená",K594,0)</f>
        <v>0</v>
      </c>
      <c r="BI594" s="190">
        <f>IF(O594="nulová",K594,0)</f>
        <v>0</v>
      </c>
      <c r="BJ594" s="18" t="s">
        <v>83</v>
      </c>
      <c r="BK594" s="190">
        <f>ROUND(P594*H594,2)</f>
        <v>0</v>
      </c>
      <c r="BL594" s="18" t="s">
        <v>455</v>
      </c>
      <c r="BM594" s="189" t="s">
        <v>545</v>
      </c>
    </row>
    <row r="595" spans="1:47" s="2" customFormat="1" ht="12">
      <c r="A595" s="35"/>
      <c r="B595" s="36"/>
      <c r="C595" s="37"/>
      <c r="D595" s="191" t="s">
        <v>141</v>
      </c>
      <c r="E595" s="37"/>
      <c r="F595" s="192" t="s">
        <v>1269</v>
      </c>
      <c r="G595" s="37"/>
      <c r="H595" s="37"/>
      <c r="I595" s="193"/>
      <c r="J595" s="193"/>
      <c r="K595" s="37"/>
      <c r="L595" s="37"/>
      <c r="M595" s="40"/>
      <c r="N595" s="194"/>
      <c r="O595" s="195"/>
      <c r="P595" s="65"/>
      <c r="Q595" s="65"/>
      <c r="R595" s="65"/>
      <c r="S595" s="65"/>
      <c r="T595" s="65"/>
      <c r="U595" s="65"/>
      <c r="V595" s="65"/>
      <c r="W595" s="65"/>
      <c r="X595" s="66"/>
      <c r="Y595" s="35"/>
      <c r="Z595" s="35"/>
      <c r="AA595" s="35"/>
      <c r="AB595" s="35"/>
      <c r="AC595" s="35"/>
      <c r="AD595" s="35"/>
      <c r="AE595" s="35"/>
      <c r="AT595" s="18" t="s">
        <v>141</v>
      </c>
      <c r="AU595" s="18" t="s">
        <v>85</v>
      </c>
    </row>
    <row r="596" spans="1:47" s="2" customFormat="1" ht="12">
      <c r="A596" s="35"/>
      <c r="B596" s="36"/>
      <c r="C596" s="37"/>
      <c r="D596" s="196" t="s">
        <v>143</v>
      </c>
      <c r="E596" s="37"/>
      <c r="F596" s="197" t="s">
        <v>1270</v>
      </c>
      <c r="G596" s="37"/>
      <c r="H596" s="37"/>
      <c r="I596" s="193"/>
      <c r="J596" s="193"/>
      <c r="K596" s="37"/>
      <c r="L596" s="37"/>
      <c r="M596" s="40"/>
      <c r="N596" s="194"/>
      <c r="O596" s="195"/>
      <c r="P596" s="65"/>
      <c r="Q596" s="65"/>
      <c r="R596" s="65"/>
      <c r="S596" s="65"/>
      <c r="T596" s="65"/>
      <c r="U596" s="65"/>
      <c r="V596" s="65"/>
      <c r="W596" s="65"/>
      <c r="X596" s="66"/>
      <c r="Y596" s="35"/>
      <c r="Z596" s="35"/>
      <c r="AA596" s="35"/>
      <c r="AB596" s="35"/>
      <c r="AC596" s="35"/>
      <c r="AD596" s="35"/>
      <c r="AE596" s="35"/>
      <c r="AT596" s="18" t="s">
        <v>143</v>
      </c>
      <c r="AU596" s="18" t="s">
        <v>85</v>
      </c>
    </row>
    <row r="597" spans="2:51" s="13" customFormat="1" ht="12">
      <c r="B597" s="198"/>
      <c r="C597" s="199"/>
      <c r="D597" s="191" t="s">
        <v>145</v>
      </c>
      <c r="E597" s="200" t="s">
        <v>29</v>
      </c>
      <c r="F597" s="201" t="s">
        <v>1210</v>
      </c>
      <c r="G597" s="199"/>
      <c r="H597" s="200" t="s">
        <v>29</v>
      </c>
      <c r="I597" s="202"/>
      <c r="J597" s="202"/>
      <c r="K597" s="199"/>
      <c r="L597" s="199"/>
      <c r="M597" s="203"/>
      <c r="N597" s="204"/>
      <c r="O597" s="205"/>
      <c r="P597" s="205"/>
      <c r="Q597" s="205"/>
      <c r="R597" s="205"/>
      <c r="S597" s="205"/>
      <c r="T597" s="205"/>
      <c r="U597" s="205"/>
      <c r="V597" s="205"/>
      <c r="W597" s="205"/>
      <c r="X597" s="206"/>
      <c r="AT597" s="207" t="s">
        <v>145</v>
      </c>
      <c r="AU597" s="207" t="s">
        <v>85</v>
      </c>
      <c r="AV597" s="13" t="s">
        <v>83</v>
      </c>
      <c r="AW597" s="13" t="s">
        <v>5</v>
      </c>
      <c r="AX597" s="13" t="s">
        <v>75</v>
      </c>
      <c r="AY597" s="207" t="s">
        <v>131</v>
      </c>
    </row>
    <row r="598" spans="2:51" s="13" customFormat="1" ht="12">
      <c r="B598" s="198"/>
      <c r="C598" s="199"/>
      <c r="D598" s="191" t="s">
        <v>145</v>
      </c>
      <c r="E598" s="200" t="s">
        <v>29</v>
      </c>
      <c r="F598" s="201" t="s">
        <v>1227</v>
      </c>
      <c r="G598" s="199"/>
      <c r="H598" s="200" t="s">
        <v>29</v>
      </c>
      <c r="I598" s="202"/>
      <c r="J598" s="202"/>
      <c r="K598" s="199"/>
      <c r="L598" s="199"/>
      <c r="M598" s="203"/>
      <c r="N598" s="204"/>
      <c r="O598" s="205"/>
      <c r="P598" s="205"/>
      <c r="Q598" s="205"/>
      <c r="R598" s="205"/>
      <c r="S598" s="205"/>
      <c r="T598" s="205"/>
      <c r="U598" s="205"/>
      <c r="V598" s="205"/>
      <c r="W598" s="205"/>
      <c r="X598" s="206"/>
      <c r="AT598" s="207" t="s">
        <v>145</v>
      </c>
      <c r="AU598" s="207" t="s">
        <v>85</v>
      </c>
      <c r="AV598" s="13" t="s">
        <v>83</v>
      </c>
      <c r="AW598" s="13" t="s">
        <v>5</v>
      </c>
      <c r="AX598" s="13" t="s">
        <v>75</v>
      </c>
      <c r="AY598" s="207" t="s">
        <v>131</v>
      </c>
    </row>
    <row r="599" spans="2:51" s="13" customFormat="1" ht="12">
      <c r="B599" s="198"/>
      <c r="C599" s="199"/>
      <c r="D599" s="191" t="s">
        <v>145</v>
      </c>
      <c r="E599" s="200" t="s">
        <v>29</v>
      </c>
      <c r="F599" s="201" t="s">
        <v>1162</v>
      </c>
      <c r="G599" s="199"/>
      <c r="H599" s="200" t="s">
        <v>29</v>
      </c>
      <c r="I599" s="202"/>
      <c r="J599" s="202"/>
      <c r="K599" s="199"/>
      <c r="L599" s="199"/>
      <c r="M599" s="203"/>
      <c r="N599" s="204"/>
      <c r="O599" s="205"/>
      <c r="P599" s="205"/>
      <c r="Q599" s="205"/>
      <c r="R599" s="205"/>
      <c r="S599" s="205"/>
      <c r="T599" s="205"/>
      <c r="U599" s="205"/>
      <c r="V599" s="205"/>
      <c r="W599" s="205"/>
      <c r="X599" s="206"/>
      <c r="AT599" s="207" t="s">
        <v>145</v>
      </c>
      <c r="AU599" s="207" t="s">
        <v>85</v>
      </c>
      <c r="AV599" s="13" t="s">
        <v>83</v>
      </c>
      <c r="AW599" s="13" t="s">
        <v>5</v>
      </c>
      <c r="AX599" s="13" t="s">
        <v>75</v>
      </c>
      <c r="AY599" s="207" t="s">
        <v>131</v>
      </c>
    </row>
    <row r="600" spans="2:51" s="13" customFormat="1" ht="12">
      <c r="B600" s="198"/>
      <c r="C600" s="199"/>
      <c r="D600" s="191" t="s">
        <v>145</v>
      </c>
      <c r="E600" s="200" t="s">
        <v>29</v>
      </c>
      <c r="F600" s="201" t="s">
        <v>1352</v>
      </c>
      <c r="G600" s="199"/>
      <c r="H600" s="200" t="s">
        <v>29</v>
      </c>
      <c r="I600" s="202"/>
      <c r="J600" s="202"/>
      <c r="K600" s="199"/>
      <c r="L600" s="199"/>
      <c r="M600" s="203"/>
      <c r="N600" s="204"/>
      <c r="O600" s="205"/>
      <c r="P600" s="205"/>
      <c r="Q600" s="205"/>
      <c r="R600" s="205"/>
      <c r="S600" s="205"/>
      <c r="T600" s="205"/>
      <c r="U600" s="205"/>
      <c r="V600" s="205"/>
      <c r="W600" s="205"/>
      <c r="X600" s="206"/>
      <c r="AT600" s="207" t="s">
        <v>145</v>
      </c>
      <c r="AU600" s="207" t="s">
        <v>85</v>
      </c>
      <c r="AV600" s="13" t="s">
        <v>83</v>
      </c>
      <c r="AW600" s="13" t="s">
        <v>5</v>
      </c>
      <c r="AX600" s="13" t="s">
        <v>75</v>
      </c>
      <c r="AY600" s="207" t="s">
        <v>131</v>
      </c>
    </row>
    <row r="601" spans="2:51" s="14" customFormat="1" ht="12">
      <c r="B601" s="208"/>
      <c r="C601" s="209"/>
      <c r="D601" s="191" t="s">
        <v>145</v>
      </c>
      <c r="E601" s="210" t="s">
        <v>29</v>
      </c>
      <c r="F601" s="211" t="s">
        <v>276</v>
      </c>
      <c r="G601" s="209"/>
      <c r="H601" s="212">
        <v>25</v>
      </c>
      <c r="I601" s="213"/>
      <c r="J601" s="213"/>
      <c r="K601" s="209"/>
      <c r="L601" s="209"/>
      <c r="M601" s="214"/>
      <c r="N601" s="215"/>
      <c r="O601" s="216"/>
      <c r="P601" s="216"/>
      <c r="Q601" s="216"/>
      <c r="R601" s="216"/>
      <c r="S601" s="216"/>
      <c r="T601" s="216"/>
      <c r="U601" s="216"/>
      <c r="V601" s="216"/>
      <c r="W601" s="216"/>
      <c r="X601" s="217"/>
      <c r="AT601" s="218" t="s">
        <v>145</v>
      </c>
      <c r="AU601" s="218" t="s">
        <v>85</v>
      </c>
      <c r="AV601" s="14" t="s">
        <v>85</v>
      </c>
      <c r="AW601" s="14" t="s">
        <v>5</v>
      </c>
      <c r="AX601" s="14" t="s">
        <v>75</v>
      </c>
      <c r="AY601" s="218" t="s">
        <v>131</v>
      </c>
    </row>
    <row r="602" spans="2:51" s="15" customFormat="1" ht="12">
      <c r="B602" s="219"/>
      <c r="C602" s="220"/>
      <c r="D602" s="191" t="s">
        <v>145</v>
      </c>
      <c r="E602" s="221" t="s">
        <v>29</v>
      </c>
      <c r="F602" s="222" t="s">
        <v>147</v>
      </c>
      <c r="G602" s="220"/>
      <c r="H602" s="223">
        <v>25</v>
      </c>
      <c r="I602" s="224"/>
      <c r="J602" s="224"/>
      <c r="K602" s="220"/>
      <c r="L602" s="220"/>
      <c r="M602" s="225"/>
      <c r="N602" s="226"/>
      <c r="O602" s="227"/>
      <c r="P602" s="227"/>
      <c r="Q602" s="227"/>
      <c r="R602" s="227"/>
      <c r="S602" s="227"/>
      <c r="T602" s="227"/>
      <c r="U602" s="227"/>
      <c r="V602" s="227"/>
      <c r="W602" s="227"/>
      <c r="X602" s="228"/>
      <c r="AT602" s="229" t="s">
        <v>145</v>
      </c>
      <c r="AU602" s="229" t="s">
        <v>85</v>
      </c>
      <c r="AV602" s="15" t="s">
        <v>139</v>
      </c>
      <c r="AW602" s="15" t="s">
        <v>5</v>
      </c>
      <c r="AX602" s="15" t="s">
        <v>83</v>
      </c>
      <c r="AY602" s="229" t="s">
        <v>131</v>
      </c>
    </row>
    <row r="603" spans="1:65" s="2" customFormat="1" ht="24.2" customHeight="1">
      <c r="A603" s="35"/>
      <c r="B603" s="36"/>
      <c r="C603" s="177" t="s">
        <v>363</v>
      </c>
      <c r="D603" s="177" t="s">
        <v>134</v>
      </c>
      <c r="E603" s="178" t="s">
        <v>1271</v>
      </c>
      <c r="F603" s="179" t="s">
        <v>1272</v>
      </c>
      <c r="G603" s="180" t="s">
        <v>158</v>
      </c>
      <c r="H603" s="181">
        <v>42</v>
      </c>
      <c r="I603" s="182"/>
      <c r="J603" s="182"/>
      <c r="K603" s="183">
        <f>ROUND(P603*H603,2)</f>
        <v>0</v>
      </c>
      <c r="L603" s="179" t="s">
        <v>1008</v>
      </c>
      <c r="M603" s="40"/>
      <c r="N603" s="184" t="s">
        <v>29</v>
      </c>
      <c r="O603" s="185" t="s">
        <v>44</v>
      </c>
      <c r="P603" s="186">
        <f>I603+J603</f>
        <v>0</v>
      </c>
      <c r="Q603" s="186">
        <f>ROUND(I603*H603,2)</f>
        <v>0</v>
      </c>
      <c r="R603" s="186">
        <f>ROUND(J603*H603,2)</f>
        <v>0</v>
      </c>
      <c r="S603" s="65"/>
      <c r="T603" s="187">
        <f>S603*H603</f>
        <v>0</v>
      </c>
      <c r="U603" s="187">
        <v>0</v>
      </c>
      <c r="V603" s="187">
        <f>U603*H603</f>
        <v>0</v>
      </c>
      <c r="W603" s="187">
        <v>0</v>
      </c>
      <c r="X603" s="188">
        <f>W603*H603</f>
        <v>0</v>
      </c>
      <c r="Y603" s="35"/>
      <c r="Z603" s="35"/>
      <c r="AA603" s="35"/>
      <c r="AB603" s="35"/>
      <c r="AC603" s="35"/>
      <c r="AD603" s="35"/>
      <c r="AE603" s="35"/>
      <c r="AR603" s="189" t="s">
        <v>455</v>
      </c>
      <c r="AT603" s="189" t="s">
        <v>134</v>
      </c>
      <c r="AU603" s="189" t="s">
        <v>85</v>
      </c>
      <c r="AY603" s="18" t="s">
        <v>131</v>
      </c>
      <c r="BE603" s="190">
        <f>IF(O603="základní",K603,0)</f>
        <v>0</v>
      </c>
      <c r="BF603" s="190">
        <f>IF(O603="snížená",K603,0)</f>
        <v>0</v>
      </c>
      <c r="BG603" s="190">
        <f>IF(O603="zákl. přenesená",K603,0)</f>
        <v>0</v>
      </c>
      <c r="BH603" s="190">
        <f>IF(O603="sníž. přenesená",K603,0)</f>
        <v>0</v>
      </c>
      <c r="BI603" s="190">
        <f>IF(O603="nulová",K603,0)</f>
        <v>0</v>
      </c>
      <c r="BJ603" s="18" t="s">
        <v>83</v>
      </c>
      <c r="BK603" s="190">
        <f>ROUND(P603*H603,2)</f>
        <v>0</v>
      </c>
      <c r="BL603" s="18" t="s">
        <v>455</v>
      </c>
      <c r="BM603" s="189" t="s">
        <v>558</v>
      </c>
    </row>
    <row r="604" spans="1:47" s="2" customFormat="1" ht="12">
      <c r="A604" s="35"/>
      <c r="B604" s="36"/>
      <c r="C604" s="37"/>
      <c r="D604" s="191" t="s">
        <v>141</v>
      </c>
      <c r="E604" s="37"/>
      <c r="F604" s="192" t="s">
        <v>1272</v>
      </c>
      <c r="G604" s="37"/>
      <c r="H604" s="37"/>
      <c r="I604" s="193"/>
      <c r="J604" s="193"/>
      <c r="K604" s="37"/>
      <c r="L604" s="37"/>
      <c r="M604" s="40"/>
      <c r="N604" s="194"/>
      <c r="O604" s="195"/>
      <c r="P604" s="65"/>
      <c r="Q604" s="65"/>
      <c r="R604" s="65"/>
      <c r="S604" s="65"/>
      <c r="T604" s="65"/>
      <c r="U604" s="65"/>
      <c r="V604" s="65"/>
      <c r="W604" s="65"/>
      <c r="X604" s="66"/>
      <c r="Y604" s="35"/>
      <c r="Z604" s="35"/>
      <c r="AA604" s="35"/>
      <c r="AB604" s="35"/>
      <c r="AC604" s="35"/>
      <c r="AD604" s="35"/>
      <c r="AE604" s="35"/>
      <c r="AT604" s="18" t="s">
        <v>141</v>
      </c>
      <c r="AU604" s="18" t="s">
        <v>85</v>
      </c>
    </row>
    <row r="605" spans="1:47" s="2" customFormat="1" ht="12">
      <c r="A605" s="35"/>
      <c r="B605" s="36"/>
      <c r="C605" s="37"/>
      <c r="D605" s="196" t="s">
        <v>143</v>
      </c>
      <c r="E605" s="37"/>
      <c r="F605" s="197" t="s">
        <v>1273</v>
      </c>
      <c r="G605" s="37"/>
      <c r="H605" s="37"/>
      <c r="I605" s="193"/>
      <c r="J605" s="193"/>
      <c r="K605" s="37"/>
      <c r="L605" s="37"/>
      <c r="M605" s="40"/>
      <c r="N605" s="194"/>
      <c r="O605" s="195"/>
      <c r="P605" s="65"/>
      <c r="Q605" s="65"/>
      <c r="R605" s="65"/>
      <c r="S605" s="65"/>
      <c r="T605" s="65"/>
      <c r="U605" s="65"/>
      <c r="V605" s="65"/>
      <c r="W605" s="65"/>
      <c r="X605" s="66"/>
      <c r="Y605" s="35"/>
      <c r="Z605" s="35"/>
      <c r="AA605" s="35"/>
      <c r="AB605" s="35"/>
      <c r="AC605" s="35"/>
      <c r="AD605" s="35"/>
      <c r="AE605" s="35"/>
      <c r="AT605" s="18" t="s">
        <v>143</v>
      </c>
      <c r="AU605" s="18" t="s">
        <v>85</v>
      </c>
    </row>
    <row r="606" spans="2:51" s="13" customFormat="1" ht="12">
      <c r="B606" s="198"/>
      <c r="C606" s="199"/>
      <c r="D606" s="191" t="s">
        <v>145</v>
      </c>
      <c r="E606" s="200" t="s">
        <v>29</v>
      </c>
      <c r="F606" s="201" t="s">
        <v>1210</v>
      </c>
      <c r="G606" s="199"/>
      <c r="H606" s="200" t="s">
        <v>29</v>
      </c>
      <c r="I606" s="202"/>
      <c r="J606" s="202"/>
      <c r="K606" s="199"/>
      <c r="L606" s="199"/>
      <c r="M606" s="203"/>
      <c r="N606" s="204"/>
      <c r="O606" s="205"/>
      <c r="P606" s="205"/>
      <c r="Q606" s="205"/>
      <c r="R606" s="205"/>
      <c r="S606" s="205"/>
      <c r="T606" s="205"/>
      <c r="U606" s="205"/>
      <c r="V606" s="205"/>
      <c r="W606" s="205"/>
      <c r="X606" s="206"/>
      <c r="AT606" s="207" t="s">
        <v>145</v>
      </c>
      <c r="AU606" s="207" t="s">
        <v>85</v>
      </c>
      <c r="AV606" s="13" t="s">
        <v>83</v>
      </c>
      <c r="AW606" s="13" t="s">
        <v>5</v>
      </c>
      <c r="AX606" s="13" t="s">
        <v>75</v>
      </c>
      <c r="AY606" s="207" t="s">
        <v>131</v>
      </c>
    </row>
    <row r="607" spans="2:51" s="13" customFormat="1" ht="12">
      <c r="B607" s="198"/>
      <c r="C607" s="199"/>
      <c r="D607" s="191" t="s">
        <v>145</v>
      </c>
      <c r="E607" s="200" t="s">
        <v>29</v>
      </c>
      <c r="F607" s="201" t="s">
        <v>1231</v>
      </c>
      <c r="G607" s="199"/>
      <c r="H607" s="200" t="s">
        <v>29</v>
      </c>
      <c r="I607" s="202"/>
      <c r="J607" s="202"/>
      <c r="K607" s="199"/>
      <c r="L607" s="199"/>
      <c r="M607" s="203"/>
      <c r="N607" s="204"/>
      <c r="O607" s="205"/>
      <c r="P607" s="205"/>
      <c r="Q607" s="205"/>
      <c r="R607" s="205"/>
      <c r="S607" s="205"/>
      <c r="T607" s="205"/>
      <c r="U607" s="205"/>
      <c r="V607" s="205"/>
      <c r="W607" s="205"/>
      <c r="X607" s="206"/>
      <c r="AT607" s="207" t="s">
        <v>145</v>
      </c>
      <c r="AU607" s="207" t="s">
        <v>85</v>
      </c>
      <c r="AV607" s="13" t="s">
        <v>83</v>
      </c>
      <c r="AW607" s="13" t="s">
        <v>5</v>
      </c>
      <c r="AX607" s="13" t="s">
        <v>75</v>
      </c>
      <c r="AY607" s="207" t="s">
        <v>131</v>
      </c>
    </row>
    <row r="608" spans="2:51" s="13" customFormat="1" ht="12">
      <c r="B608" s="198"/>
      <c r="C608" s="199"/>
      <c r="D608" s="191" t="s">
        <v>145</v>
      </c>
      <c r="E608" s="200" t="s">
        <v>29</v>
      </c>
      <c r="F608" s="201" t="s">
        <v>1162</v>
      </c>
      <c r="G608" s="199"/>
      <c r="H608" s="200" t="s">
        <v>29</v>
      </c>
      <c r="I608" s="202"/>
      <c r="J608" s="202"/>
      <c r="K608" s="199"/>
      <c r="L608" s="199"/>
      <c r="M608" s="203"/>
      <c r="N608" s="204"/>
      <c r="O608" s="205"/>
      <c r="P608" s="205"/>
      <c r="Q608" s="205"/>
      <c r="R608" s="205"/>
      <c r="S608" s="205"/>
      <c r="T608" s="205"/>
      <c r="U608" s="205"/>
      <c r="V608" s="205"/>
      <c r="W608" s="205"/>
      <c r="X608" s="206"/>
      <c r="AT608" s="207" t="s">
        <v>145</v>
      </c>
      <c r="AU608" s="207" t="s">
        <v>85</v>
      </c>
      <c r="AV608" s="13" t="s">
        <v>83</v>
      </c>
      <c r="AW608" s="13" t="s">
        <v>5</v>
      </c>
      <c r="AX608" s="13" t="s">
        <v>75</v>
      </c>
      <c r="AY608" s="207" t="s">
        <v>131</v>
      </c>
    </row>
    <row r="609" spans="2:51" s="13" customFormat="1" ht="12">
      <c r="B609" s="198"/>
      <c r="C609" s="199"/>
      <c r="D609" s="191" t="s">
        <v>145</v>
      </c>
      <c r="E609" s="200" t="s">
        <v>29</v>
      </c>
      <c r="F609" s="201" t="s">
        <v>1352</v>
      </c>
      <c r="G609" s="199"/>
      <c r="H609" s="200" t="s">
        <v>29</v>
      </c>
      <c r="I609" s="202"/>
      <c r="J609" s="202"/>
      <c r="K609" s="199"/>
      <c r="L609" s="199"/>
      <c r="M609" s="203"/>
      <c r="N609" s="204"/>
      <c r="O609" s="205"/>
      <c r="P609" s="205"/>
      <c r="Q609" s="205"/>
      <c r="R609" s="205"/>
      <c r="S609" s="205"/>
      <c r="T609" s="205"/>
      <c r="U609" s="205"/>
      <c r="V609" s="205"/>
      <c r="W609" s="205"/>
      <c r="X609" s="206"/>
      <c r="AT609" s="207" t="s">
        <v>145</v>
      </c>
      <c r="AU609" s="207" t="s">
        <v>85</v>
      </c>
      <c r="AV609" s="13" t="s">
        <v>83</v>
      </c>
      <c r="AW609" s="13" t="s">
        <v>5</v>
      </c>
      <c r="AX609" s="13" t="s">
        <v>75</v>
      </c>
      <c r="AY609" s="207" t="s">
        <v>131</v>
      </c>
    </row>
    <row r="610" spans="2:51" s="14" customFormat="1" ht="12">
      <c r="B610" s="208"/>
      <c r="C610" s="209"/>
      <c r="D610" s="191" t="s">
        <v>145</v>
      </c>
      <c r="E610" s="210" t="s">
        <v>29</v>
      </c>
      <c r="F610" s="211" t="s">
        <v>359</v>
      </c>
      <c r="G610" s="209"/>
      <c r="H610" s="212">
        <v>42</v>
      </c>
      <c r="I610" s="213"/>
      <c r="J610" s="213"/>
      <c r="K610" s="209"/>
      <c r="L610" s="209"/>
      <c r="M610" s="214"/>
      <c r="N610" s="215"/>
      <c r="O610" s="216"/>
      <c r="P610" s="216"/>
      <c r="Q610" s="216"/>
      <c r="R610" s="216"/>
      <c r="S610" s="216"/>
      <c r="T610" s="216"/>
      <c r="U610" s="216"/>
      <c r="V610" s="216"/>
      <c r="W610" s="216"/>
      <c r="X610" s="217"/>
      <c r="AT610" s="218" t="s">
        <v>145</v>
      </c>
      <c r="AU610" s="218" t="s">
        <v>85</v>
      </c>
      <c r="AV610" s="14" t="s">
        <v>85</v>
      </c>
      <c r="AW610" s="14" t="s">
        <v>5</v>
      </c>
      <c r="AX610" s="14" t="s">
        <v>75</v>
      </c>
      <c r="AY610" s="218" t="s">
        <v>131</v>
      </c>
    </row>
    <row r="611" spans="2:51" s="15" customFormat="1" ht="12">
      <c r="B611" s="219"/>
      <c r="C611" s="220"/>
      <c r="D611" s="191" t="s">
        <v>145</v>
      </c>
      <c r="E611" s="221" t="s">
        <v>29</v>
      </c>
      <c r="F611" s="222" t="s">
        <v>147</v>
      </c>
      <c r="G611" s="220"/>
      <c r="H611" s="223">
        <v>42</v>
      </c>
      <c r="I611" s="224"/>
      <c r="J611" s="224"/>
      <c r="K611" s="220"/>
      <c r="L611" s="220"/>
      <c r="M611" s="225"/>
      <c r="N611" s="226"/>
      <c r="O611" s="227"/>
      <c r="P611" s="227"/>
      <c r="Q611" s="227"/>
      <c r="R611" s="227"/>
      <c r="S611" s="227"/>
      <c r="T611" s="227"/>
      <c r="U611" s="227"/>
      <c r="V611" s="227"/>
      <c r="W611" s="227"/>
      <c r="X611" s="228"/>
      <c r="AT611" s="229" t="s">
        <v>145</v>
      </c>
      <c r="AU611" s="229" t="s">
        <v>85</v>
      </c>
      <c r="AV611" s="15" t="s">
        <v>139</v>
      </c>
      <c r="AW611" s="15" t="s">
        <v>5</v>
      </c>
      <c r="AX611" s="15" t="s">
        <v>83</v>
      </c>
      <c r="AY611" s="229" t="s">
        <v>131</v>
      </c>
    </row>
    <row r="612" spans="1:65" s="2" customFormat="1" ht="24">
      <c r="A612" s="35"/>
      <c r="B612" s="36"/>
      <c r="C612" s="177" t="s">
        <v>367</v>
      </c>
      <c r="D612" s="177" t="s">
        <v>134</v>
      </c>
      <c r="E612" s="178" t="s">
        <v>1274</v>
      </c>
      <c r="F612" s="179" t="s">
        <v>1275</v>
      </c>
      <c r="G612" s="180" t="s">
        <v>158</v>
      </c>
      <c r="H612" s="181">
        <v>4</v>
      </c>
      <c r="I612" s="182"/>
      <c r="J612" s="182"/>
      <c r="K612" s="183">
        <f>ROUND(P612*H612,2)</f>
        <v>0</v>
      </c>
      <c r="L612" s="179" t="s">
        <v>1008</v>
      </c>
      <c r="M612" s="40"/>
      <c r="N612" s="184" t="s">
        <v>29</v>
      </c>
      <c r="O612" s="185" t="s">
        <v>44</v>
      </c>
      <c r="P612" s="186">
        <f>I612+J612</f>
        <v>0</v>
      </c>
      <c r="Q612" s="186">
        <f>ROUND(I612*H612,2)</f>
        <v>0</v>
      </c>
      <c r="R612" s="186">
        <f>ROUND(J612*H612,2)</f>
        <v>0</v>
      </c>
      <c r="S612" s="65"/>
      <c r="T612" s="187">
        <f>S612*H612</f>
        <v>0</v>
      </c>
      <c r="U612" s="187">
        <v>0</v>
      </c>
      <c r="V612" s="187">
        <f>U612*H612</f>
        <v>0</v>
      </c>
      <c r="W612" s="187">
        <v>0</v>
      </c>
      <c r="X612" s="188">
        <f>W612*H612</f>
        <v>0</v>
      </c>
      <c r="Y612" s="35"/>
      <c r="Z612" s="35"/>
      <c r="AA612" s="35"/>
      <c r="AB612" s="35"/>
      <c r="AC612" s="35"/>
      <c r="AD612" s="35"/>
      <c r="AE612" s="35"/>
      <c r="AR612" s="189" t="s">
        <v>455</v>
      </c>
      <c r="AT612" s="189" t="s">
        <v>134</v>
      </c>
      <c r="AU612" s="189" t="s">
        <v>85</v>
      </c>
      <c r="AY612" s="18" t="s">
        <v>131</v>
      </c>
      <c r="BE612" s="190">
        <f>IF(O612="základní",K612,0)</f>
        <v>0</v>
      </c>
      <c r="BF612" s="190">
        <f>IF(O612="snížená",K612,0)</f>
        <v>0</v>
      </c>
      <c r="BG612" s="190">
        <f>IF(O612="zákl. přenesená",K612,0)</f>
        <v>0</v>
      </c>
      <c r="BH612" s="190">
        <f>IF(O612="sníž. přenesená",K612,0)</f>
        <v>0</v>
      </c>
      <c r="BI612" s="190">
        <f>IF(O612="nulová",K612,0)</f>
        <v>0</v>
      </c>
      <c r="BJ612" s="18" t="s">
        <v>83</v>
      </c>
      <c r="BK612" s="190">
        <f>ROUND(P612*H612,2)</f>
        <v>0</v>
      </c>
      <c r="BL612" s="18" t="s">
        <v>455</v>
      </c>
      <c r="BM612" s="189" t="s">
        <v>568</v>
      </c>
    </row>
    <row r="613" spans="1:47" s="2" customFormat="1" ht="12">
      <c r="A613" s="35"/>
      <c r="B613" s="36"/>
      <c r="C613" s="37"/>
      <c r="D613" s="191" t="s">
        <v>141</v>
      </c>
      <c r="E613" s="37"/>
      <c r="F613" s="192" t="s">
        <v>1275</v>
      </c>
      <c r="G613" s="37"/>
      <c r="H613" s="37"/>
      <c r="I613" s="193"/>
      <c r="J613" s="193"/>
      <c r="K613" s="37"/>
      <c r="L613" s="37"/>
      <c r="M613" s="40"/>
      <c r="N613" s="194"/>
      <c r="O613" s="195"/>
      <c r="P613" s="65"/>
      <c r="Q613" s="65"/>
      <c r="R613" s="65"/>
      <c r="S613" s="65"/>
      <c r="T613" s="65"/>
      <c r="U613" s="65"/>
      <c r="V613" s="65"/>
      <c r="W613" s="65"/>
      <c r="X613" s="66"/>
      <c r="Y613" s="35"/>
      <c r="Z613" s="35"/>
      <c r="AA613" s="35"/>
      <c r="AB613" s="35"/>
      <c r="AC613" s="35"/>
      <c r="AD613" s="35"/>
      <c r="AE613" s="35"/>
      <c r="AT613" s="18" t="s">
        <v>141</v>
      </c>
      <c r="AU613" s="18" t="s">
        <v>85</v>
      </c>
    </row>
    <row r="614" spans="1:47" s="2" customFormat="1" ht="12">
      <c r="A614" s="35"/>
      <c r="B614" s="36"/>
      <c r="C614" s="37"/>
      <c r="D614" s="196" t="s">
        <v>143</v>
      </c>
      <c r="E614" s="37"/>
      <c r="F614" s="197" t="s">
        <v>1276</v>
      </c>
      <c r="G614" s="37"/>
      <c r="H614" s="37"/>
      <c r="I614" s="193"/>
      <c r="J614" s="193"/>
      <c r="K614" s="37"/>
      <c r="L614" s="37"/>
      <c r="M614" s="40"/>
      <c r="N614" s="194"/>
      <c r="O614" s="195"/>
      <c r="P614" s="65"/>
      <c r="Q614" s="65"/>
      <c r="R614" s="65"/>
      <c r="S614" s="65"/>
      <c r="T614" s="65"/>
      <c r="U614" s="65"/>
      <c r="V614" s="65"/>
      <c r="W614" s="65"/>
      <c r="X614" s="66"/>
      <c r="Y614" s="35"/>
      <c r="Z614" s="35"/>
      <c r="AA614" s="35"/>
      <c r="AB614" s="35"/>
      <c r="AC614" s="35"/>
      <c r="AD614" s="35"/>
      <c r="AE614" s="35"/>
      <c r="AT614" s="18" t="s">
        <v>143</v>
      </c>
      <c r="AU614" s="18" t="s">
        <v>85</v>
      </c>
    </row>
    <row r="615" spans="2:51" s="13" customFormat="1" ht="12">
      <c r="B615" s="198"/>
      <c r="C615" s="199"/>
      <c r="D615" s="191" t="s">
        <v>145</v>
      </c>
      <c r="E615" s="200" t="s">
        <v>29</v>
      </c>
      <c r="F615" s="201" t="s">
        <v>1210</v>
      </c>
      <c r="G615" s="199"/>
      <c r="H615" s="200" t="s">
        <v>29</v>
      </c>
      <c r="I615" s="202"/>
      <c r="J615" s="202"/>
      <c r="K615" s="199"/>
      <c r="L615" s="199"/>
      <c r="M615" s="203"/>
      <c r="N615" s="204"/>
      <c r="O615" s="205"/>
      <c r="P615" s="205"/>
      <c r="Q615" s="205"/>
      <c r="R615" s="205"/>
      <c r="S615" s="205"/>
      <c r="T615" s="205"/>
      <c r="U615" s="205"/>
      <c r="V615" s="205"/>
      <c r="W615" s="205"/>
      <c r="X615" s="206"/>
      <c r="AT615" s="207" t="s">
        <v>145</v>
      </c>
      <c r="AU615" s="207" t="s">
        <v>85</v>
      </c>
      <c r="AV615" s="13" t="s">
        <v>83</v>
      </c>
      <c r="AW615" s="13" t="s">
        <v>5</v>
      </c>
      <c r="AX615" s="13" t="s">
        <v>75</v>
      </c>
      <c r="AY615" s="207" t="s">
        <v>131</v>
      </c>
    </row>
    <row r="616" spans="2:51" s="13" customFormat="1" ht="12">
      <c r="B616" s="198"/>
      <c r="C616" s="199"/>
      <c r="D616" s="191" t="s">
        <v>145</v>
      </c>
      <c r="E616" s="200" t="s">
        <v>29</v>
      </c>
      <c r="F616" s="201" t="s">
        <v>1235</v>
      </c>
      <c r="G616" s="199"/>
      <c r="H616" s="200" t="s">
        <v>29</v>
      </c>
      <c r="I616" s="202"/>
      <c r="J616" s="202"/>
      <c r="K616" s="199"/>
      <c r="L616" s="199"/>
      <c r="M616" s="203"/>
      <c r="N616" s="204"/>
      <c r="O616" s="205"/>
      <c r="P616" s="205"/>
      <c r="Q616" s="205"/>
      <c r="R616" s="205"/>
      <c r="S616" s="205"/>
      <c r="T616" s="205"/>
      <c r="U616" s="205"/>
      <c r="V616" s="205"/>
      <c r="W616" s="205"/>
      <c r="X616" s="206"/>
      <c r="AT616" s="207" t="s">
        <v>145</v>
      </c>
      <c r="AU616" s="207" t="s">
        <v>85</v>
      </c>
      <c r="AV616" s="13" t="s">
        <v>83</v>
      </c>
      <c r="AW616" s="13" t="s">
        <v>5</v>
      </c>
      <c r="AX616" s="13" t="s">
        <v>75</v>
      </c>
      <c r="AY616" s="207" t="s">
        <v>131</v>
      </c>
    </row>
    <row r="617" spans="2:51" s="13" customFormat="1" ht="12">
      <c r="B617" s="198"/>
      <c r="C617" s="199"/>
      <c r="D617" s="191" t="s">
        <v>145</v>
      </c>
      <c r="E617" s="200" t="s">
        <v>29</v>
      </c>
      <c r="F617" s="201" t="s">
        <v>1162</v>
      </c>
      <c r="G617" s="199"/>
      <c r="H617" s="200" t="s">
        <v>29</v>
      </c>
      <c r="I617" s="202"/>
      <c r="J617" s="202"/>
      <c r="K617" s="199"/>
      <c r="L617" s="199"/>
      <c r="M617" s="203"/>
      <c r="N617" s="204"/>
      <c r="O617" s="205"/>
      <c r="P617" s="205"/>
      <c r="Q617" s="205"/>
      <c r="R617" s="205"/>
      <c r="S617" s="205"/>
      <c r="T617" s="205"/>
      <c r="U617" s="205"/>
      <c r="V617" s="205"/>
      <c r="W617" s="205"/>
      <c r="X617" s="206"/>
      <c r="AT617" s="207" t="s">
        <v>145</v>
      </c>
      <c r="AU617" s="207" t="s">
        <v>85</v>
      </c>
      <c r="AV617" s="13" t="s">
        <v>83</v>
      </c>
      <c r="AW617" s="13" t="s">
        <v>5</v>
      </c>
      <c r="AX617" s="13" t="s">
        <v>75</v>
      </c>
      <c r="AY617" s="207" t="s">
        <v>131</v>
      </c>
    </row>
    <row r="618" spans="2:51" s="13" customFormat="1" ht="12">
      <c r="B618" s="198"/>
      <c r="C618" s="199"/>
      <c r="D618" s="191" t="s">
        <v>145</v>
      </c>
      <c r="E618" s="200" t="s">
        <v>29</v>
      </c>
      <c r="F618" s="201" t="s">
        <v>1352</v>
      </c>
      <c r="G618" s="199"/>
      <c r="H618" s="200" t="s">
        <v>29</v>
      </c>
      <c r="I618" s="202"/>
      <c r="J618" s="202"/>
      <c r="K618" s="199"/>
      <c r="L618" s="199"/>
      <c r="M618" s="203"/>
      <c r="N618" s="204"/>
      <c r="O618" s="205"/>
      <c r="P618" s="205"/>
      <c r="Q618" s="205"/>
      <c r="R618" s="205"/>
      <c r="S618" s="205"/>
      <c r="T618" s="205"/>
      <c r="U618" s="205"/>
      <c r="V618" s="205"/>
      <c r="W618" s="205"/>
      <c r="X618" s="206"/>
      <c r="AT618" s="207" t="s">
        <v>145</v>
      </c>
      <c r="AU618" s="207" t="s">
        <v>85</v>
      </c>
      <c r="AV618" s="13" t="s">
        <v>83</v>
      </c>
      <c r="AW618" s="13" t="s">
        <v>5</v>
      </c>
      <c r="AX618" s="13" t="s">
        <v>75</v>
      </c>
      <c r="AY618" s="207" t="s">
        <v>131</v>
      </c>
    </row>
    <row r="619" spans="2:51" s="14" customFormat="1" ht="12">
      <c r="B619" s="208"/>
      <c r="C619" s="209"/>
      <c r="D619" s="191" t="s">
        <v>145</v>
      </c>
      <c r="E619" s="210" t="s">
        <v>29</v>
      </c>
      <c r="F619" s="211" t="s">
        <v>139</v>
      </c>
      <c r="G619" s="209"/>
      <c r="H619" s="212">
        <v>4</v>
      </c>
      <c r="I619" s="213"/>
      <c r="J619" s="213"/>
      <c r="K619" s="209"/>
      <c r="L619" s="209"/>
      <c r="M619" s="214"/>
      <c r="N619" s="215"/>
      <c r="O619" s="216"/>
      <c r="P619" s="216"/>
      <c r="Q619" s="216"/>
      <c r="R619" s="216"/>
      <c r="S619" s="216"/>
      <c r="T619" s="216"/>
      <c r="U619" s="216"/>
      <c r="V619" s="216"/>
      <c r="W619" s="216"/>
      <c r="X619" s="217"/>
      <c r="AT619" s="218" t="s">
        <v>145</v>
      </c>
      <c r="AU619" s="218" t="s">
        <v>85</v>
      </c>
      <c r="AV619" s="14" t="s">
        <v>85</v>
      </c>
      <c r="AW619" s="14" t="s">
        <v>5</v>
      </c>
      <c r="AX619" s="14" t="s">
        <v>75</v>
      </c>
      <c r="AY619" s="218" t="s">
        <v>131</v>
      </c>
    </row>
    <row r="620" spans="2:51" s="15" customFormat="1" ht="12">
      <c r="B620" s="219"/>
      <c r="C620" s="220"/>
      <c r="D620" s="191" t="s">
        <v>145</v>
      </c>
      <c r="E620" s="221" t="s">
        <v>29</v>
      </c>
      <c r="F620" s="222" t="s">
        <v>147</v>
      </c>
      <c r="G620" s="220"/>
      <c r="H620" s="223">
        <v>4</v>
      </c>
      <c r="I620" s="224"/>
      <c r="J620" s="224"/>
      <c r="K620" s="220"/>
      <c r="L620" s="220"/>
      <c r="M620" s="225"/>
      <c r="N620" s="226"/>
      <c r="O620" s="227"/>
      <c r="P620" s="227"/>
      <c r="Q620" s="227"/>
      <c r="R620" s="227"/>
      <c r="S620" s="227"/>
      <c r="T620" s="227"/>
      <c r="U620" s="227"/>
      <c r="V620" s="227"/>
      <c r="W620" s="227"/>
      <c r="X620" s="228"/>
      <c r="AT620" s="229" t="s">
        <v>145</v>
      </c>
      <c r="AU620" s="229" t="s">
        <v>85</v>
      </c>
      <c r="AV620" s="15" t="s">
        <v>139</v>
      </c>
      <c r="AW620" s="15" t="s">
        <v>5</v>
      </c>
      <c r="AX620" s="15" t="s">
        <v>83</v>
      </c>
      <c r="AY620" s="229" t="s">
        <v>131</v>
      </c>
    </row>
    <row r="621" spans="1:65" s="2" customFormat="1" ht="24">
      <c r="A621" s="35"/>
      <c r="B621" s="36"/>
      <c r="C621" s="177" t="s">
        <v>373</v>
      </c>
      <c r="D621" s="177" t="s">
        <v>134</v>
      </c>
      <c r="E621" s="178" t="s">
        <v>1277</v>
      </c>
      <c r="F621" s="179" t="s">
        <v>1278</v>
      </c>
      <c r="G621" s="180" t="s">
        <v>158</v>
      </c>
      <c r="H621" s="181">
        <v>24</v>
      </c>
      <c r="I621" s="182"/>
      <c r="J621" s="182"/>
      <c r="K621" s="183">
        <f>ROUND(P621*H621,2)</f>
        <v>0</v>
      </c>
      <c r="L621" s="179" t="s">
        <v>1008</v>
      </c>
      <c r="M621" s="40"/>
      <c r="N621" s="184" t="s">
        <v>29</v>
      </c>
      <c r="O621" s="185" t="s">
        <v>44</v>
      </c>
      <c r="P621" s="186">
        <f>I621+J621</f>
        <v>0</v>
      </c>
      <c r="Q621" s="186">
        <f>ROUND(I621*H621,2)</f>
        <v>0</v>
      </c>
      <c r="R621" s="186">
        <f>ROUND(J621*H621,2)</f>
        <v>0</v>
      </c>
      <c r="S621" s="65"/>
      <c r="T621" s="187">
        <f>S621*H621</f>
        <v>0</v>
      </c>
      <c r="U621" s="187">
        <v>0</v>
      </c>
      <c r="V621" s="187">
        <f>U621*H621</f>
        <v>0</v>
      </c>
      <c r="W621" s="187">
        <v>0</v>
      </c>
      <c r="X621" s="188">
        <f>W621*H621</f>
        <v>0</v>
      </c>
      <c r="Y621" s="35"/>
      <c r="Z621" s="35"/>
      <c r="AA621" s="35"/>
      <c r="AB621" s="35"/>
      <c r="AC621" s="35"/>
      <c r="AD621" s="35"/>
      <c r="AE621" s="35"/>
      <c r="AR621" s="189" t="s">
        <v>455</v>
      </c>
      <c r="AT621" s="189" t="s">
        <v>134</v>
      </c>
      <c r="AU621" s="189" t="s">
        <v>85</v>
      </c>
      <c r="AY621" s="18" t="s">
        <v>131</v>
      </c>
      <c r="BE621" s="190">
        <f>IF(O621="základní",K621,0)</f>
        <v>0</v>
      </c>
      <c r="BF621" s="190">
        <f>IF(O621="snížená",K621,0)</f>
        <v>0</v>
      </c>
      <c r="BG621" s="190">
        <f>IF(O621="zákl. přenesená",K621,0)</f>
        <v>0</v>
      </c>
      <c r="BH621" s="190">
        <f>IF(O621="sníž. přenesená",K621,0)</f>
        <v>0</v>
      </c>
      <c r="BI621" s="190">
        <f>IF(O621="nulová",K621,0)</f>
        <v>0</v>
      </c>
      <c r="BJ621" s="18" t="s">
        <v>83</v>
      </c>
      <c r="BK621" s="190">
        <f>ROUND(P621*H621,2)</f>
        <v>0</v>
      </c>
      <c r="BL621" s="18" t="s">
        <v>455</v>
      </c>
      <c r="BM621" s="189" t="s">
        <v>580</v>
      </c>
    </row>
    <row r="622" spans="1:47" s="2" customFormat="1" ht="12">
      <c r="A622" s="35"/>
      <c r="B622" s="36"/>
      <c r="C622" s="37"/>
      <c r="D622" s="191" t="s">
        <v>141</v>
      </c>
      <c r="E622" s="37"/>
      <c r="F622" s="192" t="s">
        <v>1278</v>
      </c>
      <c r="G622" s="37"/>
      <c r="H622" s="37"/>
      <c r="I622" s="193"/>
      <c r="J622" s="193"/>
      <c r="K622" s="37"/>
      <c r="L622" s="37"/>
      <c r="M622" s="40"/>
      <c r="N622" s="194"/>
      <c r="O622" s="195"/>
      <c r="P622" s="65"/>
      <c r="Q622" s="65"/>
      <c r="R622" s="65"/>
      <c r="S622" s="65"/>
      <c r="T622" s="65"/>
      <c r="U622" s="65"/>
      <c r="V622" s="65"/>
      <c r="W622" s="65"/>
      <c r="X622" s="66"/>
      <c r="Y622" s="35"/>
      <c r="Z622" s="35"/>
      <c r="AA622" s="35"/>
      <c r="AB622" s="35"/>
      <c r="AC622" s="35"/>
      <c r="AD622" s="35"/>
      <c r="AE622" s="35"/>
      <c r="AT622" s="18" t="s">
        <v>141</v>
      </c>
      <c r="AU622" s="18" t="s">
        <v>85</v>
      </c>
    </row>
    <row r="623" spans="1:47" s="2" customFormat="1" ht="12">
      <c r="A623" s="35"/>
      <c r="B623" s="36"/>
      <c r="C623" s="37"/>
      <c r="D623" s="196" t="s">
        <v>143</v>
      </c>
      <c r="E623" s="37"/>
      <c r="F623" s="197" t="s">
        <v>1279</v>
      </c>
      <c r="G623" s="37"/>
      <c r="H623" s="37"/>
      <c r="I623" s="193"/>
      <c r="J623" s="193"/>
      <c r="K623" s="37"/>
      <c r="L623" s="37"/>
      <c r="M623" s="40"/>
      <c r="N623" s="194"/>
      <c r="O623" s="195"/>
      <c r="P623" s="65"/>
      <c r="Q623" s="65"/>
      <c r="R623" s="65"/>
      <c r="S623" s="65"/>
      <c r="T623" s="65"/>
      <c r="U623" s="65"/>
      <c r="V623" s="65"/>
      <c r="W623" s="65"/>
      <c r="X623" s="66"/>
      <c r="Y623" s="35"/>
      <c r="Z623" s="35"/>
      <c r="AA623" s="35"/>
      <c r="AB623" s="35"/>
      <c r="AC623" s="35"/>
      <c r="AD623" s="35"/>
      <c r="AE623" s="35"/>
      <c r="AT623" s="18" t="s">
        <v>143</v>
      </c>
      <c r="AU623" s="18" t="s">
        <v>85</v>
      </c>
    </row>
    <row r="624" spans="2:51" s="13" customFormat="1" ht="12">
      <c r="B624" s="198"/>
      <c r="C624" s="199"/>
      <c r="D624" s="191" t="s">
        <v>145</v>
      </c>
      <c r="E624" s="200" t="s">
        <v>29</v>
      </c>
      <c r="F624" s="201" t="s">
        <v>1210</v>
      </c>
      <c r="G624" s="199"/>
      <c r="H624" s="200" t="s">
        <v>29</v>
      </c>
      <c r="I624" s="202"/>
      <c r="J624" s="202"/>
      <c r="K624" s="199"/>
      <c r="L624" s="199"/>
      <c r="M624" s="203"/>
      <c r="N624" s="204"/>
      <c r="O624" s="205"/>
      <c r="P624" s="205"/>
      <c r="Q624" s="205"/>
      <c r="R624" s="205"/>
      <c r="S624" s="205"/>
      <c r="T624" s="205"/>
      <c r="U624" s="205"/>
      <c r="V624" s="205"/>
      <c r="W624" s="205"/>
      <c r="X624" s="206"/>
      <c r="AT624" s="207" t="s">
        <v>145</v>
      </c>
      <c r="AU624" s="207" t="s">
        <v>85</v>
      </c>
      <c r="AV624" s="13" t="s">
        <v>83</v>
      </c>
      <c r="AW624" s="13" t="s">
        <v>5</v>
      </c>
      <c r="AX624" s="13" t="s">
        <v>75</v>
      </c>
      <c r="AY624" s="207" t="s">
        <v>131</v>
      </c>
    </row>
    <row r="625" spans="2:51" s="13" customFormat="1" ht="12">
      <c r="B625" s="198"/>
      <c r="C625" s="199"/>
      <c r="D625" s="191" t="s">
        <v>145</v>
      </c>
      <c r="E625" s="200" t="s">
        <v>29</v>
      </c>
      <c r="F625" s="201" t="s">
        <v>1239</v>
      </c>
      <c r="G625" s="199"/>
      <c r="H625" s="200" t="s">
        <v>29</v>
      </c>
      <c r="I625" s="202"/>
      <c r="J625" s="202"/>
      <c r="K625" s="199"/>
      <c r="L625" s="199"/>
      <c r="M625" s="203"/>
      <c r="N625" s="204"/>
      <c r="O625" s="205"/>
      <c r="P625" s="205"/>
      <c r="Q625" s="205"/>
      <c r="R625" s="205"/>
      <c r="S625" s="205"/>
      <c r="T625" s="205"/>
      <c r="U625" s="205"/>
      <c r="V625" s="205"/>
      <c r="W625" s="205"/>
      <c r="X625" s="206"/>
      <c r="AT625" s="207" t="s">
        <v>145</v>
      </c>
      <c r="AU625" s="207" t="s">
        <v>85</v>
      </c>
      <c r="AV625" s="13" t="s">
        <v>83</v>
      </c>
      <c r="AW625" s="13" t="s">
        <v>5</v>
      </c>
      <c r="AX625" s="13" t="s">
        <v>75</v>
      </c>
      <c r="AY625" s="207" t="s">
        <v>131</v>
      </c>
    </row>
    <row r="626" spans="2:51" s="13" customFormat="1" ht="12">
      <c r="B626" s="198"/>
      <c r="C626" s="199"/>
      <c r="D626" s="191" t="s">
        <v>145</v>
      </c>
      <c r="E626" s="200" t="s">
        <v>29</v>
      </c>
      <c r="F626" s="201" t="s">
        <v>1162</v>
      </c>
      <c r="G626" s="199"/>
      <c r="H626" s="200" t="s">
        <v>29</v>
      </c>
      <c r="I626" s="202"/>
      <c r="J626" s="202"/>
      <c r="K626" s="199"/>
      <c r="L626" s="199"/>
      <c r="M626" s="203"/>
      <c r="N626" s="204"/>
      <c r="O626" s="205"/>
      <c r="P626" s="205"/>
      <c r="Q626" s="205"/>
      <c r="R626" s="205"/>
      <c r="S626" s="205"/>
      <c r="T626" s="205"/>
      <c r="U626" s="205"/>
      <c r="V626" s="205"/>
      <c r="W626" s="205"/>
      <c r="X626" s="206"/>
      <c r="AT626" s="207" t="s">
        <v>145</v>
      </c>
      <c r="AU626" s="207" t="s">
        <v>85</v>
      </c>
      <c r="AV626" s="13" t="s">
        <v>83</v>
      </c>
      <c r="AW626" s="13" t="s">
        <v>5</v>
      </c>
      <c r="AX626" s="13" t="s">
        <v>75</v>
      </c>
      <c r="AY626" s="207" t="s">
        <v>131</v>
      </c>
    </row>
    <row r="627" spans="2:51" s="13" customFormat="1" ht="12">
      <c r="B627" s="198"/>
      <c r="C627" s="199"/>
      <c r="D627" s="191" t="s">
        <v>145</v>
      </c>
      <c r="E627" s="200" t="s">
        <v>29</v>
      </c>
      <c r="F627" s="201" t="s">
        <v>1352</v>
      </c>
      <c r="G627" s="199"/>
      <c r="H627" s="200" t="s">
        <v>29</v>
      </c>
      <c r="I627" s="202"/>
      <c r="J627" s="202"/>
      <c r="K627" s="199"/>
      <c r="L627" s="199"/>
      <c r="M627" s="203"/>
      <c r="N627" s="204"/>
      <c r="O627" s="205"/>
      <c r="P627" s="205"/>
      <c r="Q627" s="205"/>
      <c r="R627" s="205"/>
      <c r="S627" s="205"/>
      <c r="T627" s="205"/>
      <c r="U627" s="205"/>
      <c r="V627" s="205"/>
      <c r="W627" s="205"/>
      <c r="X627" s="206"/>
      <c r="AT627" s="207" t="s">
        <v>145</v>
      </c>
      <c r="AU627" s="207" t="s">
        <v>85</v>
      </c>
      <c r="AV627" s="13" t="s">
        <v>83</v>
      </c>
      <c r="AW627" s="13" t="s">
        <v>5</v>
      </c>
      <c r="AX627" s="13" t="s">
        <v>75</v>
      </c>
      <c r="AY627" s="207" t="s">
        <v>131</v>
      </c>
    </row>
    <row r="628" spans="2:51" s="14" customFormat="1" ht="12">
      <c r="B628" s="208"/>
      <c r="C628" s="209"/>
      <c r="D628" s="191" t="s">
        <v>145</v>
      </c>
      <c r="E628" s="210" t="s">
        <v>29</v>
      </c>
      <c r="F628" s="211" t="s">
        <v>271</v>
      </c>
      <c r="G628" s="209"/>
      <c r="H628" s="212">
        <v>24</v>
      </c>
      <c r="I628" s="213"/>
      <c r="J628" s="213"/>
      <c r="K628" s="209"/>
      <c r="L628" s="209"/>
      <c r="M628" s="214"/>
      <c r="N628" s="215"/>
      <c r="O628" s="216"/>
      <c r="P628" s="216"/>
      <c r="Q628" s="216"/>
      <c r="R628" s="216"/>
      <c r="S628" s="216"/>
      <c r="T628" s="216"/>
      <c r="U628" s="216"/>
      <c r="V628" s="216"/>
      <c r="W628" s="216"/>
      <c r="X628" s="217"/>
      <c r="AT628" s="218" t="s">
        <v>145</v>
      </c>
      <c r="AU628" s="218" t="s">
        <v>85</v>
      </c>
      <c r="AV628" s="14" t="s">
        <v>85</v>
      </c>
      <c r="AW628" s="14" t="s">
        <v>5</v>
      </c>
      <c r="AX628" s="14" t="s">
        <v>75</v>
      </c>
      <c r="AY628" s="218" t="s">
        <v>131</v>
      </c>
    </row>
    <row r="629" spans="2:51" s="15" customFormat="1" ht="12">
      <c r="B629" s="219"/>
      <c r="C629" s="220"/>
      <c r="D629" s="191" t="s">
        <v>145</v>
      </c>
      <c r="E629" s="221" t="s">
        <v>29</v>
      </c>
      <c r="F629" s="222" t="s">
        <v>147</v>
      </c>
      <c r="G629" s="220"/>
      <c r="H629" s="223">
        <v>24</v>
      </c>
      <c r="I629" s="224"/>
      <c r="J629" s="224"/>
      <c r="K629" s="220"/>
      <c r="L629" s="220"/>
      <c r="M629" s="225"/>
      <c r="N629" s="226"/>
      <c r="O629" s="227"/>
      <c r="P629" s="227"/>
      <c r="Q629" s="227"/>
      <c r="R629" s="227"/>
      <c r="S629" s="227"/>
      <c r="T629" s="227"/>
      <c r="U629" s="227"/>
      <c r="V629" s="227"/>
      <c r="W629" s="227"/>
      <c r="X629" s="228"/>
      <c r="AT629" s="229" t="s">
        <v>145</v>
      </c>
      <c r="AU629" s="229" t="s">
        <v>85</v>
      </c>
      <c r="AV629" s="15" t="s">
        <v>139</v>
      </c>
      <c r="AW629" s="15" t="s">
        <v>5</v>
      </c>
      <c r="AX629" s="15" t="s">
        <v>83</v>
      </c>
      <c r="AY629" s="229" t="s">
        <v>131</v>
      </c>
    </row>
    <row r="630" spans="1:65" s="2" customFormat="1" ht="24.2" customHeight="1">
      <c r="A630" s="35"/>
      <c r="B630" s="36"/>
      <c r="C630" s="177" t="s">
        <v>377</v>
      </c>
      <c r="D630" s="177" t="s">
        <v>134</v>
      </c>
      <c r="E630" s="178" t="s">
        <v>1280</v>
      </c>
      <c r="F630" s="179" t="s">
        <v>1281</v>
      </c>
      <c r="G630" s="180" t="s">
        <v>158</v>
      </c>
      <c r="H630" s="181">
        <v>124</v>
      </c>
      <c r="I630" s="182"/>
      <c r="J630" s="182"/>
      <c r="K630" s="183">
        <f>ROUND(P630*H630,2)</f>
        <v>0</v>
      </c>
      <c r="L630" s="179" t="s">
        <v>1008</v>
      </c>
      <c r="M630" s="40"/>
      <c r="N630" s="184" t="s">
        <v>29</v>
      </c>
      <c r="O630" s="185" t="s">
        <v>44</v>
      </c>
      <c r="P630" s="186">
        <f>I630+J630</f>
        <v>0</v>
      </c>
      <c r="Q630" s="186">
        <f>ROUND(I630*H630,2)</f>
        <v>0</v>
      </c>
      <c r="R630" s="186">
        <f>ROUND(J630*H630,2)</f>
        <v>0</v>
      </c>
      <c r="S630" s="65"/>
      <c r="T630" s="187">
        <f>S630*H630</f>
        <v>0</v>
      </c>
      <c r="U630" s="187">
        <v>0</v>
      </c>
      <c r="V630" s="187">
        <f>U630*H630</f>
        <v>0</v>
      </c>
      <c r="W630" s="187">
        <v>0</v>
      </c>
      <c r="X630" s="188">
        <f>W630*H630</f>
        <v>0</v>
      </c>
      <c r="Y630" s="35"/>
      <c r="Z630" s="35"/>
      <c r="AA630" s="35"/>
      <c r="AB630" s="35"/>
      <c r="AC630" s="35"/>
      <c r="AD630" s="35"/>
      <c r="AE630" s="35"/>
      <c r="AR630" s="189" t="s">
        <v>455</v>
      </c>
      <c r="AT630" s="189" t="s">
        <v>134</v>
      </c>
      <c r="AU630" s="189" t="s">
        <v>85</v>
      </c>
      <c r="AY630" s="18" t="s">
        <v>131</v>
      </c>
      <c r="BE630" s="190">
        <f>IF(O630="základní",K630,0)</f>
        <v>0</v>
      </c>
      <c r="BF630" s="190">
        <f>IF(O630="snížená",K630,0)</f>
        <v>0</v>
      </c>
      <c r="BG630" s="190">
        <f>IF(O630="zákl. přenesená",K630,0)</f>
        <v>0</v>
      </c>
      <c r="BH630" s="190">
        <f>IF(O630="sníž. přenesená",K630,0)</f>
        <v>0</v>
      </c>
      <c r="BI630" s="190">
        <f>IF(O630="nulová",K630,0)</f>
        <v>0</v>
      </c>
      <c r="BJ630" s="18" t="s">
        <v>83</v>
      </c>
      <c r="BK630" s="190">
        <f>ROUND(P630*H630,2)</f>
        <v>0</v>
      </c>
      <c r="BL630" s="18" t="s">
        <v>455</v>
      </c>
      <c r="BM630" s="189" t="s">
        <v>591</v>
      </c>
    </row>
    <row r="631" spans="1:47" s="2" customFormat="1" ht="12">
      <c r="A631" s="35"/>
      <c r="B631" s="36"/>
      <c r="C631" s="37"/>
      <c r="D631" s="191" t="s">
        <v>141</v>
      </c>
      <c r="E631" s="37"/>
      <c r="F631" s="192" t="s">
        <v>1281</v>
      </c>
      <c r="G631" s="37"/>
      <c r="H631" s="37"/>
      <c r="I631" s="193"/>
      <c r="J631" s="193"/>
      <c r="K631" s="37"/>
      <c r="L631" s="37"/>
      <c r="M631" s="40"/>
      <c r="N631" s="194"/>
      <c r="O631" s="195"/>
      <c r="P631" s="65"/>
      <c r="Q631" s="65"/>
      <c r="R631" s="65"/>
      <c r="S631" s="65"/>
      <c r="T631" s="65"/>
      <c r="U631" s="65"/>
      <c r="V631" s="65"/>
      <c r="W631" s="65"/>
      <c r="X631" s="66"/>
      <c r="Y631" s="35"/>
      <c r="Z631" s="35"/>
      <c r="AA631" s="35"/>
      <c r="AB631" s="35"/>
      <c r="AC631" s="35"/>
      <c r="AD631" s="35"/>
      <c r="AE631" s="35"/>
      <c r="AT631" s="18" t="s">
        <v>141</v>
      </c>
      <c r="AU631" s="18" t="s">
        <v>85</v>
      </c>
    </row>
    <row r="632" spans="1:47" s="2" customFormat="1" ht="12">
      <c r="A632" s="35"/>
      <c r="B632" s="36"/>
      <c r="C632" s="37"/>
      <c r="D632" s="196" t="s">
        <v>143</v>
      </c>
      <c r="E632" s="37"/>
      <c r="F632" s="197" t="s">
        <v>1282</v>
      </c>
      <c r="G632" s="37"/>
      <c r="H632" s="37"/>
      <c r="I632" s="193"/>
      <c r="J632" s="193"/>
      <c r="K632" s="37"/>
      <c r="L632" s="37"/>
      <c r="M632" s="40"/>
      <c r="N632" s="194"/>
      <c r="O632" s="195"/>
      <c r="P632" s="65"/>
      <c r="Q632" s="65"/>
      <c r="R632" s="65"/>
      <c r="S632" s="65"/>
      <c r="T632" s="65"/>
      <c r="U632" s="65"/>
      <c r="V632" s="65"/>
      <c r="W632" s="65"/>
      <c r="X632" s="66"/>
      <c r="Y632" s="35"/>
      <c r="Z632" s="35"/>
      <c r="AA632" s="35"/>
      <c r="AB632" s="35"/>
      <c r="AC632" s="35"/>
      <c r="AD632" s="35"/>
      <c r="AE632" s="35"/>
      <c r="AT632" s="18" t="s">
        <v>143</v>
      </c>
      <c r="AU632" s="18" t="s">
        <v>85</v>
      </c>
    </row>
    <row r="633" spans="2:51" s="13" customFormat="1" ht="12">
      <c r="B633" s="198"/>
      <c r="C633" s="199"/>
      <c r="D633" s="191" t="s">
        <v>145</v>
      </c>
      <c r="E633" s="200" t="s">
        <v>29</v>
      </c>
      <c r="F633" s="201" t="s">
        <v>1210</v>
      </c>
      <c r="G633" s="199"/>
      <c r="H633" s="200" t="s">
        <v>29</v>
      </c>
      <c r="I633" s="202"/>
      <c r="J633" s="202"/>
      <c r="K633" s="199"/>
      <c r="L633" s="199"/>
      <c r="M633" s="203"/>
      <c r="N633" s="204"/>
      <c r="O633" s="205"/>
      <c r="P633" s="205"/>
      <c r="Q633" s="205"/>
      <c r="R633" s="205"/>
      <c r="S633" s="205"/>
      <c r="T633" s="205"/>
      <c r="U633" s="205"/>
      <c r="V633" s="205"/>
      <c r="W633" s="205"/>
      <c r="X633" s="206"/>
      <c r="AT633" s="207" t="s">
        <v>145</v>
      </c>
      <c r="AU633" s="207" t="s">
        <v>85</v>
      </c>
      <c r="AV633" s="13" t="s">
        <v>83</v>
      </c>
      <c r="AW633" s="13" t="s">
        <v>5</v>
      </c>
      <c r="AX633" s="13" t="s">
        <v>75</v>
      </c>
      <c r="AY633" s="207" t="s">
        <v>131</v>
      </c>
    </row>
    <row r="634" spans="2:51" s="13" customFormat="1" ht="12">
      <c r="B634" s="198"/>
      <c r="C634" s="199"/>
      <c r="D634" s="191" t="s">
        <v>145</v>
      </c>
      <c r="E634" s="200" t="s">
        <v>29</v>
      </c>
      <c r="F634" s="201" t="s">
        <v>1243</v>
      </c>
      <c r="G634" s="199"/>
      <c r="H634" s="200" t="s">
        <v>29</v>
      </c>
      <c r="I634" s="202"/>
      <c r="J634" s="202"/>
      <c r="K634" s="199"/>
      <c r="L634" s="199"/>
      <c r="M634" s="203"/>
      <c r="N634" s="204"/>
      <c r="O634" s="205"/>
      <c r="P634" s="205"/>
      <c r="Q634" s="205"/>
      <c r="R634" s="205"/>
      <c r="S634" s="205"/>
      <c r="T634" s="205"/>
      <c r="U634" s="205"/>
      <c r="V634" s="205"/>
      <c r="W634" s="205"/>
      <c r="X634" s="206"/>
      <c r="AT634" s="207" t="s">
        <v>145</v>
      </c>
      <c r="AU634" s="207" t="s">
        <v>85</v>
      </c>
      <c r="AV634" s="13" t="s">
        <v>83</v>
      </c>
      <c r="AW634" s="13" t="s">
        <v>5</v>
      </c>
      <c r="AX634" s="13" t="s">
        <v>75</v>
      </c>
      <c r="AY634" s="207" t="s">
        <v>131</v>
      </c>
    </row>
    <row r="635" spans="2:51" s="13" customFormat="1" ht="12">
      <c r="B635" s="198"/>
      <c r="C635" s="199"/>
      <c r="D635" s="191" t="s">
        <v>145</v>
      </c>
      <c r="E635" s="200" t="s">
        <v>29</v>
      </c>
      <c r="F635" s="201" t="s">
        <v>1162</v>
      </c>
      <c r="G635" s="199"/>
      <c r="H635" s="200" t="s">
        <v>29</v>
      </c>
      <c r="I635" s="202"/>
      <c r="J635" s="202"/>
      <c r="K635" s="199"/>
      <c r="L635" s="199"/>
      <c r="M635" s="203"/>
      <c r="N635" s="204"/>
      <c r="O635" s="205"/>
      <c r="P635" s="205"/>
      <c r="Q635" s="205"/>
      <c r="R635" s="205"/>
      <c r="S635" s="205"/>
      <c r="T635" s="205"/>
      <c r="U635" s="205"/>
      <c r="V635" s="205"/>
      <c r="W635" s="205"/>
      <c r="X635" s="206"/>
      <c r="AT635" s="207" t="s">
        <v>145</v>
      </c>
      <c r="AU635" s="207" t="s">
        <v>85</v>
      </c>
      <c r="AV635" s="13" t="s">
        <v>83</v>
      </c>
      <c r="AW635" s="13" t="s">
        <v>5</v>
      </c>
      <c r="AX635" s="13" t="s">
        <v>75</v>
      </c>
      <c r="AY635" s="207" t="s">
        <v>131</v>
      </c>
    </row>
    <row r="636" spans="2:51" s="13" customFormat="1" ht="12">
      <c r="B636" s="198"/>
      <c r="C636" s="199"/>
      <c r="D636" s="191" t="s">
        <v>145</v>
      </c>
      <c r="E636" s="200" t="s">
        <v>29</v>
      </c>
      <c r="F636" s="201" t="s">
        <v>1352</v>
      </c>
      <c r="G636" s="199"/>
      <c r="H636" s="200" t="s">
        <v>29</v>
      </c>
      <c r="I636" s="202"/>
      <c r="J636" s="202"/>
      <c r="K636" s="199"/>
      <c r="L636" s="199"/>
      <c r="M636" s="203"/>
      <c r="N636" s="204"/>
      <c r="O636" s="205"/>
      <c r="P636" s="205"/>
      <c r="Q636" s="205"/>
      <c r="R636" s="205"/>
      <c r="S636" s="205"/>
      <c r="T636" s="205"/>
      <c r="U636" s="205"/>
      <c r="V636" s="205"/>
      <c r="W636" s="205"/>
      <c r="X636" s="206"/>
      <c r="AT636" s="207" t="s">
        <v>145</v>
      </c>
      <c r="AU636" s="207" t="s">
        <v>85</v>
      </c>
      <c r="AV636" s="13" t="s">
        <v>83</v>
      </c>
      <c r="AW636" s="13" t="s">
        <v>5</v>
      </c>
      <c r="AX636" s="13" t="s">
        <v>75</v>
      </c>
      <c r="AY636" s="207" t="s">
        <v>131</v>
      </c>
    </row>
    <row r="637" spans="2:51" s="14" customFormat="1" ht="12">
      <c r="B637" s="208"/>
      <c r="C637" s="209"/>
      <c r="D637" s="191" t="s">
        <v>145</v>
      </c>
      <c r="E637" s="210" t="s">
        <v>29</v>
      </c>
      <c r="F637" s="211" t="s">
        <v>299</v>
      </c>
      <c r="G637" s="209"/>
      <c r="H637" s="212">
        <v>30</v>
      </c>
      <c r="I637" s="213"/>
      <c r="J637" s="213"/>
      <c r="K637" s="209"/>
      <c r="L637" s="209"/>
      <c r="M637" s="214"/>
      <c r="N637" s="215"/>
      <c r="O637" s="216"/>
      <c r="P637" s="216"/>
      <c r="Q637" s="216"/>
      <c r="R637" s="216"/>
      <c r="S637" s="216"/>
      <c r="T637" s="216"/>
      <c r="U637" s="216"/>
      <c r="V637" s="216"/>
      <c r="W637" s="216"/>
      <c r="X637" s="217"/>
      <c r="AT637" s="218" t="s">
        <v>145</v>
      </c>
      <c r="AU637" s="218" t="s">
        <v>85</v>
      </c>
      <c r="AV637" s="14" t="s">
        <v>85</v>
      </c>
      <c r="AW637" s="14" t="s">
        <v>5</v>
      </c>
      <c r="AX637" s="14" t="s">
        <v>75</v>
      </c>
      <c r="AY637" s="218" t="s">
        <v>131</v>
      </c>
    </row>
    <row r="638" spans="2:51" s="13" customFormat="1" ht="12">
      <c r="B638" s="198"/>
      <c r="C638" s="199"/>
      <c r="D638" s="191" t="s">
        <v>145</v>
      </c>
      <c r="E638" s="200" t="s">
        <v>29</v>
      </c>
      <c r="F638" s="201" t="s">
        <v>1244</v>
      </c>
      <c r="G638" s="199"/>
      <c r="H638" s="200" t="s">
        <v>29</v>
      </c>
      <c r="I638" s="202"/>
      <c r="J638" s="202"/>
      <c r="K638" s="199"/>
      <c r="L638" s="199"/>
      <c r="M638" s="203"/>
      <c r="N638" s="204"/>
      <c r="O638" s="205"/>
      <c r="P638" s="205"/>
      <c r="Q638" s="205"/>
      <c r="R638" s="205"/>
      <c r="S638" s="205"/>
      <c r="T638" s="205"/>
      <c r="U638" s="205"/>
      <c r="V638" s="205"/>
      <c r="W638" s="205"/>
      <c r="X638" s="206"/>
      <c r="AT638" s="207" t="s">
        <v>145</v>
      </c>
      <c r="AU638" s="207" t="s">
        <v>85</v>
      </c>
      <c r="AV638" s="13" t="s">
        <v>83</v>
      </c>
      <c r="AW638" s="13" t="s">
        <v>5</v>
      </c>
      <c r="AX638" s="13" t="s">
        <v>75</v>
      </c>
      <c r="AY638" s="207" t="s">
        <v>131</v>
      </c>
    </row>
    <row r="639" spans="2:51" s="13" customFormat="1" ht="12">
      <c r="B639" s="198"/>
      <c r="C639" s="199"/>
      <c r="D639" s="191" t="s">
        <v>145</v>
      </c>
      <c r="E639" s="200" t="s">
        <v>29</v>
      </c>
      <c r="F639" s="201" t="s">
        <v>1215</v>
      </c>
      <c r="G639" s="199"/>
      <c r="H639" s="200" t="s">
        <v>29</v>
      </c>
      <c r="I639" s="202"/>
      <c r="J639" s="202"/>
      <c r="K639" s="199"/>
      <c r="L639" s="199"/>
      <c r="M639" s="203"/>
      <c r="N639" s="204"/>
      <c r="O639" s="205"/>
      <c r="P639" s="205"/>
      <c r="Q639" s="205"/>
      <c r="R639" s="205"/>
      <c r="S639" s="205"/>
      <c r="T639" s="205"/>
      <c r="U639" s="205"/>
      <c r="V639" s="205"/>
      <c r="W639" s="205"/>
      <c r="X639" s="206"/>
      <c r="AT639" s="207" t="s">
        <v>145</v>
      </c>
      <c r="AU639" s="207" t="s">
        <v>85</v>
      </c>
      <c r="AV639" s="13" t="s">
        <v>83</v>
      </c>
      <c r="AW639" s="13" t="s">
        <v>5</v>
      </c>
      <c r="AX639" s="13" t="s">
        <v>75</v>
      </c>
      <c r="AY639" s="207" t="s">
        <v>131</v>
      </c>
    </row>
    <row r="640" spans="2:51" s="13" customFormat="1" ht="12">
      <c r="B640" s="198"/>
      <c r="C640" s="199"/>
      <c r="D640" s="191" t="s">
        <v>145</v>
      </c>
      <c r="E640" s="200" t="s">
        <v>29</v>
      </c>
      <c r="F640" s="201" t="s">
        <v>1352</v>
      </c>
      <c r="G640" s="199"/>
      <c r="H640" s="200" t="s">
        <v>29</v>
      </c>
      <c r="I640" s="202"/>
      <c r="J640" s="202"/>
      <c r="K640" s="199"/>
      <c r="L640" s="199"/>
      <c r="M640" s="203"/>
      <c r="N640" s="204"/>
      <c r="O640" s="205"/>
      <c r="P640" s="205"/>
      <c r="Q640" s="205"/>
      <c r="R640" s="205"/>
      <c r="S640" s="205"/>
      <c r="T640" s="205"/>
      <c r="U640" s="205"/>
      <c r="V640" s="205"/>
      <c r="W640" s="205"/>
      <c r="X640" s="206"/>
      <c r="AT640" s="207" t="s">
        <v>145</v>
      </c>
      <c r="AU640" s="207" t="s">
        <v>85</v>
      </c>
      <c r="AV640" s="13" t="s">
        <v>83</v>
      </c>
      <c r="AW640" s="13" t="s">
        <v>5</v>
      </c>
      <c r="AX640" s="13" t="s">
        <v>75</v>
      </c>
      <c r="AY640" s="207" t="s">
        <v>131</v>
      </c>
    </row>
    <row r="641" spans="2:51" s="14" customFormat="1" ht="12">
      <c r="B641" s="208"/>
      <c r="C641" s="209"/>
      <c r="D641" s="191" t="s">
        <v>145</v>
      </c>
      <c r="E641" s="210" t="s">
        <v>29</v>
      </c>
      <c r="F641" s="211" t="s">
        <v>558</v>
      </c>
      <c r="G641" s="209"/>
      <c r="H641" s="212">
        <v>86</v>
      </c>
      <c r="I641" s="213"/>
      <c r="J641" s="213"/>
      <c r="K641" s="209"/>
      <c r="L641" s="209"/>
      <c r="M641" s="214"/>
      <c r="N641" s="215"/>
      <c r="O641" s="216"/>
      <c r="P641" s="216"/>
      <c r="Q641" s="216"/>
      <c r="R641" s="216"/>
      <c r="S641" s="216"/>
      <c r="T641" s="216"/>
      <c r="U641" s="216"/>
      <c r="V641" s="216"/>
      <c r="W641" s="216"/>
      <c r="X641" s="217"/>
      <c r="AT641" s="218" t="s">
        <v>145</v>
      </c>
      <c r="AU641" s="218" t="s">
        <v>85</v>
      </c>
      <c r="AV641" s="14" t="s">
        <v>85</v>
      </c>
      <c r="AW641" s="14" t="s">
        <v>5</v>
      </c>
      <c r="AX641" s="14" t="s">
        <v>75</v>
      </c>
      <c r="AY641" s="218" t="s">
        <v>131</v>
      </c>
    </row>
    <row r="642" spans="2:51" s="13" customFormat="1" ht="12">
      <c r="B642" s="198"/>
      <c r="C642" s="199"/>
      <c r="D642" s="191" t="s">
        <v>145</v>
      </c>
      <c r="E642" s="200" t="s">
        <v>29</v>
      </c>
      <c r="F642" s="201" t="s">
        <v>1243</v>
      </c>
      <c r="G642" s="199"/>
      <c r="H642" s="200" t="s">
        <v>29</v>
      </c>
      <c r="I642" s="202"/>
      <c r="J642" s="202"/>
      <c r="K642" s="199"/>
      <c r="L642" s="199"/>
      <c r="M642" s="203"/>
      <c r="N642" s="204"/>
      <c r="O642" s="205"/>
      <c r="P642" s="205"/>
      <c r="Q642" s="205"/>
      <c r="R642" s="205"/>
      <c r="S642" s="205"/>
      <c r="T642" s="205"/>
      <c r="U642" s="205"/>
      <c r="V642" s="205"/>
      <c r="W642" s="205"/>
      <c r="X642" s="206"/>
      <c r="AT642" s="207" t="s">
        <v>145</v>
      </c>
      <c r="AU642" s="207" t="s">
        <v>85</v>
      </c>
      <c r="AV642" s="13" t="s">
        <v>83</v>
      </c>
      <c r="AW642" s="13" t="s">
        <v>5</v>
      </c>
      <c r="AX642" s="13" t="s">
        <v>75</v>
      </c>
      <c r="AY642" s="207" t="s">
        <v>131</v>
      </c>
    </row>
    <row r="643" spans="2:51" s="13" customFormat="1" ht="12">
      <c r="B643" s="198"/>
      <c r="C643" s="199"/>
      <c r="D643" s="191" t="s">
        <v>145</v>
      </c>
      <c r="E643" s="200" t="s">
        <v>29</v>
      </c>
      <c r="F643" s="201" t="s">
        <v>1352</v>
      </c>
      <c r="G643" s="199"/>
      <c r="H643" s="200" t="s">
        <v>29</v>
      </c>
      <c r="I643" s="202"/>
      <c r="J643" s="202"/>
      <c r="K643" s="199"/>
      <c r="L643" s="199"/>
      <c r="M643" s="203"/>
      <c r="N643" s="204"/>
      <c r="O643" s="205"/>
      <c r="P643" s="205"/>
      <c r="Q643" s="205"/>
      <c r="R643" s="205"/>
      <c r="S643" s="205"/>
      <c r="T643" s="205"/>
      <c r="U643" s="205"/>
      <c r="V643" s="205"/>
      <c r="W643" s="205"/>
      <c r="X643" s="206"/>
      <c r="AT643" s="207" t="s">
        <v>145</v>
      </c>
      <c r="AU643" s="207" t="s">
        <v>85</v>
      </c>
      <c r="AV643" s="13" t="s">
        <v>83</v>
      </c>
      <c r="AW643" s="13" t="s">
        <v>5</v>
      </c>
      <c r="AX643" s="13" t="s">
        <v>75</v>
      </c>
      <c r="AY643" s="207" t="s">
        <v>131</v>
      </c>
    </row>
    <row r="644" spans="2:51" s="14" customFormat="1" ht="12">
      <c r="B644" s="208"/>
      <c r="C644" s="209"/>
      <c r="D644" s="191" t="s">
        <v>145</v>
      </c>
      <c r="E644" s="210" t="s">
        <v>29</v>
      </c>
      <c r="F644" s="211" t="s">
        <v>151</v>
      </c>
      <c r="G644" s="209"/>
      <c r="H644" s="212">
        <v>8</v>
      </c>
      <c r="I644" s="213"/>
      <c r="J644" s="213"/>
      <c r="K644" s="209"/>
      <c r="L644" s="209"/>
      <c r="M644" s="214"/>
      <c r="N644" s="215"/>
      <c r="O644" s="216"/>
      <c r="P644" s="216"/>
      <c r="Q644" s="216"/>
      <c r="R644" s="216"/>
      <c r="S644" s="216"/>
      <c r="T644" s="216"/>
      <c r="U644" s="216"/>
      <c r="V644" s="216"/>
      <c r="W644" s="216"/>
      <c r="X644" s="217"/>
      <c r="AT644" s="218" t="s">
        <v>145</v>
      </c>
      <c r="AU644" s="218" t="s">
        <v>85</v>
      </c>
      <c r="AV644" s="14" t="s">
        <v>85</v>
      </c>
      <c r="AW644" s="14" t="s">
        <v>5</v>
      </c>
      <c r="AX644" s="14" t="s">
        <v>75</v>
      </c>
      <c r="AY644" s="218" t="s">
        <v>131</v>
      </c>
    </row>
    <row r="645" spans="2:51" s="15" customFormat="1" ht="12">
      <c r="B645" s="219"/>
      <c r="C645" s="220"/>
      <c r="D645" s="191" t="s">
        <v>145</v>
      </c>
      <c r="E645" s="221" t="s">
        <v>29</v>
      </c>
      <c r="F645" s="222" t="s">
        <v>147</v>
      </c>
      <c r="G645" s="220"/>
      <c r="H645" s="223">
        <v>124</v>
      </c>
      <c r="I645" s="224"/>
      <c r="J645" s="224"/>
      <c r="K645" s="220"/>
      <c r="L645" s="220"/>
      <c r="M645" s="225"/>
      <c r="N645" s="226"/>
      <c r="O645" s="227"/>
      <c r="P645" s="227"/>
      <c r="Q645" s="227"/>
      <c r="R645" s="227"/>
      <c r="S645" s="227"/>
      <c r="T645" s="227"/>
      <c r="U645" s="227"/>
      <c r="V645" s="227"/>
      <c r="W645" s="227"/>
      <c r="X645" s="228"/>
      <c r="AT645" s="229" t="s">
        <v>145</v>
      </c>
      <c r="AU645" s="229" t="s">
        <v>85</v>
      </c>
      <c r="AV645" s="15" t="s">
        <v>139</v>
      </c>
      <c r="AW645" s="15" t="s">
        <v>5</v>
      </c>
      <c r="AX645" s="15" t="s">
        <v>83</v>
      </c>
      <c r="AY645" s="229" t="s">
        <v>131</v>
      </c>
    </row>
    <row r="646" spans="1:65" s="2" customFormat="1" ht="24">
      <c r="A646" s="35"/>
      <c r="B646" s="36"/>
      <c r="C646" s="177" t="s">
        <v>379</v>
      </c>
      <c r="D646" s="177" t="s">
        <v>134</v>
      </c>
      <c r="E646" s="178" t="s">
        <v>1283</v>
      </c>
      <c r="F646" s="179" t="s">
        <v>1284</v>
      </c>
      <c r="G646" s="180" t="s">
        <v>158</v>
      </c>
      <c r="H646" s="181">
        <v>48</v>
      </c>
      <c r="I646" s="182"/>
      <c r="J646" s="182"/>
      <c r="K646" s="183">
        <f>ROUND(P646*H646,2)</f>
        <v>0</v>
      </c>
      <c r="L646" s="179" t="s">
        <v>1008</v>
      </c>
      <c r="M646" s="40"/>
      <c r="N646" s="184" t="s">
        <v>29</v>
      </c>
      <c r="O646" s="185" t="s">
        <v>44</v>
      </c>
      <c r="P646" s="186">
        <f>I646+J646</f>
        <v>0</v>
      </c>
      <c r="Q646" s="186">
        <f>ROUND(I646*H646,2)</f>
        <v>0</v>
      </c>
      <c r="R646" s="186">
        <f>ROUND(J646*H646,2)</f>
        <v>0</v>
      </c>
      <c r="S646" s="65"/>
      <c r="T646" s="187">
        <f>S646*H646</f>
        <v>0</v>
      </c>
      <c r="U646" s="187">
        <v>0</v>
      </c>
      <c r="V646" s="187">
        <f>U646*H646</f>
        <v>0</v>
      </c>
      <c r="W646" s="187">
        <v>0</v>
      </c>
      <c r="X646" s="188">
        <f>W646*H646</f>
        <v>0</v>
      </c>
      <c r="Y646" s="35"/>
      <c r="Z646" s="35"/>
      <c r="AA646" s="35"/>
      <c r="AB646" s="35"/>
      <c r="AC646" s="35"/>
      <c r="AD646" s="35"/>
      <c r="AE646" s="35"/>
      <c r="AR646" s="189" t="s">
        <v>455</v>
      </c>
      <c r="AT646" s="189" t="s">
        <v>134</v>
      </c>
      <c r="AU646" s="189" t="s">
        <v>85</v>
      </c>
      <c r="AY646" s="18" t="s">
        <v>131</v>
      </c>
      <c r="BE646" s="190">
        <f>IF(O646="základní",K646,0)</f>
        <v>0</v>
      </c>
      <c r="BF646" s="190">
        <f>IF(O646="snížená",K646,0)</f>
        <v>0</v>
      </c>
      <c r="BG646" s="190">
        <f>IF(O646="zákl. přenesená",K646,0)</f>
        <v>0</v>
      </c>
      <c r="BH646" s="190">
        <f>IF(O646="sníž. přenesená",K646,0)</f>
        <v>0</v>
      </c>
      <c r="BI646" s="190">
        <f>IF(O646="nulová",K646,0)</f>
        <v>0</v>
      </c>
      <c r="BJ646" s="18" t="s">
        <v>83</v>
      </c>
      <c r="BK646" s="190">
        <f>ROUND(P646*H646,2)</f>
        <v>0</v>
      </c>
      <c r="BL646" s="18" t="s">
        <v>455</v>
      </c>
      <c r="BM646" s="189" t="s">
        <v>602</v>
      </c>
    </row>
    <row r="647" spans="1:47" s="2" customFormat="1" ht="12">
      <c r="A647" s="35"/>
      <c r="B647" s="36"/>
      <c r="C647" s="37"/>
      <c r="D647" s="191" t="s">
        <v>141</v>
      </c>
      <c r="E647" s="37"/>
      <c r="F647" s="192" t="s">
        <v>1284</v>
      </c>
      <c r="G647" s="37"/>
      <c r="H647" s="37"/>
      <c r="I647" s="193"/>
      <c r="J647" s="193"/>
      <c r="K647" s="37"/>
      <c r="L647" s="37"/>
      <c r="M647" s="40"/>
      <c r="N647" s="194"/>
      <c r="O647" s="195"/>
      <c r="P647" s="65"/>
      <c r="Q647" s="65"/>
      <c r="R647" s="65"/>
      <c r="S647" s="65"/>
      <c r="T647" s="65"/>
      <c r="U647" s="65"/>
      <c r="V647" s="65"/>
      <c r="W647" s="65"/>
      <c r="X647" s="66"/>
      <c r="Y647" s="35"/>
      <c r="Z647" s="35"/>
      <c r="AA647" s="35"/>
      <c r="AB647" s="35"/>
      <c r="AC647" s="35"/>
      <c r="AD647" s="35"/>
      <c r="AE647" s="35"/>
      <c r="AT647" s="18" t="s">
        <v>141</v>
      </c>
      <c r="AU647" s="18" t="s">
        <v>85</v>
      </c>
    </row>
    <row r="648" spans="1:47" s="2" customFormat="1" ht="12">
      <c r="A648" s="35"/>
      <c r="B648" s="36"/>
      <c r="C648" s="37"/>
      <c r="D648" s="196" t="s">
        <v>143</v>
      </c>
      <c r="E648" s="37"/>
      <c r="F648" s="197" t="s">
        <v>1285</v>
      </c>
      <c r="G648" s="37"/>
      <c r="H648" s="37"/>
      <c r="I648" s="193"/>
      <c r="J648" s="193"/>
      <c r="K648" s="37"/>
      <c r="L648" s="37"/>
      <c r="M648" s="40"/>
      <c r="N648" s="194"/>
      <c r="O648" s="195"/>
      <c r="P648" s="65"/>
      <c r="Q648" s="65"/>
      <c r="R648" s="65"/>
      <c r="S648" s="65"/>
      <c r="T648" s="65"/>
      <c r="U648" s="65"/>
      <c r="V648" s="65"/>
      <c r="W648" s="65"/>
      <c r="X648" s="66"/>
      <c r="Y648" s="35"/>
      <c r="Z648" s="35"/>
      <c r="AA648" s="35"/>
      <c r="AB648" s="35"/>
      <c r="AC648" s="35"/>
      <c r="AD648" s="35"/>
      <c r="AE648" s="35"/>
      <c r="AT648" s="18" t="s">
        <v>143</v>
      </c>
      <c r="AU648" s="18" t="s">
        <v>85</v>
      </c>
    </row>
    <row r="649" spans="2:51" s="13" customFormat="1" ht="12">
      <c r="B649" s="198"/>
      <c r="C649" s="199"/>
      <c r="D649" s="191" t="s">
        <v>145</v>
      </c>
      <c r="E649" s="200" t="s">
        <v>29</v>
      </c>
      <c r="F649" s="201" t="s">
        <v>1244</v>
      </c>
      <c r="G649" s="199"/>
      <c r="H649" s="200" t="s">
        <v>29</v>
      </c>
      <c r="I649" s="202"/>
      <c r="J649" s="202"/>
      <c r="K649" s="199"/>
      <c r="L649" s="199"/>
      <c r="M649" s="203"/>
      <c r="N649" s="204"/>
      <c r="O649" s="205"/>
      <c r="P649" s="205"/>
      <c r="Q649" s="205"/>
      <c r="R649" s="205"/>
      <c r="S649" s="205"/>
      <c r="T649" s="205"/>
      <c r="U649" s="205"/>
      <c r="V649" s="205"/>
      <c r="W649" s="205"/>
      <c r="X649" s="206"/>
      <c r="AT649" s="207" t="s">
        <v>145</v>
      </c>
      <c r="AU649" s="207" t="s">
        <v>85</v>
      </c>
      <c r="AV649" s="13" t="s">
        <v>83</v>
      </c>
      <c r="AW649" s="13" t="s">
        <v>5</v>
      </c>
      <c r="AX649" s="13" t="s">
        <v>75</v>
      </c>
      <c r="AY649" s="207" t="s">
        <v>131</v>
      </c>
    </row>
    <row r="650" spans="2:51" s="13" customFormat="1" ht="12">
      <c r="B650" s="198"/>
      <c r="C650" s="199"/>
      <c r="D650" s="191" t="s">
        <v>145</v>
      </c>
      <c r="E650" s="200" t="s">
        <v>29</v>
      </c>
      <c r="F650" s="201" t="s">
        <v>1219</v>
      </c>
      <c r="G650" s="199"/>
      <c r="H650" s="200" t="s">
        <v>29</v>
      </c>
      <c r="I650" s="202"/>
      <c r="J650" s="202"/>
      <c r="K650" s="199"/>
      <c r="L650" s="199"/>
      <c r="M650" s="203"/>
      <c r="N650" s="204"/>
      <c r="O650" s="205"/>
      <c r="P650" s="205"/>
      <c r="Q650" s="205"/>
      <c r="R650" s="205"/>
      <c r="S650" s="205"/>
      <c r="T650" s="205"/>
      <c r="U650" s="205"/>
      <c r="V650" s="205"/>
      <c r="W650" s="205"/>
      <c r="X650" s="206"/>
      <c r="AT650" s="207" t="s">
        <v>145</v>
      </c>
      <c r="AU650" s="207" t="s">
        <v>85</v>
      </c>
      <c r="AV650" s="13" t="s">
        <v>83</v>
      </c>
      <c r="AW650" s="13" t="s">
        <v>5</v>
      </c>
      <c r="AX650" s="13" t="s">
        <v>75</v>
      </c>
      <c r="AY650" s="207" t="s">
        <v>131</v>
      </c>
    </row>
    <row r="651" spans="2:51" s="13" customFormat="1" ht="12">
      <c r="B651" s="198"/>
      <c r="C651" s="199"/>
      <c r="D651" s="191" t="s">
        <v>145</v>
      </c>
      <c r="E651" s="200" t="s">
        <v>29</v>
      </c>
      <c r="F651" s="201" t="s">
        <v>1162</v>
      </c>
      <c r="G651" s="199"/>
      <c r="H651" s="200" t="s">
        <v>29</v>
      </c>
      <c r="I651" s="202"/>
      <c r="J651" s="202"/>
      <c r="K651" s="199"/>
      <c r="L651" s="199"/>
      <c r="M651" s="203"/>
      <c r="N651" s="204"/>
      <c r="O651" s="205"/>
      <c r="P651" s="205"/>
      <c r="Q651" s="205"/>
      <c r="R651" s="205"/>
      <c r="S651" s="205"/>
      <c r="T651" s="205"/>
      <c r="U651" s="205"/>
      <c r="V651" s="205"/>
      <c r="W651" s="205"/>
      <c r="X651" s="206"/>
      <c r="AT651" s="207" t="s">
        <v>145</v>
      </c>
      <c r="AU651" s="207" t="s">
        <v>85</v>
      </c>
      <c r="AV651" s="13" t="s">
        <v>83</v>
      </c>
      <c r="AW651" s="13" t="s">
        <v>5</v>
      </c>
      <c r="AX651" s="13" t="s">
        <v>75</v>
      </c>
      <c r="AY651" s="207" t="s">
        <v>131</v>
      </c>
    </row>
    <row r="652" spans="2:51" s="13" customFormat="1" ht="12">
      <c r="B652" s="198"/>
      <c r="C652" s="199"/>
      <c r="D652" s="191" t="s">
        <v>145</v>
      </c>
      <c r="E652" s="200" t="s">
        <v>29</v>
      </c>
      <c r="F652" s="201" t="s">
        <v>1352</v>
      </c>
      <c r="G652" s="199"/>
      <c r="H652" s="200" t="s">
        <v>29</v>
      </c>
      <c r="I652" s="202"/>
      <c r="J652" s="202"/>
      <c r="K652" s="199"/>
      <c r="L652" s="199"/>
      <c r="M652" s="203"/>
      <c r="N652" s="204"/>
      <c r="O652" s="205"/>
      <c r="P652" s="205"/>
      <c r="Q652" s="205"/>
      <c r="R652" s="205"/>
      <c r="S652" s="205"/>
      <c r="T652" s="205"/>
      <c r="U652" s="205"/>
      <c r="V652" s="205"/>
      <c r="W652" s="205"/>
      <c r="X652" s="206"/>
      <c r="AT652" s="207" t="s">
        <v>145</v>
      </c>
      <c r="AU652" s="207" t="s">
        <v>85</v>
      </c>
      <c r="AV652" s="13" t="s">
        <v>83</v>
      </c>
      <c r="AW652" s="13" t="s">
        <v>5</v>
      </c>
      <c r="AX652" s="13" t="s">
        <v>75</v>
      </c>
      <c r="AY652" s="207" t="s">
        <v>131</v>
      </c>
    </row>
    <row r="653" spans="2:51" s="14" customFormat="1" ht="12">
      <c r="B653" s="208"/>
      <c r="C653" s="209"/>
      <c r="D653" s="191" t="s">
        <v>145</v>
      </c>
      <c r="E653" s="210" t="s">
        <v>29</v>
      </c>
      <c r="F653" s="211" t="s">
        <v>386</v>
      </c>
      <c r="G653" s="209"/>
      <c r="H653" s="212">
        <v>48</v>
      </c>
      <c r="I653" s="213"/>
      <c r="J653" s="213"/>
      <c r="K653" s="209"/>
      <c r="L653" s="209"/>
      <c r="M653" s="214"/>
      <c r="N653" s="215"/>
      <c r="O653" s="216"/>
      <c r="P653" s="216"/>
      <c r="Q653" s="216"/>
      <c r="R653" s="216"/>
      <c r="S653" s="216"/>
      <c r="T653" s="216"/>
      <c r="U653" s="216"/>
      <c r="V653" s="216"/>
      <c r="W653" s="216"/>
      <c r="X653" s="217"/>
      <c r="AT653" s="218" t="s">
        <v>145</v>
      </c>
      <c r="AU653" s="218" t="s">
        <v>85</v>
      </c>
      <c r="AV653" s="14" t="s">
        <v>85</v>
      </c>
      <c r="AW653" s="14" t="s">
        <v>5</v>
      </c>
      <c r="AX653" s="14" t="s">
        <v>75</v>
      </c>
      <c r="AY653" s="218" t="s">
        <v>131</v>
      </c>
    </row>
    <row r="654" spans="2:51" s="15" customFormat="1" ht="12">
      <c r="B654" s="219"/>
      <c r="C654" s="220"/>
      <c r="D654" s="191" t="s">
        <v>145</v>
      </c>
      <c r="E654" s="221" t="s">
        <v>29</v>
      </c>
      <c r="F654" s="222" t="s">
        <v>147</v>
      </c>
      <c r="G654" s="220"/>
      <c r="H654" s="223">
        <v>48</v>
      </c>
      <c r="I654" s="224"/>
      <c r="J654" s="224"/>
      <c r="K654" s="220"/>
      <c r="L654" s="220"/>
      <c r="M654" s="225"/>
      <c r="N654" s="226"/>
      <c r="O654" s="227"/>
      <c r="P654" s="227"/>
      <c r="Q654" s="227"/>
      <c r="R654" s="227"/>
      <c r="S654" s="227"/>
      <c r="T654" s="227"/>
      <c r="U654" s="227"/>
      <c r="V654" s="227"/>
      <c r="W654" s="227"/>
      <c r="X654" s="228"/>
      <c r="AT654" s="229" t="s">
        <v>145</v>
      </c>
      <c r="AU654" s="229" t="s">
        <v>85</v>
      </c>
      <c r="AV654" s="15" t="s">
        <v>139</v>
      </c>
      <c r="AW654" s="15" t="s">
        <v>5</v>
      </c>
      <c r="AX654" s="15" t="s">
        <v>83</v>
      </c>
      <c r="AY654" s="229" t="s">
        <v>131</v>
      </c>
    </row>
    <row r="655" spans="1:65" s="2" customFormat="1" ht="24">
      <c r="A655" s="35"/>
      <c r="B655" s="36"/>
      <c r="C655" s="177" t="s">
        <v>386</v>
      </c>
      <c r="D655" s="177" t="s">
        <v>134</v>
      </c>
      <c r="E655" s="178" t="s">
        <v>1286</v>
      </c>
      <c r="F655" s="179" t="s">
        <v>1287</v>
      </c>
      <c r="G655" s="180" t="s">
        <v>158</v>
      </c>
      <c r="H655" s="181">
        <v>13</v>
      </c>
      <c r="I655" s="182"/>
      <c r="J655" s="182"/>
      <c r="K655" s="183">
        <f>ROUND(P655*H655,2)</f>
        <v>0</v>
      </c>
      <c r="L655" s="179" t="s">
        <v>1008</v>
      </c>
      <c r="M655" s="40"/>
      <c r="N655" s="184" t="s">
        <v>29</v>
      </c>
      <c r="O655" s="185" t="s">
        <v>44</v>
      </c>
      <c r="P655" s="186">
        <f>I655+J655</f>
        <v>0</v>
      </c>
      <c r="Q655" s="186">
        <f>ROUND(I655*H655,2)</f>
        <v>0</v>
      </c>
      <c r="R655" s="186">
        <f>ROUND(J655*H655,2)</f>
        <v>0</v>
      </c>
      <c r="S655" s="65"/>
      <c r="T655" s="187">
        <f>S655*H655</f>
        <v>0</v>
      </c>
      <c r="U655" s="187">
        <v>0</v>
      </c>
      <c r="V655" s="187">
        <f>U655*H655</f>
        <v>0</v>
      </c>
      <c r="W655" s="187">
        <v>0</v>
      </c>
      <c r="X655" s="188">
        <f>W655*H655</f>
        <v>0</v>
      </c>
      <c r="Y655" s="35"/>
      <c r="Z655" s="35"/>
      <c r="AA655" s="35"/>
      <c r="AB655" s="35"/>
      <c r="AC655" s="35"/>
      <c r="AD655" s="35"/>
      <c r="AE655" s="35"/>
      <c r="AR655" s="189" t="s">
        <v>455</v>
      </c>
      <c r="AT655" s="189" t="s">
        <v>134</v>
      </c>
      <c r="AU655" s="189" t="s">
        <v>85</v>
      </c>
      <c r="AY655" s="18" t="s">
        <v>131</v>
      </c>
      <c r="BE655" s="190">
        <f>IF(O655="základní",K655,0)</f>
        <v>0</v>
      </c>
      <c r="BF655" s="190">
        <f>IF(O655="snížená",K655,0)</f>
        <v>0</v>
      </c>
      <c r="BG655" s="190">
        <f>IF(O655="zákl. přenesená",K655,0)</f>
        <v>0</v>
      </c>
      <c r="BH655" s="190">
        <f>IF(O655="sníž. přenesená",K655,0)</f>
        <v>0</v>
      </c>
      <c r="BI655" s="190">
        <f>IF(O655="nulová",K655,0)</f>
        <v>0</v>
      </c>
      <c r="BJ655" s="18" t="s">
        <v>83</v>
      </c>
      <c r="BK655" s="190">
        <f>ROUND(P655*H655,2)</f>
        <v>0</v>
      </c>
      <c r="BL655" s="18" t="s">
        <v>455</v>
      </c>
      <c r="BM655" s="189" t="s">
        <v>610</v>
      </c>
    </row>
    <row r="656" spans="1:47" s="2" customFormat="1" ht="12">
      <c r="A656" s="35"/>
      <c r="B656" s="36"/>
      <c r="C656" s="37"/>
      <c r="D656" s="191" t="s">
        <v>141</v>
      </c>
      <c r="E656" s="37"/>
      <c r="F656" s="192" t="s">
        <v>1287</v>
      </c>
      <c r="G656" s="37"/>
      <c r="H656" s="37"/>
      <c r="I656" s="193"/>
      <c r="J656" s="193"/>
      <c r="K656" s="37"/>
      <c r="L656" s="37"/>
      <c r="M656" s="40"/>
      <c r="N656" s="194"/>
      <c r="O656" s="195"/>
      <c r="P656" s="65"/>
      <c r="Q656" s="65"/>
      <c r="R656" s="65"/>
      <c r="S656" s="65"/>
      <c r="T656" s="65"/>
      <c r="U656" s="65"/>
      <c r="V656" s="65"/>
      <c r="W656" s="65"/>
      <c r="X656" s="66"/>
      <c r="Y656" s="35"/>
      <c r="Z656" s="35"/>
      <c r="AA656" s="35"/>
      <c r="AB656" s="35"/>
      <c r="AC656" s="35"/>
      <c r="AD656" s="35"/>
      <c r="AE656" s="35"/>
      <c r="AT656" s="18" t="s">
        <v>141</v>
      </c>
      <c r="AU656" s="18" t="s">
        <v>85</v>
      </c>
    </row>
    <row r="657" spans="1:47" s="2" customFormat="1" ht="12">
      <c r="A657" s="35"/>
      <c r="B657" s="36"/>
      <c r="C657" s="37"/>
      <c r="D657" s="196" t="s">
        <v>143</v>
      </c>
      <c r="E657" s="37"/>
      <c r="F657" s="197" t="s">
        <v>1288</v>
      </c>
      <c r="G657" s="37"/>
      <c r="H657" s="37"/>
      <c r="I657" s="193"/>
      <c r="J657" s="193"/>
      <c r="K657" s="37"/>
      <c r="L657" s="37"/>
      <c r="M657" s="40"/>
      <c r="N657" s="194"/>
      <c r="O657" s="195"/>
      <c r="P657" s="65"/>
      <c r="Q657" s="65"/>
      <c r="R657" s="65"/>
      <c r="S657" s="65"/>
      <c r="T657" s="65"/>
      <c r="U657" s="65"/>
      <c r="V657" s="65"/>
      <c r="W657" s="65"/>
      <c r="X657" s="66"/>
      <c r="Y657" s="35"/>
      <c r="Z657" s="35"/>
      <c r="AA657" s="35"/>
      <c r="AB657" s="35"/>
      <c r="AC657" s="35"/>
      <c r="AD657" s="35"/>
      <c r="AE657" s="35"/>
      <c r="AT657" s="18" t="s">
        <v>143</v>
      </c>
      <c r="AU657" s="18" t="s">
        <v>85</v>
      </c>
    </row>
    <row r="658" spans="2:51" s="13" customFormat="1" ht="12">
      <c r="B658" s="198"/>
      <c r="C658" s="199"/>
      <c r="D658" s="191" t="s">
        <v>145</v>
      </c>
      <c r="E658" s="200" t="s">
        <v>29</v>
      </c>
      <c r="F658" s="201" t="s">
        <v>1210</v>
      </c>
      <c r="G658" s="199"/>
      <c r="H658" s="200" t="s">
        <v>29</v>
      </c>
      <c r="I658" s="202"/>
      <c r="J658" s="202"/>
      <c r="K658" s="199"/>
      <c r="L658" s="199"/>
      <c r="M658" s="203"/>
      <c r="N658" s="204"/>
      <c r="O658" s="205"/>
      <c r="P658" s="205"/>
      <c r="Q658" s="205"/>
      <c r="R658" s="205"/>
      <c r="S658" s="205"/>
      <c r="T658" s="205"/>
      <c r="U658" s="205"/>
      <c r="V658" s="205"/>
      <c r="W658" s="205"/>
      <c r="X658" s="206"/>
      <c r="AT658" s="207" t="s">
        <v>145</v>
      </c>
      <c r="AU658" s="207" t="s">
        <v>85</v>
      </c>
      <c r="AV658" s="13" t="s">
        <v>83</v>
      </c>
      <c r="AW658" s="13" t="s">
        <v>5</v>
      </c>
      <c r="AX658" s="13" t="s">
        <v>75</v>
      </c>
      <c r="AY658" s="207" t="s">
        <v>131</v>
      </c>
    </row>
    <row r="659" spans="2:51" s="13" customFormat="1" ht="12">
      <c r="B659" s="198"/>
      <c r="C659" s="199"/>
      <c r="D659" s="191" t="s">
        <v>145</v>
      </c>
      <c r="E659" s="200" t="s">
        <v>29</v>
      </c>
      <c r="F659" s="201" t="s">
        <v>1251</v>
      </c>
      <c r="G659" s="199"/>
      <c r="H659" s="200" t="s">
        <v>29</v>
      </c>
      <c r="I659" s="202"/>
      <c r="J659" s="202"/>
      <c r="K659" s="199"/>
      <c r="L659" s="199"/>
      <c r="M659" s="203"/>
      <c r="N659" s="204"/>
      <c r="O659" s="205"/>
      <c r="P659" s="205"/>
      <c r="Q659" s="205"/>
      <c r="R659" s="205"/>
      <c r="S659" s="205"/>
      <c r="T659" s="205"/>
      <c r="U659" s="205"/>
      <c r="V659" s="205"/>
      <c r="W659" s="205"/>
      <c r="X659" s="206"/>
      <c r="AT659" s="207" t="s">
        <v>145</v>
      </c>
      <c r="AU659" s="207" t="s">
        <v>85</v>
      </c>
      <c r="AV659" s="13" t="s">
        <v>83</v>
      </c>
      <c r="AW659" s="13" t="s">
        <v>5</v>
      </c>
      <c r="AX659" s="13" t="s">
        <v>75</v>
      </c>
      <c r="AY659" s="207" t="s">
        <v>131</v>
      </c>
    </row>
    <row r="660" spans="2:51" s="13" customFormat="1" ht="12">
      <c r="B660" s="198"/>
      <c r="C660" s="199"/>
      <c r="D660" s="191" t="s">
        <v>145</v>
      </c>
      <c r="E660" s="200" t="s">
        <v>29</v>
      </c>
      <c r="F660" s="201" t="s">
        <v>1162</v>
      </c>
      <c r="G660" s="199"/>
      <c r="H660" s="200" t="s">
        <v>29</v>
      </c>
      <c r="I660" s="202"/>
      <c r="J660" s="202"/>
      <c r="K660" s="199"/>
      <c r="L660" s="199"/>
      <c r="M660" s="203"/>
      <c r="N660" s="204"/>
      <c r="O660" s="205"/>
      <c r="P660" s="205"/>
      <c r="Q660" s="205"/>
      <c r="R660" s="205"/>
      <c r="S660" s="205"/>
      <c r="T660" s="205"/>
      <c r="U660" s="205"/>
      <c r="V660" s="205"/>
      <c r="W660" s="205"/>
      <c r="X660" s="206"/>
      <c r="AT660" s="207" t="s">
        <v>145</v>
      </c>
      <c r="AU660" s="207" t="s">
        <v>85</v>
      </c>
      <c r="AV660" s="13" t="s">
        <v>83</v>
      </c>
      <c r="AW660" s="13" t="s">
        <v>5</v>
      </c>
      <c r="AX660" s="13" t="s">
        <v>75</v>
      </c>
      <c r="AY660" s="207" t="s">
        <v>131</v>
      </c>
    </row>
    <row r="661" spans="2:51" s="13" customFormat="1" ht="12">
      <c r="B661" s="198"/>
      <c r="C661" s="199"/>
      <c r="D661" s="191" t="s">
        <v>145</v>
      </c>
      <c r="E661" s="200" t="s">
        <v>29</v>
      </c>
      <c r="F661" s="201" t="s">
        <v>1352</v>
      </c>
      <c r="G661" s="199"/>
      <c r="H661" s="200" t="s">
        <v>29</v>
      </c>
      <c r="I661" s="202"/>
      <c r="J661" s="202"/>
      <c r="K661" s="199"/>
      <c r="L661" s="199"/>
      <c r="M661" s="203"/>
      <c r="N661" s="204"/>
      <c r="O661" s="205"/>
      <c r="P661" s="205"/>
      <c r="Q661" s="205"/>
      <c r="R661" s="205"/>
      <c r="S661" s="205"/>
      <c r="T661" s="205"/>
      <c r="U661" s="205"/>
      <c r="V661" s="205"/>
      <c r="W661" s="205"/>
      <c r="X661" s="206"/>
      <c r="AT661" s="207" t="s">
        <v>145</v>
      </c>
      <c r="AU661" s="207" t="s">
        <v>85</v>
      </c>
      <c r="AV661" s="13" t="s">
        <v>83</v>
      </c>
      <c r="AW661" s="13" t="s">
        <v>5</v>
      </c>
      <c r="AX661" s="13" t="s">
        <v>75</v>
      </c>
      <c r="AY661" s="207" t="s">
        <v>131</v>
      </c>
    </row>
    <row r="662" spans="2:51" s="14" customFormat="1" ht="12">
      <c r="B662" s="208"/>
      <c r="C662" s="209"/>
      <c r="D662" s="191" t="s">
        <v>145</v>
      </c>
      <c r="E662" s="210" t="s">
        <v>29</v>
      </c>
      <c r="F662" s="211" t="s">
        <v>167</v>
      </c>
      <c r="G662" s="209"/>
      <c r="H662" s="212">
        <v>5</v>
      </c>
      <c r="I662" s="213"/>
      <c r="J662" s="213"/>
      <c r="K662" s="209"/>
      <c r="L662" s="209"/>
      <c r="M662" s="214"/>
      <c r="N662" s="215"/>
      <c r="O662" s="216"/>
      <c r="P662" s="216"/>
      <c r="Q662" s="216"/>
      <c r="R662" s="216"/>
      <c r="S662" s="216"/>
      <c r="T662" s="216"/>
      <c r="U662" s="216"/>
      <c r="V662" s="216"/>
      <c r="W662" s="216"/>
      <c r="X662" s="217"/>
      <c r="AT662" s="218" t="s">
        <v>145</v>
      </c>
      <c r="AU662" s="218" t="s">
        <v>85</v>
      </c>
      <c r="AV662" s="14" t="s">
        <v>85</v>
      </c>
      <c r="AW662" s="14" t="s">
        <v>5</v>
      </c>
      <c r="AX662" s="14" t="s">
        <v>75</v>
      </c>
      <c r="AY662" s="218" t="s">
        <v>131</v>
      </c>
    </row>
    <row r="663" spans="2:51" s="13" customFormat="1" ht="12">
      <c r="B663" s="198"/>
      <c r="C663" s="199"/>
      <c r="D663" s="191" t="s">
        <v>145</v>
      </c>
      <c r="E663" s="200" t="s">
        <v>29</v>
      </c>
      <c r="F663" s="201" t="s">
        <v>1244</v>
      </c>
      <c r="G663" s="199"/>
      <c r="H663" s="200" t="s">
        <v>29</v>
      </c>
      <c r="I663" s="202"/>
      <c r="J663" s="202"/>
      <c r="K663" s="199"/>
      <c r="L663" s="199"/>
      <c r="M663" s="203"/>
      <c r="N663" s="204"/>
      <c r="O663" s="205"/>
      <c r="P663" s="205"/>
      <c r="Q663" s="205"/>
      <c r="R663" s="205"/>
      <c r="S663" s="205"/>
      <c r="T663" s="205"/>
      <c r="U663" s="205"/>
      <c r="V663" s="205"/>
      <c r="W663" s="205"/>
      <c r="X663" s="206"/>
      <c r="AT663" s="207" t="s">
        <v>145</v>
      </c>
      <c r="AU663" s="207" t="s">
        <v>85</v>
      </c>
      <c r="AV663" s="13" t="s">
        <v>83</v>
      </c>
      <c r="AW663" s="13" t="s">
        <v>5</v>
      </c>
      <c r="AX663" s="13" t="s">
        <v>75</v>
      </c>
      <c r="AY663" s="207" t="s">
        <v>131</v>
      </c>
    </row>
    <row r="664" spans="2:51" s="13" customFormat="1" ht="12">
      <c r="B664" s="198"/>
      <c r="C664" s="199"/>
      <c r="D664" s="191" t="s">
        <v>145</v>
      </c>
      <c r="E664" s="200" t="s">
        <v>29</v>
      </c>
      <c r="F664" s="201" t="s">
        <v>1251</v>
      </c>
      <c r="G664" s="199"/>
      <c r="H664" s="200" t="s">
        <v>29</v>
      </c>
      <c r="I664" s="202"/>
      <c r="J664" s="202"/>
      <c r="K664" s="199"/>
      <c r="L664" s="199"/>
      <c r="M664" s="203"/>
      <c r="N664" s="204"/>
      <c r="O664" s="205"/>
      <c r="P664" s="205"/>
      <c r="Q664" s="205"/>
      <c r="R664" s="205"/>
      <c r="S664" s="205"/>
      <c r="T664" s="205"/>
      <c r="U664" s="205"/>
      <c r="V664" s="205"/>
      <c r="W664" s="205"/>
      <c r="X664" s="206"/>
      <c r="AT664" s="207" t="s">
        <v>145</v>
      </c>
      <c r="AU664" s="207" t="s">
        <v>85</v>
      </c>
      <c r="AV664" s="13" t="s">
        <v>83</v>
      </c>
      <c r="AW664" s="13" t="s">
        <v>5</v>
      </c>
      <c r="AX664" s="13" t="s">
        <v>75</v>
      </c>
      <c r="AY664" s="207" t="s">
        <v>131</v>
      </c>
    </row>
    <row r="665" spans="2:51" s="13" customFormat="1" ht="12">
      <c r="B665" s="198"/>
      <c r="C665" s="199"/>
      <c r="D665" s="191" t="s">
        <v>145</v>
      </c>
      <c r="E665" s="200" t="s">
        <v>29</v>
      </c>
      <c r="F665" s="201" t="s">
        <v>1434</v>
      </c>
      <c r="G665" s="199"/>
      <c r="H665" s="200" t="s">
        <v>29</v>
      </c>
      <c r="I665" s="202"/>
      <c r="J665" s="202"/>
      <c r="K665" s="199"/>
      <c r="L665" s="199"/>
      <c r="M665" s="203"/>
      <c r="N665" s="204"/>
      <c r="O665" s="205"/>
      <c r="P665" s="205"/>
      <c r="Q665" s="205"/>
      <c r="R665" s="205"/>
      <c r="S665" s="205"/>
      <c r="T665" s="205"/>
      <c r="U665" s="205"/>
      <c r="V665" s="205"/>
      <c r="W665" s="205"/>
      <c r="X665" s="206"/>
      <c r="AT665" s="207" t="s">
        <v>145</v>
      </c>
      <c r="AU665" s="207" t="s">
        <v>85</v>
      </c>
      <c r="AV665" s="13" t="s">
        <v>83</v>
      </c>
      <c r="AW665" s="13" t="s">
        <v>5</v>
      </c>
      <c r="AX665" s="13" t="s">
        <v>75</v>
      </c>
      <c r="AY665" s="207" t="s">
        <v>131</v>
      </c>
    </row>
    <row r="666" spans="2:51" s="14" customFormat="1" ht="12">
      <c r="B666" s="208"/>
      <c r="C666" s="209"/>
      <c r="D666" s="191" t="s">
        <v>145</v>
      </c>
      <c r="E666" s="210" t="s">
        <v>29</v>
      </c>
      <c r="F666" s="211" t="s">
        <v>151</v>
      </c>
      <c r="G666" s="209"/>
      <c r="H666" s="212">
        <v>8</v>
      </c>
      <c r="I666" s="213"/>
      <c r="J666" s="213"/>
      <c r="K666" s="209"/>
      <c r="L666" s="209"/>
      <c r="M666" s="214"/>
      <c r="N666" s="215"/>
      <c r="O666" s="216"/>
      <c r="P666" s="216"/>
      <c r="Q666" s="216"/>
      <c r="R666" s="216"/>
      <c r="S666" s="216"/>
      <c r="T666" s="216"/>
      <c r="U666" s="216"/>
      <c r="V666" s="216"/>
      <c r="W666" s="216"/>
      <c r="X666" s="217"/>
      <c r="AT666" s="218" t="s">
        <v>145</v>
      </c>
      <c r="AU666" s="218" t="s">
        <v>85</v>
      </c>
      <c r="AV666" s="14" t="s">
        <v>85</v>
      </c>
      <c r="AW666" s="14" t="s">
        <v>5</v>
      </c>
      <c r="AX666" s="14" t="s">
        <v>75</v>
      </c>
      <c r="AY666" s="218" t="s">
        <v>131</v>
      </c>
    </row>
    <row r="667" spans="2:51" s="15" customFormat="1" ht="12">
      <c r="B667" s="219"/>
      <c r="C667" s="220"/>
      <c r="D667" s="191" t="s">
        <v>145</v>
      </c>
      <c r="E667" s="221" t="s">
        <v>29</v>
      </c>
      <c r="F667" s="222" t="s">
        <v>147</v>
      </c>
      <c r="G667" s="220"/>
      <c r="H667" s="223">
        <v>13</v>
      </c>
      <c r="I667" s="224"/>
      <c r="J667" s="224"/>
      <c r="K667" s="220"/>
      <c r="L667" s="220"/>
      <c r="M667" s="225"/>
      <c r="N667" s="226"/>
      <c r="O667" s="227"/>
      <c r="P667" s="227"/>
      <c r="Q667" s="227"/>
      <c r="R667" s="227"/>
      <c r="S667" s="227"/>
      <c r="T667" s="227"/>
      <c r="U667" s="227"/>
      <c r="V667" s="227"/>
      <c r="W667" s="227"/>
      <c r="X667" s="228"/>
      <c r="AT667" s="229" t="s">
        <v>145</v>
      </c>
      <c r="AU667" s="229" t="s">
        <v>85</v>
      </c>
      <c r="AV667" s="15" t="s">
        <v>139</v>
      </c>
      <c r="AW667" s="15" t="s">
        <v>5</v>
      </c>
      <c r="AX667" s="15" t="s">
        <v>83</v>
      </c>
      <c r="AY667" s="229" t="s">
        <v>131</v>
      </c>
    </row>
    <row r="668" spans="1:65" s="2" customFormat="1" ht="24">
      <c r="A668" s="35"/>
      <c r="B668" s="36"/>
      <c r="C668" s="177" t="s">
        <v>390</v>
      </c>
      <c r="D668" s="177" t="s">
        <v>134</v>
      </c>
      <c r="E668" s="178" t="s">
        <v>1289</v>
      </c>
      <c r="F668" s="179" t="s">
        <v>1290</v>
      </c>
      <c r="G668" s="180" t="s">
        <v>158</v>
      </c>
      <c r="H668" s="181">
        <v>38</v>
      </c>
      <c r="I668" s="182"/>
      <c r="J668" s="182"/>
      <c r="K668" s="183">
        <f>ROUND(P668*H668,2)</f>
        <v>0</v>
      </c>
      <c r="L668" s="179" t="s">
        <v>1008</v>
      </c>
      <c r="M668" s="40"/>
      <c r="N668" s="184" t="s">
        <v>29</v>
      </c>
      <c r="O668" s="185" t="s">
        <v>44</v>
      </c>
      <c r="P668" s="186">
        <f>I668+J668</f>
        <v>0</v>
      </c>
      <c r="Q668" s="186">
        <f>ROUND(I668*H668,2)</f>
        <v>0</v>
      </c>
      <c r="R668" s="186">
        <f>ROUND(J668*H668,2)</f>
        <v>0</v>
      </c>
      <c r="S668" s="65"/>
      <c r="T668" s="187">
        <f>S668*H668</f>
        <v>0</v>
      </c>
      <c r="U668" s="187">
        <v>0</v>
      </c>
      <c r="V668" s="187">
        <f>U668*H668</f>
        <v>0</v>
      </c>
      <c r="W668" s="187">
        <v>0</v>
      </c>
      <c r="X668" s="188">
        <f>W668*H668</f>
        <v>0</v>
      </c>
      <c r="Y668" s="35"/>
      <c r="Z668" s="35"/>
      <c r="AA668" s="35"/>
      <c r="AB668" s="35"/>
      <c r="AC668" s="35"/>
      <c r="AD668" s="35"/>
      <c r="AE668" s="35"/>
      <c r="AR668" s="189" t="s">
        <v>455</v>
      </c>
      <c r="AT668" s="189" t="s">
        <v>134</v>
      </c>
      <c r="AU668" s="189" t="s">
        <v>85</v>
      </c>
      <c r="AY668" s="18" t="s">
        <v>131</v>
      </c>
      <c r="BE668" s="190">
        <f>IF(O668="základní",K668,0)</f>
        <v>0</v>
      </c>
      <c r="BF668" s="190">
        <f>IF(O668="snížená",K668,0)</f>
        <v>0</v>
      </c>
      <c r="BG668" s="190">
        <f>IF(O668="zákl. přenesená",K668,0)</f>
        <v>0</v>
      </c>
      <c r="BH668" s="190">
        <f>IF(O668="sníž. přenesená",K668,0)</f>
        <v>0</v>
      </c>
      <c r="BI668" s="190">
        <f>IF(O668="nulová",K668,0)</f>
        <v>0</v>
      </c>
      <c r="BJ668" s="18" t="s">
        <v>83</v>
      </c>
      <c r="BK668" s="190">
        <f>ROUND(P668*H668,2)</f>
        <v>0</v>
      </c>
      <c r="BL668" s="18" t="s">
        <v>455</v>
      </c>
      <c r="BM668" s="189" t="s">
        <v>619</v>
      </c>
    </row>
    <row r="669" spans="1:47" s="2" customFormat="1" ht="12">
      <c r="A669" s="35"/>
      <c r="B669" s="36"/>
      <c r="C669" s="37"/>
      <c r="D669" s="191" t="s">
        <v>141</v>
      </c>
      <c r="E669" s="37"/>
      <c r="F669" s="192" t="s">
        <v>1290</v>
      </c>
      <c r="G669" s="37"/>
      <c r="H669" s="37"/>
      <c r="I669" s="193"/>
      <c r="J669" s="193"/>
      <c r="K669" s="37"/>
      <c r="L669" s="37"/>
      <c r="M669" s="40"/>
      <c r="N669" s="194"/>
      <c r="O669" s="195"/>
      <c r="P669" s="65"/>
      <c r="Q669" s="65"/>
      <c r="R669" s="65"/>
      <c r="S669" s="65"/>
      <c r="T669" s="65"/>
      <c r="U669" s="65"/>
      <c r="V669" s="65"/>
      <c r="W669" s="65"/>
      <c r="X669" s="66"/>
      <c r="Y669" s="35"/>
      <c r="Z669" s="35"/>
      <c r="AA669" s="35"/>
      <c r="AB669" s="35"/>
      <c r="AC669" s="35"/>
      <c r="AD669" s="35"/>
      <c r="AE669" s="35"/>
      <c r="AT669" s="18" t="s">
        <v>141</v>
      </c>
      <c r="AU669" s="18" t="s">
        <v>85</v>
      </c>
    </row>
    <row r="670" spans="1:47" s="2" customFormat="1" ht="12">
      <c r="A670" s="35"/>
      <c r="B670" s="36"/>
      <c r="C670" s="37"/>
      <c r="D670" s="196" t="s">
        <v>143</v>
      </c>
      <c r="E670" s="37"/>
      <c r="F670" s="197" t="s">
        <v>1291</v>
      </c>
      <c r="G670" s="37"/>
      <c r="H670" s="37"/>
      <c r="I670" s="193"/>
      <c r="J670" s="193"/>
      <c r="K670" s="37"/>
      <c r="L670" s="37"/>
      <c r="M670" s="40"/>
      <c r="N670" s="194"/>
      <c r="O670" s="195"/>
      <c r="P670" s="65"/>
      <c r="Q670" s="65"/>
      <c r="R670" s="65"/>
      <c r="S670" s="65"/>
      <c r="T670" s="65"/>
      <c r="U670" s="65"/>
      <c r="V670" s="65"/>
      <c r="W670" s="65"/>
      <c r="X670" s="66"/>
      <c r="Y670" s="35"/>
      <c r="Z670" s="35"/>
      <c r="AA670" s="35"/>
      <c r="AB670" s="35"/>
      <c r="AC670" s="35"/>
      <c r="AD670" s="35"/>
      <c r="AE670" s="35"/>
      <c r="AT670" s="18" t="s">
        <v>143</v>
      </c>
      <c r="AU670" s="18" t="s">
        <v>85</v>
      </c>
    </row>
    <row r="671" spans="2:51" s="13" customFormat="1" ht="12">
      <c r="B671" s="198"/>
      <c r="C671" s="199"/>
      <c r="D671" s="191" t="s">
        <v>145</v>
      </c>
      <c r="E671" s="200" t="s">
        <v>29</v>
      </c>
      <c r="F671" s="201" t="s">
        <v>1210</v>
      </c>
      <c r="G671" s="199"/>
      <c r="H671" s="200" t="s">
        <v>29</v>
      </c>
      <c r="I671" s="202"/>
      <c r="J671" s="202"/>
      <c r="K671" s="199"/>
      <c r="L671" s="199"/>
      <c r="M671" s="203"/>
      <c r="N671" s="204"/>
      <c r="O671" s="205"/>
      <c r="P671" s="205"/>
      <c r="Q671" s="205"/>
      <c r="R671" s="205"/>
      <c r="S671" s="205"/>
      <c r="T671" s="205"/>
      <c r="U671" s="205"/>
      <c r="V671" s="205"/>
      <c r="W671" s="205"/>
      <c r="X671" s="206"/>
      <c r="AT671" s="207" t="s">
        <v>145</v>
      </c>
      <c r="AU671" s="207" t="s">
        <v>85</v>
      </c>
      <c r="AV671" s="13" t="s">
        <v>83</v>
      </c>
      <c r="AW671" s="13" t="s">
        <v>5</v>
      </c>
      <c r="AX671" s="13" t="s">
        <v>75</v>
      </c>
      <c r="AY671" s="207" t="s">
        <v>131</v>
      </c>
    </row>
    <row r="672" spans="2:51" s="13" customFormat="1" ht="12">
      <c r="B672" s="198"/>
      <c r="C672" s="199"/>
      <c r="D672" s="191" t="s">
        <v>145</v>
      </c>
      <c r="E672" s="200" t="s">
        <v>29</v>
      </c>
      <c r="F672" s="201" t="s">
        <v>1255</v>
      </c>
      <c r="G672" s="199"/>
      <c r="H672" s="200" t="s">
        <v>29</v>
      </c>
      <c r="I672" s="202"/>
      <c r="J672" s="202"/>
      <c r="K672" s="199"/>
      <c r="L672" s="199"/>
      <c r="M672" s="203"/>
      <c r="N672" s="204"/>
      <c r="O672" s="205"/>
      <c r="P672" s="205"/>
      <c r="Q672" s="205"/>
      <c r="R672" s="205"/>
      <c r="S672" s="205"/>
      <c r="T672" s="205"/>
      <c r="U672" s="205"/>
      <c r="V672" s="205"/>
      <c r="W672" s="205"/>
      <c r="X672" s="206"/>
      <c r="AT672" s="207" t="s">
        <v>145</v>
      </c>
      <c r="AU672" s="207" t="s">
        <v>85</v>
      </c>
      <c r="AV672" s="13" t="s">
        <v>83</v>
      </c>
      <c r="AW672" s="13" t="s">
        <v>5</v>
      </c>
      <c r="AX672" s="13" t="s">
        <v>75</v>
      </c>
      <c r="AY672" s="207" t="s">
        <v>131</v>
      </c>
    </row>
    <row r="673" spans="2:51" s="13" customFormat="1" ht="12">
      <c r="B673" s="198"/>
      <c r="C673" s="199"/>
      <c r="D673" s="191" t="s">
        <v>145</v>
      </c>
      <c r="E673" s="200" t="s">
        <v>29</v>
      </c>
      <c r="F673" s="201" t="s">
        <v>1162</v>
      </c>
      <c r="G673" s="199"/>
      <c r="H673" s="200" t="s">
        <v>29</v>
      </c>
      <c r="I673" s="202"/>
      <c r="J673" s="202"/>
      <c r="K673" s="199"/>
      <c r="L673" s="199"/>
      <c r="M673" s="203"/>
      <c r="N673" s="204"/>
      <c r="O673" s="205"/>
      <c r="P673" s="205"/>
      <c r="Q673" s="205"/>
      <c r="R673" s="205"/>
      <c r="S673" s="205"/>
      <c r="T673" s="205"/>
      <c r="U673" s="205"/>
      <c r="V673" s="205"/>
      <c r="W673" s="205"/>
      <c r="X673" s="206"/>
      <c r="AT673" s="207" t="s">
        <v>145</v>
      </c>
      <c r="AU673" s="207" t="s">
        <v>85</v>
      </c>
      <c r="AV673" s="13" t="s">
        <v>83</v>
      </c>
      <c r="AW673" s="13" t="s">
        <v>5</v>
      </c>
      <c r="AX673" s="13" t="s">
        <v>75</v>
      </c>
      <c r="AY673" s="207" t="s">
        <v>131</v>
      </c>
    </row>
    <row r="674" spans="2:51" s="13" customFormat="1" ht="12">
      <c r="B674" s="198"/>
      <c r="C674" s="199"/>
      <c r="D674" s="191" t="s">
        <v>145</v>
      </c>
      <c r="E674" s="200" t="s">
        <v>29</v>
      </c>
      <c r="F674" s="201" t="s">
        <v>1352</v>
      </c>
      <c r="G674" s="199"/>
      <c r="H674" s="200" t="s">
        <v>29</v>
      </c>
      <c r="I674" s="202"/>
      <c r="J674" s="202"/>
      <c r="K674" s="199"/>
      <c r="L674" s="199"/>
      <c r="M674" s="203"/>
      <c r="N674" s="204"/>
      <c r="O674" s="205"/>
      <c r="P674" s="205"/>
      <c r="Q674" s="205"/>
      <c r="R674" s="205"/>
      <c r="S674" s="205"/>
      <c r="T674" s="205"/>
      <c r="U674" s="205"/>
      <c r="V674" s="205"/>
      <c r="W674" s="205"/>
      <c r="X674" s="206"/>
      <c r="AT674" s="207" t="s">
        <v>145</v>
      </c>
      <c r="AU674" s="207" t="s">
        <v>85</v>
      </c>
      <c r="AV674" s="13" t="s">
        <v>83</v>
      </c>
      <c r="AW674" s="13" t="s">
        <v>5</v>
      </c>
      <c r="AX674" s="13" t="s">
        <v>75</v>
      </c>
      <c r="AY674" s="207" t="s">
        <v>131</v>
      </c>
    </row>
    <row r="675" spans="2:51" s="14" customFormat="1" ht="12">
      <c r="B675" s="208"/>
      <c r="C675" s="209"/>
      <c r="D675" s="191" t="s">
        <v>145</v>
      </c>
      <c r="E675" s="210" t="s">
        <v>29</v>
      </c>
      <c r="F675" s="211" t="s">
        <v>339</v>
      </c>
      <c r="G675" s="209"/>
      <c r="H675" s="212">
        <v>38</v>
      </c>
      <c r="I675" s="213"/>
      <c r="J675" s="213"/>
      <c r="K675" s="209"/>
      <c r="L675" s="209"/>
      <c r="M675" s="214"/>
      <c r="N675" s="215"/>
      <c r="O675" s="216"/>
      <c r="P675" s="216"/>
      <c r="Q675" s="216"/>
      <c r="R675" s="216"/>
      <c r="S675" s="216"/>
      <c r="T675" s="216"/>
      <c r="U675" s="216"/>
      <c r="V675" s="216"/>
      <c r="W675" s="216"/>
      <c r="X675" s="217"/>
      <c r="AT675" s="218" t="s">
        <v>145</v>
      </c>
      <c r="AU675" s="218" t="s">
        <v>85</v>
      </c>
      <c r="AV675" s="14" t="s">
        <v>85</v>
      </c>
      <c r="AW675" s="14" t="s">
        <v>5</v>
      </c>
      <c r="AX675" s="14" t="s">
        <v>75</v>
      </c>
      <c r="AY675" s="218" t="s">
        <v>131</v>
      </c>
    </row>
    <row r="676" spans="2:51" s="15" customFormat="1" ht="12">
      <c r="B676" s="219"/>
      <c r="C676" s="220"/>
      <c r="D676" s="191" t="s">
        <v>145</v>
      </c>
      <c r="E676" s="221" t="s">
        <v>29</v>
      </c>
      <c r="F676" s="222" t="s">
        <v>147</v>
      </c>
      <c r="G676" s="220"/>
      <c r="H676" s="223">
        <v>38</v>
      </c>
      <c r="I676" s="224"/>
      <c r="J676" s="224"/>
      <c r="K676" s="220"/>
      <c r="L676" s="220"/>
      <c r="M676" s="225"/>
      <c r="N676" s="226"/>
      <c r="O676" s="227"/>
      <c r="P676" s="227"/>
      <c r="Q676" s="227"/>
      <c r="R676" s="227"/>
      <c r="S676" s="227"/>
      <c r="T676" s="227"/>
      <c r="U676" s="227"/>
      <c r="V676" s="227"/>
      <c r="W676" s="227"/>
      <c r="X676" s="228"/>
      <c r="AT676" s="229" t="s">
        <v>145</v>
      </c>
      <c r="AU676" s="229" t="s">
        <v>85</v>
      </c>
      <c r="AV676" s="15" t="s">
        <v>139</v>
      </c>
      <c r="AW676" s="15" t="s">
        <v>5</v>
      </c>
      <c r="AX676" s="15" t="s">
        <v>83</v>
      </c>
      <c r="AY676" s="229" t="s">
        <v>131</v>
      </c>
    </row>
    <row r="677" spans="1:65" s="2" customFormat="1" ht="24.2" customHeight="1">
      <c r="A677" s="35"/>
      <c r="B677" s="36"/>
      <c r="C677" s="177" t="s">
        <v>394</v>
      </c>
      <c r="D677" s="177" t="s">
        <v>134</v>
      </c>
      <c r="E677" s="178" t="s">
        <v>1293</v>
      </c>
      <c r="F677" s="179" t="s">
        <v>1294</v>
      </c>
      <c r="G677" s="180" t="s">
        <v>1102</v>
      </c>
      <c r="H677" s="181">
        <v>3.177</v>
      </c>
      <c r="I677" s="182"/>
      <c r="J677" s="182"/>
      <c r="K677" s="183">
        <f>ROUND(P677*H677,2)</f>
        <v>0</v>
      </c>
      <c r="L677" s="179" t="s">
        <v>1008</v>
      </c>
      <c r="M677" s="40"/>
      <c r="N677" s="184" t="s">
        <v>29</v>
      </c>
      <c r="O677" s="185" t="s">
        <v>44</v>
      </c>
      <c r="P677" s="186">
        <f>I677+J677</f>
        <v>0</v>
      </c>
      <c r="Q677" s="186">
        <f>ROUND(I677*H677,2)</f>
        <v>0</v>
      </c>
      <c r="R677" s="186">
        <f>ROUND(J677*H677,2)</f>
        <v>0</v>
      </c>
      <c r="S677" s="65"/>
      <c r="T677" s="187">
        <f>S677*H677</f>
        <v>0</v>
      </c>
      <c r="U677" s="187">
        <v>0</v>
      </c>
      <c r="V677" s="187">
        <f>U677*H677</f>
        <v>0</v>
      </c>
      <c r="W677" s="187">
        <v>0</v>
      </c>
      <c r="X677" s="188">
        <f>W677*H677</f>
        <v>0</v>
      </c>
      <c r="Y677" s="35"/>
      <c r="Z677" s="35"/>
      <c r="AA677" s="35"/>
      <c r="AB677" s="35"/>
      <c r="AC677" s="35"/>
      <c r="AD677" s="35"/>
      <c r="AE677" s="35"/>
      <c r="AR677" s="189" t="s">
        <v>455</v>
      </c>
      <c r="AT677" s="189" t="s">
        <v>134</v>
      </c>
      <c r="AU677" s="189" t="s">
        <v>85</v>
      </c>
      <c r="AY677" s="18" t="s">
        <v>131</v>
      </c>
      <c r="BE677" s="190">
        <f>IF(O677="základní",K677,0)</f>
        <v>0</v>
      </c>
      <c r="BF677" s="190">
        <f>IF(O677="snížená",K677,0)</f>
        <v>0</v>
      </c>
      <c r="BG677" s="190">
        <f>IF(O677="zákl. přenesená",K677,0)</f>
        <v>0</v>
      </c>
      <c r="BH677" s="190">
        <f>IF(O677="sníž. přenesená",K677,0)</f>
        <v>0</v>
      </c>
      <c r="BI677" s="190">
        <f>IF(O677="nulová",K677,0)</f>
        <v>0</v>
      </c>
      <c r="BJ677" s="18" t="s">
        <v>83</v>
      </c>
      <c r="BK677" s="190">
        <f>ROUND(P677*H677,2)</f>
        <v>0</v>
      </c>
      <c r="BL677" s="18" t="s">
        <v>455</v>
      </c>
      <c r="BM677" s="189" t="s">
        <v>633</v>
      </c>
    </row>
    <row r="678" spans="1:47" s="2" customFormat="1" ht="12">
      <c r="A678" s="35"/>
      <c r="B678" s="36"/>
      <c r="C678" s="37"/>
      <c r="D678" s="191" t="s">
        <v>141</v>
      </c>
      <c r="E678" s="37"/>
      <c r="F678" s="192" t="s">
        <v>1294</v>
      </c>
      <c r="G678" s="37"/>
      <c r="H678" s="37"/>
      <c r="I678" s="193"/>
      <c r="J678" s="193"/>
      <c r="K678" s="37"/>
      <c r="L678" s="37"/>
      <c r="M678" s="40"/>
      <c r="N678" s="194"/>
      <c r="O678" s="195"/>
      <c r="P678" s="65"/>
      <c r="Q678" s="65"/>
      <c r="R678" s="65"/>
      <c r="S678" s="65"/>
      <c r="T678" s="65"/>
      <c r="U678" s="65"/>
      <c r="V678" s="65"/>
      <c r="W678" s="65"/>
      <c r="X678" s="66"/>
      <c r="Y678" s="35"/>
      <c r="Z678" s="35"/>
      <c r="AA678" s="35"/>
      <c r="AB678" s="35"/>
      <c r="AC678" s="35"/>
      <c r="AD678" s="35"/>
      <c r="AE678" s="35"/>
      <c r="AT678" s="18" t="s">
        <v>141</v>
      </c>
      <c r="AU678" s="18" t="s">
        <v>85</v>
      </c>
    </row>
    <row r="679" spans="1:47" s="2" customFormat="1" ht="12">
      <c r="A679" s="35"/>
      <c r="B679" s="36"/>
      <c r="C679" s="37"/>
      <c r="D679" s="196" t="s">
        <v>143</v>
      </c>
      <c r="E679" s="37"/>
      <c r="F679" s="197" t="s">
        <v>1295</v>
      </c>
      <c r="G679" s="37"/>
      <c r="H679" s="37"/>
      <c r="I679" s="193"/>
      <c r="J679" s="193"/>
      <c r="K679" s="37"/>
      <c r="L679" s="37"/>
      <c r="M679" s="40"/>
      <c r="N679" s="194"/>
      <c r="O679" s="195"/>
      <c r="P679" s="65"/>
      <c r="Q679" s="65"/>
      <c r="R679" s="65"/>
      <c r="S679" s="65"/>
      <c r="T679" s="65"/>
      <c r="U679" s="65"/>
      <c r="V679" s="65"/>
      <c r="W679" s="65"/>
      <c r="X679" s="66"/>
      <c r="Y679" s="35"/>
      <c r="Z679" s="35"/>
      <c r="AA679" s="35"/>
      <c r="AB679" s="35"/>
      <c r="AC679" s="35"/>
      <c r="AD679" s="35"/>
      <c r="AE679" s="35"/>
      <c r="AT679" s="18" t="s">
        <v>143</v>
      </c>
      <c r="AU679" s="18" t="s">
        <v>85</v>
      </c>
    </row>
    <row r="680" spans="1:65" s="2" customFormat="1" ht="24.2" customHeight="1">
      <c r="A680" s="35"/>
      <c r="B680" s="36"/>
      <c r="C680" s="177" t="s">
        <v>398</v>
      </c>
      <c r="D680" s="177" t="s">
        <v>134</v>
      </c>
      <c r="E680" s="178" t="s">
        <v>1296</v>
      </c>
      <c r="F680" s="179" t="s">
        <v>1297</v>
      </c>
      <c r="G680" s="180" t="s">
        <v>1102</v>
      </c>
      <c r="H680" s="181">
        <v>3.177</v>
      </c>
      <c r="I680" s="182"/>
      <c r="J680" s="182"/>
      <c r="K680" s="183">
        <f>ROUND(P680*H680,2)</f>
        <v>0</v>
      </c>
      <c r="L680" s="179" t="s">
        <v>1008</v>
      </c>
      <c r="M680" s="40"/>
      <c r="N680" s="184" t="s">
        <v>29</v>
      </c>
      <c r="O680" s="185" t="s">
        <v>44</v>
      </c>
      <c r="P680" s="186">
        <f>I680+J680</f>
        <v>0</v>
      </c>
      <c r="Q680" s="186">
        <f>ROUND(I680*H680,2)</f>
        <v>0</v>
      </c>
      <c r="R680" s="186">
        <f>ROUND(J680*H680,2)</f>
        <v>0</v>
      </c>
      <c r="S680" s="65"/>
      <c r="T680" s="187">
        <f>S680*H680</f>
        <v>0</v>
      </c>
      <c r="U680" s="187">
        <v>0</v>
      </c>
      <c r="V680" s="187">
        <f>U680*H680</f>
        <v>0</v>
      </c>
      <c r="W680" s="187">
        <v>0</v>
      </c>
      <c r="X680" s="188">
        <f>W680*H680</f>
        <v>0</v>
      </c>
      <c r="Y680" s="35"/>
      <c r="Z680" s="35"/>
      <c r="AA680" s="35"/>
      <c r="AB680" s="35"/>
      <c r="AC680" s="35"/>
      <c r="AD680" s="35"/>
      <c r="AE680" s="35"/>
      <c r="AR680" s="189" t="s">
        <v>455</v>
      </c>
      <c r="AT680" s="189" t="s">
        <v>134</v>
      </c>
      <c r="AU680" s="189" t="s">
        <v>85</v>
      </c>
      <c r="AY680" s="18" t="s">
        <v>131</v>
      </c>
      <c r="BE680" s="190">
        <f>IF(O680="základní",K680,0)</f>
        <v>0</v>
      </c>
      <c r="BF680" s="190">
        <f>IF(O680="snížená",K680,0)</f>
        <v>0</v>
      </c>
      <c r="BG680" s="190">
        <f>IF(O680="zákl. přenesená",K680,0)</f>
        <v>0</v>
      </c>
      <c r="BH680" s="190">
        <f>IF(O680="sníž. přenesená",K680,0)</f>
        <v>0</v>
      </c>
      <c r="BI680" s="190">
        <f>IF(O680="nulová",K680,0)</f>
        <v>0</v>
      </c>
      <c r="BJ680" s="18" t="s">
        <v>83</v>
      </c>
      <c r="BK680" s="190">
        <f>ROUND(P680*H680,2)</f>
        <v>0</v>
      </c>
      <c r="BL680" s="18" t="s">
        <v>455</v>
      </c>
      <c r="BM680" s="189" t="s">
        <v>644</v>
      </c>
    </row>
    <row r="681" spans="1:47" s="2" customFormat="1" ht="12">
      <c r="A681" s="35"/>
      <c r="B681" s="36"/>
      <c r="C681" s="37"/>
      <c r="D681" s="191" t="s">
        <v>141</v>
      </c>
      <c r="E681" s="37"/>
      <c r="F681" s="192" t="s">
        <v>1297</v>
      </c>
      <c r="G681" s="37"/>
      <c r="H681" s="37"/>
      <c r="I681" s="193"/>
      <c r="J681" s="193"/>
      <c r="K681" s="37"/>
      <c r="L681" s="37"/>
      <c r="M681" s="40"/>
      <c r="N681" s="194"/>
      <c r="O681" s="195"/>
      <c r="P681" s="65"/>
      <c r="Q681" s="65"/>
      <c r="R681" s="65"/>
      <c r="S681" s="65"/>
      <c r="T681" s="65"/>
      <c r="U681" s="65"/>
      <c r="V681" s="65"/>
      <c r="W681" s="65"/>
      <c r="X681" s="66"/>
      <c r="Y681" s="35"/>
      <c r="Z681" s="35"/>
      <c r="AA681" s="35"/>
      <c r="AB681" s="35"/>
      <c r="AC681" s="35"/>
      <c r="AD681" s="35"/>
      <c r="AE681" s="35"/>
      <c r="AT681" s="18" t="s">
        <v>141</v>
      </c>
      <c r="AU681" s="18" t="s">
        <v>85</v>
      </c>
    </row>
    <row r="682" spans="1:47" s="2" customFormat="1" ht="12">
      <c r="A682" s="35"/>
      <c r="B682" s="36"/>
      <c r="C682" s="37"/>
      <c r="D682" s="196" t="s">
        <v>143</v>
      </c>
      <c r="E682" s="37"/>
      <c r="F682" s="197" t="s">
        <v>1298</v>
      </c>
      <c r="G682" s="37"/>
      <c r="H682" s="37"/>
      <c r="I682" s="193"/>
      <c r="J682" s="193"/>
      <c r="K682" s="37"/>
      <c r="L682" s="37"/>
      <c r="M682" s="40"/>
      <c r="N682" s="194"/>
      <c r="O682" s="195"/>
      <c r="P682" s="65"/>
      <c r="Q682" s="65"/>
      <c r="R682" s="65"/>
      <c r="S682" s="65"/>
      <c r="T682" s="65"/>
      <c r="U682" s="65"/>
      <c r="V682" s="65"/>
      <c r="W682" s="65"/>
      <c r="X682" s="66"/>
      <c r="Y682" s="35"/>
      <c r="Z682" s="35"/>
      <c r="AA682" s="35"/>
      <c r="AB682" s="35"/>
      <c r="AC682" s="35"/>
      <c r="AD682" s="35"/>
      <c r="AE682" s="35"/>
      <c r="AT682" s="18" t="s">
        <v>143</v>
      </c>
      <c r="AU682" s="18" t="s">
        <v>85</v>
      </c>
    </row>
    <row r="683" spans="1:65" s="2" customFormat="1" ht="24.2" customHeight="1">
      <c r="A683" s="35"/>
      <c r="B683" s="36"/>
      <c r="C683" s="177" t="s">
        <v>402</v>
      </c>
      <c r="D683" s="177" t="s">
        <v>134</v>
      </c>
      <c r="E683" s="178" t="s">
        <v>1299</v>
      </c>
      <c r="F683" s="179" t="s">
        <v>1300</v>
      </c>
      <c r="G683" s="180" t="s">
        <v>1102</v>
      </c>
      <c r="H683" s="181">
        <v>3.177</v>
      </c>
      <c r="I683" s="182"/>
      <c r="J683" s="182"/>
      <c r="K683" s="183">
        <f>ROUND(P683*H683,2)</f>
        <v>0</v>
      </c>
      <c r="L683" s="179" t="s">
        <v>1008</v>
      </c>
      <c r="M683" s="40"/>
      <c r="N683" s="184" t="s">
        <v>29</v>
      </c>
      <c r="O683" s="185" t="s">
        <v>44</v>
      </c>
      <c r="P683" s="186">
        <f>I683+J683</f>
        <v>0</v>
      </c>
      <c r="Q683" s="186">
        <f>ROUND(I683*H683,2)</f>
        <v>0</v>
      </c>
      <c r="R683" s="186">
        <f>ROUND(J683*H683,2)</f>
        <v>0</v>
      </c>
      <c r="S683" s="65"/>
      <c r="T683" s="187">
        <f>S683*H683</f>
        <v>0</v>
      </c>
      <c r="U683" s="187">
        <v>0</v>
      </c>
      <c r="V683" s="187">
        <f>U683*H683</f>
        <v>0</v>
      </c>
      <c r="W683" s="187">
        <v>0</v>
      </c>
      <c r="X683" s="188">
        <f>W683*H683</f>
        <v>0</v>
      </c>
      <c r="Y683" s="35"/>
      <c r="Z683" s="35"/>
      <c r="AA683" s="35"/>
      <c r="AB683" s="35"/>
      <c r="AC683" s="35"/>
      <c r="AD683" s="35"/>
      <c r="AE683" s="35"/>
      <c r="AR683" s="189" t="s">
        <v>455</v>
      </c>
      <c r="AT683" s="189" t="s">
        <v>134</v>
      </c>
      <c r="AU683" s="189" t="s">
        <v>85</v>
      </c>
      <c r="AY683" s="18" t="s">
        <v>131</v>
      </c>
      <c r="BE683" s="190">
        <f>IF(O683="základní",K683,0)</f>
        <v>0</v>
      </c>
      <c r="BF683" s="190">
        <f>IF(O683="snížená",K683,0)</f>
        <v>0</v>
      </c>
      <c r="BG683" s="190">
        <f>IF(O683="zákl. přenesená",K683,0)</f>
        <v>0</v>
      </c>
      <c r="BH683" s="190">
        <f>IF(O683="sníž. přenesená",K683,0)</f>
        <v>0</v>
      </c>
      <c r="BI683" s="190">
        <f>IF(O683="nulová",K683,0)</f>
        <v>0</v>
      </c>
      <c r="BJ683" s="18" t="s">
        <v>83</v>
      </c>
      <c r="BK683" s="190">
        <f>ROUND(P683*H683,2)</f>
        <v>0</v>
      </c>
      <c r="BL683" s="18" t="s">
        <v>455</v>
      </c>
      <c r="BM683" s="189" t="s">
        <v>653</v>
      </c>
    </row>
    <row r="684" spans="1:47" s="2" customFormat="1" ht="12">
      <c r="A684" s="35"/>
      <c r="B684" s="36"/>
      <c r="C684" s="37"/>
      <c r="D684" s="191" t="s">
        <v>141</v>
      </c>
      <c r="E684" s="37"/>
      <c r="F684" s="192" t="s">
        <v>1300</v>
      </c>
      <c r="G684" s="37"/>
      <c r="H684" s="37"/>
      <c r="I684" s="193"/>
      <c r="J684" s="193"/>
      <c r="K684" s="37"/>
      <c r="L684" s="37"/>
      <c r="M684" s="40"/>
      <c r="N684" s="194"/>
      <c r="O684" s="195"/>
      <c r="P684" s="65"/>
      <c r="Q684" s="65"/>
      <c r="R684" s="65"/>
      <c r="S684" s="65"/>
      <c r="T684" s="65"/>
      <c r="U684" s="65"/>
      <c r="V684" s="65"/>
      <c r="W684" s="65"/>
      <c r="X684" s="66"/>
      <c r="Y684" s="35"/>
      <c r="Z684" s="35"/>
      <c r="AA684" s="35"/>
      <c r="AB684" s="35"/>
      <c r="AC684" s="35"/>
      <c r="AD684" s="35"/>
      <c r="AE684" s="35"/>
      <c r="AT684" s="18" t="s">
        <v>141</v>
      </c>
      <c r="AU684" s="18" t="s">
        <v>85</v>
      </c>
    </row>
    <row r="685" spans="1:47" s="2" customFormat="1" ht="12">
      <c r="A685" s="35"/>
      <c r="B685" s="36"/>
      <c r="C685" s="37"/>
      <c r="D685" s="196" t="s">
        <v>143</v>
      </c>
      <c r="E685" s="37"/>
      <c r="F685" s="197" t="s">
        <v>1301</v>
      </c>
      <c r="G685" s="37"/>
      <c r="H685" s="37"/>
      <c r="I685" s="193"/>
      <c r="J685" s="193"/>
      <c r="K685" s="37"/>
      <c r="L685" s="37"/>
      <c r="M685" s="40"/>
      <c r="N685" s="194"/>
      <c r="O685" s="195"/>
      <c r="P685" s="65"/>
      <c r="Q685" s="65"/>
      <c r="R685" s="65"/>
      <c r="S685" s="65"/>
      <c r="T685" s="65"/>
      <c r="U685" s="65"/>
      <c r="V685" s="65"/>
      <c r="W685" s="65"/>
      <c r="X685" s="66"/>
      <c r="Y685" s="35"/>
      <c r="Z685" s="35"/>
      <c r="AA685" s="35"/>
      <c r="AB685" s="35"/>
      <c r="AC685" s="35"/>
      <c r="AD685" s="35"/>
      <c r="AE685" s="35"/>
      <c r="AT685" s="18" t="s">
        <v>143</v>
      </c>
      <c r="AU685" s="18" t="s">
        <v>85</v>
      </c>
    </row>
    <row r="686" spans="1:65" s="2" customFormat="1" ht="24.2" customHeight="1">
      <c r="A686" s="35"/>
      <c r="B686" s="36"/>
      <c r="C686" s="177" t="s">
        <v>406</v>
      </c>
      <c r="D686" s="177" t="s">
        <v>134</v>
      </c>
      <c r="E686" s="178" t="s">
        <v>1302</v>
      </c>
      <c r="F686" s="179" t="s">
        <v>1303</v>
      </c>
      <c r="G686" s="180" t="s">
        <v>1102</v>
      </c>
      <c r="H686" s="181">
        <v>15.885</v>
      </c>
      <c r="I686" s="182"/>
      <c r="J686" s="182"/>
      <c r="K686" s="183">
        <f>ROUND(P686*H686,2)</f>
        <v>0</v>
      </c>
      <c r="L686" s="179" t="s">
        <v>1008</v>
      </c>
      <c r="M686" s="40"/>
      <c r="N686" s="184" t="s">
        <v>29</v>
      </c>
      <c r="O686" s="185" t="s">
        <v>44</v>
      </c>
      <c r="P686" s="186">
        <f>I686+J686</f>
        <v>0</v>
      </c>
      <c r="Q686" s="186">
        <f>ROUND(I686*H686,2)</f>
        <v>0</v>
      </c>
      <c r="R686" s="186">
        <f>ROUND(J686*H686,2)</f>
        <v>0</v>
      </c>
      <c r="S686" s="65"/>
      <c r="T686" s="187">
        <f>S686*H686</f>
        <v>0</v>
      </c>
      <c r="U686" s="187">
        <v>0</v>
      </c>
      <c r="V686" s="187">
        <f>U686*H686</f>
        <v>0</v>
      </c>
      <c r="W686" s="187">
        <v>0</v>
      </c>
      <c r="X686" s="188">
        <f>W686*H686</f>
        <v>0</v>
      </c>
      <c r="Y686" s="35"/>
      <c r="Z686" s="35"/>
      <c r="AA686" s="35"/>
      <c r="AB686" s="35"/>
      <c r="AC686" s="35"/>
      <c r="AD686" s="35"/>
      <c r="AE686" s="35"/>
      <c r="AR686" s="189" t="s">
        <v>455</v>
      </c>
      <c r="AT686" s="189" t="s">
        <v>134</v>
      </c>
      <c r="AU686" s="189" t="s">
        <v>85</v>
      </c>
      <c r="AY686" s="18" t="s">
        <v>131</v>
      </c>
      <c r="BE686" s="190">
        <f>IF(O686="základní",K686,0)</f>
        <v>0</v>
      </c>
      <c r="BF686" s="190">
        <f>IF(O686="snížená",K686,0)</f>
        <v>0</v>
      </c>
      <c r="BG686" s="190">
        <f>IF(O686="zákl. přenesená",K686,0)</f>
        <v>0</v>
      </c>
      <c r="BH686" s="190">
        <f>IF(O686="sníž. přenesená",K686,0)</f>
        <v>0</v>
      </c>
      <c r="BI686" s="190">
        <f>IF(O686="nulová",K686,0)</f>
        <v>0</v>
      </c>
      <c r="BJ686" s="18" t="s">
        <v>83</v>
      </c>
      <c r="BK686" s="190">
        <f>ROUND(P686*H686,2)</f>
        <v>0</v>
      </c>
      <c r="BL686" s="18" t="s">
        <v>455</v>
      </c>
      <c r="BM686" s="189" t="s">
        <v>667</v>
      </c>
    </row>
    <row r="687" spans="1:47" s="2" customFormat="1" ht="12">
      <c r="A687" s="35"/>
      <c r="B687" s="36"/>
      <c r="C687" s="37"/>
      <c r="D687" s="191" t="s">
        <v>141</v>
      </c>
      <c r="E687" s="37"/>
      <c r="F687" s="192" t="s">
        <v>1303</v>
      </c>
      <c r="G687" s="37"/>
      <c r="H687" s="37"/>
      <c r="I687" s="193"/>
      <c r="J687" s="193"/>
      <c r="K687" s="37"/>
      <c r="L687" s="37"/>
      <c r="M687" s="40"/>
      <c r="N687" s="194"/>
      <c r="O687" s="195"/>
      <c r="P687" s="65"/>
      <c r="Q687" s="65"/>
      <c r="R687" s="65"/>
      <c r="S687" s="65"/>
      <c r="T687" s="65"/>
      <c r="U687" s="65"/>
      <c r="V687" s="65"/>
      <c r="W687" s="65"/>
      <c r="X687" s="66"/>
      <c r="Y687" s="35"/>
      <c r="Z687" s="35"/>
      <c r="AA687" s="35"/>
      <c r="AB687" s="35"/>
      <c r="AC687" s="35"/>
      <c r="AD687" s="35"/>
      <c r="AE687" s="35"/>
      <c r="AT687" s="18" t="s">
        <v>141</v>
      </c>
      <c r="AU687" s="18" t="s">
        <v>85</v>
      </c>
    </row>
    <row r="688" spans="1:47" s="2" customFormat="1" ht="12">
      <c r="A688" s="35"/>
      <c r="B688" s="36"/>
      <c r="C688" s="37"/>
      <c r="D688" s="196" t="s">
        <v>143</v>
      </c>
      <c r="E688" s="37"/>
      <c r="F688" s="197" t="s">
        <v>1304</v>
      </c>
      <c r="G688" s="37"/>
      <c r="H688" s="37"/>
      <c r="I688" s="193"/>
      <c r="J688" s="193"/>
      <c r="K688" s="37"/>
      <c r="L688" s="37"/>
      <c r="M688" s="40"/>
      <c r="N688" s="194"/>
      <c r="O688" s="195"/>
      <c r="P688" s="65"/>
      <c r="Q688" s="65"/>
      <c r="R688" s="65"/>
      <c r="S688" s="65"/>
      <c r="T688" s="65"/>
      <c r="U688" s="65"/>
      <c r="V688" s="65"/>
      <c r="W688" s="65"/>
      <c r="X688" s="66"/>
      <c r="Y688" s="35"/>
      <c r="Z688" s="35"/>
      <c r="AA688" s="35"/>
      <c r="AB688" s="35"/>
      <c r="AC688" s="35"/>
      <c r="AD688" s="35"/>
      <c r="AE688" s="35"/>
      <c r="AT688" s="18" t="s">
        <v>143</v>
      </c>
      <c r="AU688" s="18" t="s">
        <v>85</v>
      </c>
    </row>
    <row r="689" spans="2:51" s="14" customFormat="1" ht="12">
      <c r="B689" s="208"/>
      <c r="C689" s="209"/>
      <c r="D689" s="191" t="s">
        <v>145</v>
      </c>
      <c r="E689" s="210" t="s">
        <v>29</v>
      </c>
      <c r="F689" s="211" t="s">
        <v>1435</v>
      </c>
      <c r="G689" s="209"/>
      <c r="H689" s="212">
        <v>15.885</v>
      </c>
      <c r="I689" s="213"/>
      <c r="J689" s="213"/>
      <c r="K689" s="209"/>
      <c r="L689" s="209"/>
      <c r="M689" s="214"/>
      <c r="N689" s="215"/>
      <c r="O689" s="216"/>
      <c r="P689" s="216"/>
      <c r="Q689" s="216"/>
      <c r="R689" s="216"/>
      <c r="S689" s="216"/>
      <c r="T689" s="216"/>
      <c r="U689" s="216"/>
      <c r="V689" s="216"/>
      <c r="W689" s="216"/>
      <c r="X689" s="217"/>
      <c r="AT689" s="218" t="s">
        <v>145</v>
      </c>
      <c r="AU689" s="218" t="s">
        <v>85</v>
      </c>
      <c r="AV689" s="14" t="s">
        <v>85</v>
      </c>
      <c r="AW689" s="14" t="s">
        <v>5</v>
      </c>
      <c r="AX689" s="14" t="s">
        <v>75</v>
      </c>
      <c r="AY689" s="218" t="s">
        <v>131</v>
      </c>
    </row>
    <row r="690" spans="2:51" s="15" customFormat="1" ht="12">
      <c r="B690" s="219"/>
      <c r="C690" s="220"/>
      <c r="D690" s="191" t="s">
        <v>145</v>
      </c>
      <c r="E690" s="221" t="s">
        <v>29</v>
      </c>
      <c r="F690" s="222" t="s">
        <v>147</v>
      </c>
      <c r="G690" s="220"/>
      <c r="H690" s="223">
        <v>15.885</v>
      </c>
      <c r="I690" s="224"/>
      <c r="J690" s="224"/>
      <c r="K690" s="220"/>
      <c r="L690" s="220"/>
      <c r="M690" s="225"/>
      <c r="N690" s="226"/>
      <c r="O690" s="227"/>
      <c r="P690" s="227"/>
      <c r="Q690" s="227"/>
      <c r="R690" s="227"/>
      <c r="S690" s="227"/>
      <c r="T690" s="227"/>
      <c r="U690" s="227"/>
      <c r="V690" s="227"/>
      <c r="W690" s="227"/>
      <c r="X690" s="228"/>
      <c r="AT690" s="229" t="s">
        <v>145</v>
      </c>
      <c r="AU690" s="229" t="s">
        <v>85</v>
      </c>
      <c r="AV690" s="15" t="s">
        <v>139</v>
      </c>
      <c r="AW690" s="15" t="s">
        <v>5</v>
      </c>
      <c r="AX690" s="15" t="s">
        <v>83</v>
      </c>
      <c r="AY690" s="229" t="s">
        <v>131</v>
      </c>
    </row>
    <row r="691" spans="1:65" s="2" customFormat="1" ht="24">
      <c r="A691" s="35"/>
      <c r="B691" s="36"/>
      <c r="C691" s="177" t="s">
        <v>410</v>
      </c>
      <c r="D691" s="177" t="s">
        <v>134</v>
      </c>
      <c r="E691" s="178" t="s">
        <v>1306</v>
      </c>
      <c r="F691" s="179" t="s">
        <v>1112</v>
      </c>
      <c r="G691" s="180" t="s">
        <v>1102</v>
      </c>
      <c r="H691" s="181">
        <v>3.177</v>
      </c>
      <c r="I691" s="182"/>
      <c r="J691" s="182"/>
      <c r="K691" s="183">
        <f>ROUND(P691*H691,2)</f>
        <v>0</v>
      </c>
      <c r="L691" s="179" t="s">
        <v>1008</v>
      </c>
      <c r="M691" s="40"/>
      <c r="N691" s="184" t="s">
        <v>29</v>
      </c>
      <c r="O691" s="185" t="s">
        <v>44</v>
      </c>
      <c r="P691" s="186">
        <f>I691+J691</f>
        <v>0</v>
      </c>
      <c r="Q691" s="186">
        <f>ROUND(I691*H691,2)</f>
        <v>0</v>
      </c>
      <c r="R691" s="186">
        <f>ROUND(J691*H691,2)</f>
        <v>0</v>
      </c>
      <c r="S691" s="65"/>
      <c r="T691" s="187">
        <f>S691*H691</f>
        <v>0</v>
      </c>
      <c r="U691" s="187">
        <v>0</v>
      </c>
      <c r="V691" s="187">
        <f>U691*H691</f>
        <v>0</v>
      </c>
      <c r="W691" s="187">
        <v>0</v>
      </c>
      <c r="X691" s="188">
        <f>W691*H691</f>
        <v>0</v>
      </c>
      <c r="Y691" s="35"/>
      <c r="Z691" s="35"/>
      <c r="AA691" s="35"/>
      <c r="AB691" s="35"/>
      <c r="AC691" s="35"/>
      <c r="AD691" s="35"/>
      <c r="AE691" s="35"/>
      <c r="AR691" s="189" t="s">
        <v>455</v>
      </c>
      <c r="AT691" s="189" t="s">
        <v>134</v>
      </c>
      <c r="AU691" s="189" t="s">
        <v>85</v>
      </c>
      <c r="AY691" s="18" t="s">
        <v>131</v>
      </c>
      <c r="BE691" s="190">
        <f>IF(O691="základní",K691,0)</f>
        <v>0</v>
      </c>
      <c r="BF691" s="190">
        <f>IF(O691="snížená",K691,0)</f>
        <v>0</v>
      </c>
      <c r="BG691" s="190">
        <f>IF(O691="zákl. přenesená",K691,0)</f>
        <v>0</v>
      </c>
      <c r="BH691" s="190">
        <f>IF(O691="sníž. přenesená",K691,0)</f>
        <v>0</v>
      </c>
      <c r="BI691" s="190">
        <f>IF(O691="nulová",K691,0)</f>
        <v>0</v>
      </c>
      <c r="BJ691" s="18" t="s">
        <v>83</v>
      </c>
      <c r="BK691" s="190">
        <f>ROUND(P691*H691,2)</f>
        <v>0</v>
      </c>
      <c r="BL691" s="18" t="s">
        <v>455</v>
      </c>
      <c r="BM691" s="189" t="s">
        <v>677</v>
      </c>
    </row>
    <row r="692" spans="1:47" s="2" customFormat="1" ht="12">
      <c r="A692" s="35"/>
      <c r="B692" s="36"/>
      <c r="C692" s="37"/>
      <c r="D692" s="191" t="s">
        <v>141</v>
      </c>
      <c r="E692" s="37"/>
      <c r="F692" s="192" t="s">
        <v>1112</v>
      </c>
      <c r="G692" s="37"/>
      <c r="H692" s="37"/>
      <c r="I692" s="193"/>
      <c r="J692" s="193"/>
      <c r="K692" s="37"/>
      <c r="L692" s="37"/>
      <c r="M692" s="40"/>
      <c r="N692" s="194"/>
      <c r="O692" s="195"/>
      <c r="P692" s="65"/>
      <c r="Q692" s="65"/>
      <c r="R692" s="65"/>
      <c r="S692" s="65"/>
      <c r="T692" s="65"/>
      <c r="U692" s="65"/>
      <c r="V692" s="65"/>
      <c r="W692" s="65"/>
      <c r="X692" s="66"/>
      <c r="Y692" s="35"/>
      <c r="Z692" s="35"/>
      <c r="AA692" s="35"/>
      <c r="AB692" s="35"/>
      <c r="AC692" s="35"/>
      <c r="AD692" s="35"/>
      <c r="AE692" s="35"/>
      <c r="AT692" s="18" t="s">
        <v>141</v>
      </c>
      <c r="AU692" s="18" t="s">
        <v>85</v>
      </c>
    </row>
    <row r="693" spans="1:47" s="2" customFormat="1" ht="12">
      <c r="A693" s="35"/>
      <c r="B693" s="36"/>
      <c r="C693" s="37"/>
      <c r="D693" s="196" t="s">
        <v>143</v>
      </c>
      <c r="E693" s="37"/>
      <c r="F693" s="197" t="s">
        <v>1307</v>
      </c>
      <c r="G693" s="37"/>
      <c r="H693" s="37"/>
      <c r="I693" s="193"/>
      <c r="J693" s="193"/>
      <c r="K693" s="37"/>
      <c r="L693" s="37"/>
      <c r="M693" s="40"/>
      <c r="N693" s="242"/>
      <c r="O693" s="243"/>
      <c r="P693" s="244"/>
      <c r="Q693" s="244"/>
      <c r="R693" s="244"/>
      <c r="S693" s="244"/>
      <c r="T693" s="244"/>
      <c r="U693" s="244"/>
      <c r="V693" s="244"/>
      <c r="W693" s="244"/>
      <c r="X693" s="245"/>
      <c r="Y693" s="35"/>
      <c r="Z693" s="35"/>
      <c r="AA693" s="35"/>
      <c r="AB693" s="35"/>
      <c r="AC693" s="35"/>
      <c r="AD693" s="35"/>
      <c r="AE693" s="35"/>
      <c r="AT693" s="18" t="s">
        <v>143</v>
      </c>
      <c r="AU693" s="18" t="s">
        <v>85</v>
      </c>
    </row>
    <row r="694" spans="1:31" s="2" customFormat="1" ht="6.95" customHeight="1">
      <c r="A694" s="35"/>
      <c r="B694" s="48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0"/>
      <c r="N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</row>
  </sheetData>
  <sheetProtection algorithmName="SHA-512" hashValue="qZvQPomLrNzVK6EcrKINyndLUkzAApRRRPjorGNfGWs8fK2M6JVGV1jio3dNJ6VUuRd6VWu7InQji/P0Ry4FBw==" saltValue="Wq11LUqIHchW+cZs25UUGj0Tf7DcHhNBfilMPkut/3lXesHtbuNDjXS4zxMi73aveIzkW4UFgb1ZZ9ypcgvC3A==" spinCount="100000" sheet="1" objects="1" scenarios="1" formatColumns="0" formatRows="0" autoFilter="0"/>
  <autoFilter ref="C90:L693"/>
  <mergeCells count="9">
    <mergeCell ref="E52:H52"/>
    <mergeCell ref="E81:H81"/>
    <mergeCell ref="E83:H83"/>
    <mergeCell ref="M2:Z2"/>
    <mergeCell ref="E7:H7"/>
    <mergeCell ref="E9:H9"/>
    <mergeCell ref="E18:H18"/>
    <mergeCell ref="E27:H27"/>
    <mergeCell ref="E50:H50"/>
  </mergeCells>
  <hyperlinks>
    <hyperlink ref="F96" r:id="rId1" display="https://podminky.urs.cz/item/CS_URS_2022_02/612315411"/>
    <hyperlink ref="F102" r:id="rId2" display="https://podminky.urs.cz/item/CS_URS_2022_02/619991001"/>
    <hyperlink ref="F108" r:id="rId3" display="https://podminky.urs.cz/item/CS_URS_2022_02/619991011"/>
    <hyperlink ref="F174" r:id="rId4" display="https://podminky.urs.cz/item/CS_URS_2022_02/949101111"/>
    <hyperlink ref="F180" r:id="rId5" display="https://podminky.urs.cz/item/CS_URS_2022_02/952901111"/>
    <hyperlink ref="F186" r:id="rId6" display="https://podminky.urs.cz/item/CS_URS_2022_02/962032230"/>
    <hyperlink ref="F193" r:id="rId7" display="https://podminky.urs.cz/item/CS_URS_2022_02/977131110"/>
    <hyperlink ref="F220" r:id="rId8" display="https://podminky.urs.cz/item/CS_URS_2022_02/977131116"/>
    <hyperlink ref="F231" r:id="rId9" display="https://podminky.urs.cz/item/CS_URS_2022_02/977131117"/>
    <hyperlink ref="F244" r:id="rId10" display="https://podminky.urs.cz/item/CS_URS_2022_02/977131118"/>
    <hyperlink ref="F259" r:id="rId11" display="https://podminky.urs.cz/item/CS_URS_2022_02/977131119"/>
    <hyperlink ref="F275" r:id="rId12" display="https://podminky.urs.cz/item/CS_URS_2022_02/997013152"/>
    <hyperlink ref="F284" r:id="rId13" display="https://podminky.urs.cz/item/CS_URS_2022_02/997013511"/>
    <hyperlink ref="F287" r:id="rId14" display="https://podminky.urs.cz/item/CS_URS_2022_02/997013631"/>
    <hyperlink ref="F291" r:id="rId15" display="https://podminky.urs.cz/item/CS_URS_2022_02/998018002"/>
    <hyperlink ref="F296" r:id="rId16" display="https://podminky.urs.cz/item/CS_URS_2022_02/763135611"/>
    <hyperlink ref="F321" r:id="rId17" display="https://podminky.urs.cz/item/CS_URS_2022_02/763135811"/>
    <hyperlink ref="F342" r:id="rId18" display="https://podminky.urs.cz/item/CS_URS_2022_02/998763402"/>
    <hyperlink ref="F346" r:id="rId19" display="https://podminky.urs.cz/item/CS_URS_2022_02/784121001"/>
    <hyperlink ref="F424" r:id="rId20" display="https://podminky.urs.cz/item/CS_URS_2022_02/784181111"/>
    <hyperlink ref="F427" r:id="rId21" display="https://podminky.urs.cz/item/CS_URS_2022_02/784211001"/>
    <hyperlink ref="F432" r:id="rId22" display="https://podminky.urs.cz/item/CS_URS_2022_02/460941111"/>
    <hyperlink ref="F442" r:id="rId23" display="https://podminky.urs.cz/item/CS_URS_2022_02/460941121"/>
    <hyperlink ref="F451" r:id="rId24" display="https://podminky.urs.cz/item/CS_URS_2022_02/460941122"/>
    <hyperlink ref="F460" r:id="rId25" display="https://podminky.urs.cz/item/CS_URS_2022_02/460941211"/>
    <hyperlink ref="F470" r:id="rId26" display="https://podminky.urs.cz/item/CS_URS_2022_02/460941212"/>
    <hyperlink ref="F480" r:id="rId27" display="https://podminky.urs.cz/item/CS_URS_2022_02/460941213"/>
    <hyperlink ref="F490" r:id="rId28" display="https://podminky.urs.cz/item/CS_URS_2022_02/460941214"/>
    <hyperlink ref="F500" r:id="rId29" display="https://podminky.urs.cz/item/CS_URS_2022_02/460941215"/>
    <hyperlink ref="F510" r:id="rId30" display="https://podminky.urs.cz/item/CS_URS_2022_02/460941221"/>
    <hyperlink ref="F527" r:id="rId31" display="https://podminky.urs.cz/item/CS_URS_2022_02/460941222"/>
    <hyperlink ref="F536" r:id="rId32" display="https://podminky.urs.cz/item/CS_URS_2022_02/460941223"/>
    <hyperlink ref="F550" r:id="rId33" display="https://podminky.urs.cz/item/CS_URS_2022_02/460941224"/>
    <hyperlink ref="F560" r:id="rId34" display="https://podminky.urs.cz/item/CS_URS_2022_02/468101111"/>
    <hyperlink ref="F569" r:id="rId35" display="https://podminky.urs.cz/item/CS_URS_2022_02/468101121"/>
    <hyperlink ref="F578" r:id="rId36" display="https://podminky.urs.cz/item/CS_URS_2022_02/468101122"/>
    <hyperlink ref="F587" r:id="rId37" display="https://podminky.urs.cz/item/CS_URS_2022_02/468101411"/>
    <hyperlink ref="F596" r:id="rId38" display="https://podminky.urs.cz/item/CS_URS_2022_02/468101412"/>
    <hyperlink ref="F605" r:id="rId39" display="https://podminky.urs.cz/item/CS_URS_2022_02/468101413"/>
    <hyperlink ref="F614" r:id="rId40" display="https://podminky.urs.cz/item/CS_URS_2022_02/468101414"/>
    <hyperlink ref="F623" r:id="rId41" display="https://podminky.urs.cz/item/CS_URS_2022_02/468101415"/>
    <hyperlink ref="F632" r:id="rId42" display="https://podminky.urs.cz/item/CS_URS_2022_02/468101421"/>
    <hyperlink ref="F648" r:id="rId43" display="https://podminky.urs.cz/item/CS_URS_2022_02/468101422"/>
    <hyperlink ref="F657" r:id="rId44" display="https://podminky.urs.cz/item/CS_URS_2022_02/468101423"/>
    <hyperlink ref="F670" r:id="rId45" display="https://podminky.urs.cz/item/CS_URS_2022_02/468101424"/>
    <hyperlink ref="F679" r:id="rId46" display="https://podminky.urs.cz/item/CS_URS_2022_02/469971111"/>
    <hyperlink ref="F682" r:id="rId47" display="https://podminky.urs.cz/item/CS_URS_2022_02/469971121"/>
    <hyperlink ref="F685" r:id="rId48" display="https://podminky.urs.cz/item/CS_URS_2022_02/469972111"/>
    <hyperlink ref="F688" r:id="rId49" display="https://podminky.urs.cz/item/CS_URS_2022_02/469972121"/>
    <hyperlink ref="F693" r:id="rId50" display="https://podminky.urs.cz/item/CS_URS_2022_02/46997311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378" t="s">
        <v>1436</v>
      </c>
      <c r="D3" s="378"/>
      <c r="E3" s="378"/>
      <c r="F3" s="378"/>
      <c r="G3" s="378"/>
      <c r="H3" s="378"/>
      <c r="I3" s="378"/>
      <c r="J3" s="378"/>
      <c r="K3" s="251"/>
    </row>
    <row r="4" spans="2:11" s="1" customFormat="1" ht="25.5" customHeight="1">
      <c r="B4" s="252"/>
      <c r="C4" s="379" t="s">
        <v>1437</v>
      </c>
      <c r="D4" s="379"/>
      <c r="E4" s="379"/>
      <c r="F4" s="379"/>
      <c r="G4" s="379"/>
      <c r="H4" s="379"/>
      <c r="I4" s="379"/>
      <c r="J4" s="379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77" t="s">
        <v>1438</v>
      </c>
      <c r="D6" s="377"/>
      <c r="E6" s="377"/>
      <c r="F6" s="377"/>
      <c r="G6" s="377"/>
      <c r="H6" s="377"/>
      <c r="I6" s="377"/>
      <c r="J6" s="377"/>
      <c r="K6" s="253"/>
    </row>
    <row r="7" spans="2:11" s="1" customFormat="1" ht="15" customHeight="1">
      <c r="B7" s="256"/>
      <c r="C7" s="377" t="s">
        <v>1439</v>
      </c>
      <c r="D7" s="377"/>
      <c r="E7" s="377"/>
      <c r="F7" s="377"/>
      <c r="G7" s="377"/>
      <c r="H7" s="377"/>
      <c r="I7" s="377"/>
      <c r="J7" s="377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77" t="s">
        <v>1440</v>
      </c>
      <c r="D9" s="377"/>
      <c r="E9" s="377"/>
      <c r="F9" s="377"/>
      <c r="G9" s="377"/>
      <c r="H9" s="377"/>
      <c r="I9" s="377"/>
      <c r="J9" s="377"/>
      <c r="K9" s="253"/>
    </row>
    <row r="10" spans="2:11" s="1" customFormat="1" ht="15" customHeight="1">
      <c r="B10" s="256"/>
      <c r="C10" s="255"/>
      <c r="D10" s="377" t="s">
        <v>1441</v>
      </c>
      <c r="E10" s="377"/>
      <c r="F10" s="377"/>
      <c r="G10" s="377"/>
      <c r="H10" s="377"/>
      <c r="I10" s="377"/>
      <c r="J10" s="377"/>
      <c r="K10" s="253"/>
    </row>
    <row r="11" spans="2:11" s="1" customFormat="1" ht="15" customHeight="1">
      <c r="B11" s="256"/>
      <c r="C11" s="257"/>
      <c r="D11" s="377" t="s">
        <v>1442</v>
      </c>
      <c r="E11" s="377"/>
      <c r="F11" s="377"/>
      <c r="G11" s="377"/>
      <c r="H11" s="377"/>
      <c r="I11" s="377"/>
      <c r="J11" s="377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1443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77" t="s">
        <v>1444</v>
      </c>
      <c r="E15" s="377"/>
      <c r="F15" s="377"/>
      <c r="G15" s="377"/>
      <c r="H15" s="377"/>
      <c r="I15" s="377"/>
      <c r="J15" s="377"/>
      <c r="K15" s="253"/>
    </row>
    <row r="16" spans="2:11" s="1" customFormat="1" ht="15" customHeight="1">
      <c r="B16" s="256"/>
      <c r="C16" s="257"/>
      <c r="D16" s="377" t="s">
        <v>1445</v>
      </c>
      <c r="E16" s="377"/>
      <c r="F16" s="377"/>
      <c r="G16" s="377"/>
      <c r="H16" s="377"/>
      <c r="I16" s="377"/>
      <c r="J16" s="377"/>
      <c r="K16" s="253"/>
    </row>
    <row r="17" spans="2:11" s="1" customFormat="1" ht="15" customHeight="1">
      <c r="B17" s="256"/>
      <c r="C17" s="257"/>
      <c r="D17" s="377" t="s">
        <v>1446</v>
      </c>
      <c r="E17" s="377"/>
      <c r="F17" s="377"/>
      <c r="G17" s="377"/>
      <c r="H17" s="377"/>
      <c r="I17" s="377"/>
      <c r="J17" s="377"/>
      <c r="K17" s="253"/>
    </row>
    <row r="18" spans="2:11" s="1" customFormat="1" ht="15" customHeight="1">
      <c r="B18" s="256"/>
      <c r="C18" s="257"/>
      <c r="D18" s="257"/>
      <c r="E18" s="259" t="s">
        <v>82</v>
      </c>
      <c r="F18" s="377" t="s">
        <v>1447</v>
      </c>
      <c r="G18" s="377"/>
      <c r="H18" s="377"/>
      <c r="I18" s="377"/>
      <c r="J18" s="377"/>
      <c r="K18" s="253"/>
    </row>
    <row r="19" spans="2:11" s="1" customFormat="1" ht="15" customHeight="1">
      <c r="B19" s="256"/>
      <c r="C19" s="257"/>
      <c r="D19" s="257"/>
      <c r="E19" s="259" t="s">
        <v>1448</v>
      </c>
      <c r="F19" s="377" t="s">
        <v>1449</v>
      </c>
      <c r="G19" s="377"/>
      <c r="H19" s="377"/>
      <c r="I19" s="377"/>
      <c r="J19" s="377"/>
      <c r="K19" s="253"/>
    </row>
    <row r="20" spans="2:11" s="1" customFormat="1" ht="15" customHeight="1">
      <c r="B20" s="256"/>
      <c r="C20" s="257"/>
      <c r="D20" s="257"/>
      <c r="E20" s="259" t="s">
        <v>1450</v>
      </c>
      <c r="F20" s="377" t="s">
        <v>1451</v>
      </c>
      <c r="G20" s="377"/>
      <c r="H20" s="377"/>
      <c r="I20" s="377"/>
      <c r="J20" s="377"/>
      <c r="K20" s="253"/>
    </row>
    <row r="21" spans="2:11" s="1" customFormat="1" ht="15" customHeight="1">
      <c r="B21" s="256"/>
      <c r="C21" s="257"/>
      <c r="D21" s="257"/>
      <c r="E21" s="259" t="s">
        <v>1452</v>
      </c>
      <c r="F21" s="377" t="s">
        <v>1453</v>
      </c>
      <c r="G21" s="377"/>
      <c r="H21" s="377"/>
      <c r="I21" s="377"/>
      <c r="J21" s="377"/>
      <c r="K21" s="253"/>
    </row>
    <row r="22" spans="2:11" s="1" customFormat="1" ht="15" customHeight="1">
      <c r="B22" s="256"/>
      <c r="C22" s="257"/>
      <c r="D22" s="257"/>
      <c r="E22" s="259" t="s">
        <v>663</v>
      </c>
      <c r="F22" s="377" t="s">
        <v>664</v>
      </c>
      <c r="G22" s="377"/>
      <c r="H22" s="377"/>
      <c r="I22" s="377"/>
      <c r="J22" s="377"/>
      <c r="K22" s="253"/>
    </row>
    <row r="23" spans="2:11" s="1" customFormat="1" ht="15" customHeight="1">
      <c r="B23" s="256"/>
      <c r="C23" s="257"/>
      <c r="D23" s="257"/>
      <c r="E23" s="259" t="s">
        <v>1454</v>
      </c>
      <c r="F23" s="377" t="s">
        <v>1455</v>
      </c>
      <c r="G23" s="377"/>
      <c r="H23" s="377"/>
      <c r="I23" s="377"/>
      <c r="J23" s="377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77" t="s">
        <v>1456</v>
      </c>
      <c r="D25" s="377"/>
      <c r="E25" s="377"/>
      <c r="F25" s="377"/>
      <c r="G25" s="377"/>
      <c r="H25" s="377"/>
      <c r="I25" s="377"/>
      <c r="J25" s="377"/>
      <c r="K25" s="253"/>
    </row>
    <row r="26" spans="2:11" s="1" customFormat="1" ht="15" customHeight="1">
      <c r="B26" s="256"/>
      <c r="C26" s="377" t="s">
        <v>1457</v>
      </c>
      <c r="D26" s="377"/>
      <c r="E26" s="377"/>
      <c r="F26" s="377"/>
      <c r="G26" s="377"/>
      <c r="H26" s="377"/>
      <c r="I26" s="377"/>
      <c r="J26" s="377"/>
      <c r="K26" s="253"/>
    </row>
    <row r="27" spans="2:11" s="1" customFormat="1" ht="15" customHeight="1">
      <c r="B27" s="256"/>
      <c r="C27" s="255"/>
      <c r="D27" s="377" t="s">
        <v>1458</v>
      </c>
      <c r="E27" s="377"/>
      <c r="F27" s="377"/>
      <c r="G27" s="377"/>
      <c r="H27" s="377"/>
      <c r="I27" s="377"/>
      <c r="J27" s="377"/>
      <c r="K27" s="253"/>
    </row>
    <row r="28" spans="2:11" s="1" customFormat="1" ht="15" customHeight="1">
      <c r="B28" s="256"/>
      <c r="C28" s="257"/>
      <c r="D28" s="377" t="s">
        <v>1459</v>
      </c>
      <c r="E28" s="377"/>
      <c r="F28" s="377"/>
      <c r="G28" s="377"/>
      <c r="H28" s="377"/>
      <c r="I28" s="377"/>
      <c r="J28" s="377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77" t="s">
        <v>1460</v>
      </c>
      <c r="E30" s="377"/>
      <c r="F30" s="377"/>
      <c r="G30" s="377"/>
      <c r="H30" s="377"/>
      <c r="I30" s="377"/>
      <c r="J30" s="377"/>
      <c r="K30" s="253"/>
    </row>
    <row r="31" spans="2:11" s="1" customFormat="1" ht="15" customHeight="1">
      <c r="B31" s="256"/>
      <c r="C31" s="257"/>
      <c r="D31" s="377" t="s">
        <v>1461</v>
      </c>
      <c r="E31" s="377"/>
      <c r="F31" s="377"/>
      <c r="G31" s="377"/>
      <c r="H31" s="377"/>
      <c r="I31" s="377"/>
      <c r="J31" s="377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77" t="s">
        <v>1462</v>
      </c>
      <c r="E33" s="377"/>
      <c r="F33" s="377"/>
      <c r="G33" s="377"/>
      <c r="H33" s="377"/>
      <c r="I33" s="377"/>
      <c r="J33" s="377"/>
      <c r="K33" s="253"/>
    </row>
    <row r="34" spans="2:11" s="1" customFormat="1" ht="15" customHeight="1">
      <c r="B34" s="256"/>
      <c r="C34" s="257"/>
      <c r="D34" s="377" t="s">
        <v>1463</v>
      </c>
      <c r="E34" s="377"/>
      <c r="F34" s="377"/>
      <c r="G34" s="377"/>
      <c r="H34" s="377"/>
      <c r="I34" s="377"/>
      <c r="J34" s="377"/>
      <c r="K34" s="253"/>
    </row>
    <row r="35" spans="2:11" s="1" customFormat="1" ht="15" customHeight="1">
      <c r="B35" s="256"/>
      <c r="C35" s="257"/>
      <c r="D35" s="377" t="s">
        <v>1464</v>
      </c>
      <c r="E35" s="377"/>
      <c r="F35" s="377"/>
      <c r="G35" s="377"/>
      <c r="H35" s="377"/>
      <c r="I35" s="377"/>
      <c r="J35" s="377"/>
      <c r="K35" s="253"/>
    </row>
    <row r="36" spans="2:11" s="1" customFormat="1" ht="15" customHeight="1">
      <c r="B36" s="256"/>
      <c r="C36" s="257"/>
      <c r="D36" s="255"/>
      <c r="E36" s="258" t="s">
        <v>113</v>
      </c>
      <c r="F36" s="255"/>
      <c r="G36" s="377" t="s">
        <v>1465</v>
      </c>
      <c r="H36" s="377"/>
      <c r="I36" s="377"/>
      <c r="J36" s="377"/>
      <c r="K36" s="253"/>
    </row>
    <row r="37" spans="2:11" s="1" customFormat="1" ht="30.75" customHeight="1">
      <c r="B37" s="256"/>
      <c r="C37" s="257"/>
      <c r="D37" s="255"/>
      <c r="E37" s="258" t="s">
        <v>1466</v>
      </c>
      <c r="F37" s="255"/>
      <c r="G37" s="377" t="s">
        <v>1467</v>
      </c>
      <c r="H37" s="377"/>
      <c r="I37" s="377"/>
      <c r="J37" s="377"/>
      <c r="K37" s="253"/>
    </row>
    <row r="38" spans="2:11" s="1" customFormat="1" ht="15" customHeight="1">
      <c r="B38" s="256"/>
      <c r="C38" s="257"/>
      <c r="D38" s="255"/>
      <c r="E38" s="258" t="s">
        <v>54</v>
      </c>
      <c r="F38" s="255"/>
      <c r="G38" s="377" t="s">
        <v>1468</v>
      </c>
      <c r="H38" s="377"/>
      <c r="I38" s="377"/>
      <c r="J38" s="377"/>
      <c r="K38" s="253"/>
    </row>
    <row r="39" spans="2:11" s="1" customFormat="1" ht="15" customHeight="1">
      <c r="B39" s="256"/>
      <c r="C39" s="257"/>
      <c r="D39" s="255"/>
      <c r="E39" s="258" t="s">
        <v>55</v>
      </c>
      <c r="F39" s="255"/>
      <c r="G39" s="377" t="s">
        <v>1469</v>
      </c>
      <c r="H39" s="377"/>
      <c r="I39" s="377"/>
      <c r="J39" s="377"/>
      <c r="K39" s="253"/>
    </row>
    <row r="40" spans="2:11" s="1" customFormat="1" ht="15" customHeight="1">
      <c r="B40" s="256"/>
      <c r="C40" s="257"/>
      <c r="D40" s="255"/>
      <c r="E40" s="258" t="s">
        <v>114</v>
      </c>
      <c r="F40" s="255"/>
      <c r="G40" s="377" t="s">
        <v>1470</v>
      </c>
      <c r="H40" s="377"/>
      <c r="I40" s="377"/>
      <c r="J40" s="377"/>
      <c r="K40" s="253"/>
    </row>
    <row r="41" spans="2:11" s="1" customFormat="1" ht="15" customHeight="1">
      <c r="B41" s="256"/>
      <c r="C41" s="257"/>
      <c r="D41" s="255"/>
      <c r="E41" s="258" t="s">
        <v>115</v>
      </c>
      <c r="F41" s="255"/>
      <c r="G41" s="377" t="s">
        <v>1471</v>
      </c>
      <c r="H41" s="377"/>
      <c r="I41" s="377"/>
      <c r="J41" s="377"/>
      <c r="K41" s="253"/>
    </row>
    <row r="42" spans="2:11" s="1" customFormat="1" ht="15" customHeight="1">
      <c r="B42" s="256"/>
      <c r="C42" s="257"/>
      <c r="D42" s="255"/>
      <c r="E42" s="258" t="s">
        <v>1472</v>
      </c>
      <c r="F42" s="255"/>
      <c r="G42" s="377" t="s">
        <v>1473</v>
      </c>
      <c r="H42" s="377"/>
      <c r="I42" s="377"/>
      <c r="J42" s="377"/>
      <c r="K42" s="253"/>
    </row>
    <row r="43" spans="2:11" s="1" customFormat="1" ht="15" customHeight="1">
      <c r="B43" s="256"/>
      <c r="C43" s="257"/>
      <c r="D43" s="255"/>
      <c r="E43" s="258"/>
      <c r="F43" s="255"/>
      <c r="G43" s="377" t="s">
        <v>1474</v>
      </c>
      <c r="H43" s="377"/>
      <c r="I43" s="377"/>
      <c r="J43" s="377"/>
      <c r="K43" s="253"/>
    </row>
    <row r="44" spans="2:11" s="1" customFormat="1" ht="15" customHeight="1">
      <c r="B44" s="256"/>
      <c r="C44" s="257"/>
      <c r="D44" s="255"/>
      <c r="E44" s="258" t="s">
        <v>1475</v>
      </c>
      <c r="F44" s="255"/>
      <c r="G44" s="377" t="s">
        <v>1476</v>
      </c>
      <c r="H44" s="377"/>
      <c r="I44" s="377"/>
      <c r="J44" s="377"/>
      <c r="K44" s="253"/>
    </row>
    <row r="45" spans="2:11" s="1" customFormat="1" ht="15" customHeight="1">
      <c r="B45" s="256"/>
      <c r="C45" s="257"/>
      <c r="D45" s="255"/>
      <c r="E45" s="258" t="s">
        <v>118</v>
      </c>
      <c r="F45" s="255"/>
      <c r="G45" s="377" t="s">
        <v>1477</v>
      </c>
      <c r="H45" s="377"/>
      <c r="I45" s="377"/>
      <c r="J45" s="377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77" t="s">
        <v>1478</v>
      </c>
      <c r="E47" s="377"/>
      <c r="F47" s="377"/>
      <c r="G47" s="377"/>
      <c r="H47" s="377"/>
      <c r="I47" s="377"/>
      <c r="J47" s="377"/>
      <c r="K47" s="253"/>
    </row>
    <row r="48" spans="2:11" s="1" customFormat="1" ht="15" customHeight="1">
      <c r="B48" s="256"/>
      <c r="C48" s="257"/>
      <c r="D48" s="257"/>
      <c r="E48" s="377" t="s">
        <v>1479</v>
      </c>
      <c r="F48" s="377"/>
      <c r="G48" s="377"/>
      <c r="H48" s="377"/>
      <c r="I48" s="377"/>
      <c r="J48" s="377"/>
      <c r="K48" s="253"/>
    </row>
    <row r="49" spans="2:11" s="1" customFormat="1" ht="15" customHeight="1">
      <c r="B49" s="256"/>
      <c r="C49" s="257"/>
      <c r="D49" s="257"/>
      <c r="E49" s="377" t="s">
        <v>1480</v>
      </c>
      <c r="F49" s="377"/>
      <c r="G49" s="377"/>
      <c r="H49" s="377"/>
      <c r="I49" s="377"/>
      <c r="J49" s="377"/>
      <c r="K49" s="253"/>
    </row>
    <row r="50" spans="2:11" s="1" customFormat="1" ht="15" customHeight="1">
      <c r="B50" s="256"/>
      <c r="C50" s="257"/>
      <c r="D50" s="257"/>
      <c r="E50" s="377" t="s">
        <v>1481</v>
      </c>
      <c r="F50" s="377"/>
      <c r="G50" s="377"/>
      <c r="H50" s="377"/>
      <c r="I50" s="377"/>
      <c r="J50" s="377"/>
      <c r="K50" s="253"/>
    </row>
    <row r="51" spans="2:11" s="1" customFormat="1" ht="15" customHeight="1">
      <c r="B51" s="256"/>
      <c r="C51" s="257"/>
      <c r="D51" s="377" t="s">
        <v>1482</v>
      </c>
      <c r="E51" s="377"/>
      <c r="F51" s="377"/>
      <c r="G51" s="377"/>
      <c r="H51" s="377"/>
      <c r="I51" s="377"/>
      <c r="J51" s="377"/>
      <c r="K51" s="253"/>
    </row>
    <row r="52" spans="2:11" s="1" customFormat="1" ht="25.5" customHeight="1">
      <c r="B52" s="252"/>
      <c r="C52" s="379" t="s">
        <v>1483</v>
      </c>
      <c r="D52" s="379"/>
      <c r="E52" s="379"/>
      <c r="F52" s="379"/>
      <c r="G52" s="379"/>
      <c r="H52" s="379"/>
      <c r="I52" s="379"/>
      <c r="J52" s="379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77" t="s">
        <v>1484</v>
      </c>
      <c r="D54" s="377"/>
      <c r="E54" s="377"/>
      <c r="F54" s="377"/>
      <c r="G54" s="377"/>
      <c r="H54" s="377"/>
      <c r="I54" s="377"/>
      <c r="J54" s="377"/>
      <c r="K54" s="253"/>
    </row>
    <row r="55" spans="2:11" s="1" customFormat="1" ht="15" customHeight="1">
      <c r="B55" s="252"/>
      <c r="C55" s="377" t="s">
        <v>1485</v>
      </c>
      <c r="D55" s="377"/>
      <c r="E55" s="377"/>
      <c r="F55" s="377"/>
      <c r="G55" s="377"/>
      <c r="H55" s="377"/>
      <c r="I55" s="377"/>
      <c r="J55" s="377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77" t="s">
        <v>1486</v>
      </c>
      <c r="D57" s="377"/>
      <c r="E57" s="377"/>
      <c r="F57" s="377"/>
      <c r="G57" s="377"/>
      <c r="H57" s="377"/>
      <c r="I57" s="377"/>
      <c r="J57" s="377"/>
      <c r="K57" s="253"/>
    </row>
    <row r="58" spans="2:11" s="1" customFormat="1" ht="15" customHeight="1">
      <c r="B58" s="252"/>
      <c r="C58" s="257"/>
      <c r="D58" s="377" t="s">
        <v>1487</v>
      </c>
      <c r="E58" s="377"/>
      <c r="F58" s="377"/>
      <c r="G58" s="377"/>
      <c r="H58" s="377"/>
      <c r="I58" s="377"/>
      <c r="J58" s="377"/>
      <c r="K58" s="253"/>
    </row>
    <row r="59" spans="2:11" s="1" customFormat="1" ht="15" customHeight="1">
      <c r="B59" s="252"/>
      <c r="C59" s="257"/>
      <c r="D59" s="377" t="s">
        <v>1488</v>
      </c>
      <c r="E59" s="377"/>
      <c r="F59" s="377"/>
      <c r="G59" s="377"/>
      <c r="H59" s="377"/>
      <c r="I59" s="377"/>
      <c r="J59" s="377"/>
      <c r="K59" s="253"/>
    </row>
    <row r="60" spans="2:11" s="1" customFormat="1" ht="15" customHeight="1">
      <c r="B60" s="252"/>
      <c r="C60" s="257"/>
      <c r="D60" s="377" t="s">
        <v>1489</v>
      </c>
      <c r="E60" s="377"/>
      <c r="F60" s="377"/>
      <c r="G60" s="377"/>
      <c r="H60" s="377"/>
      <c r="I60" s="377"/>
      <c r="J60" s="377"/>
      <c r="K60" s="253"/>
    </row>
    <row r="61" spans="2:11" s="1" customFormat="1" ht="15" customHeight="1">
      <c r="B61" s="252"/>
      <c r="C61" s="257"/>
      <c r="D61" s="377" t="s">
        <v>1490</v>
      </c>
      <c r="E61" s="377"/>
      <c r="F61" s="377"/>
      <c r="G61" s="377"/>
      <c r="H61" s="377"/>
      <c r="I61" s="377"/>
      <c r="J61" s="377"/>
      <c r="K61" s="253"/>
    </row>
    <row r="62" spans="2:11" s="1" customFormat="1" ht="15" customHeight="1">
      <c r="B62" s="252"/>
      <c r="C62" s="257"/>
      <c r="D62" s="381" t="s">
        <v>1491</v>
      </c>
      <c r="E62" s="381"/>
      <c r="F62" s="381"/>
      <c r="G62" s="381"/>
      <c r="H62" s="381"/>
      <c r="I62" s="381"/>
      <c r="J62" s="381"/>
      <c r="K62" s="253"/>
    </row>
    <row r="63" spans="2:11" s="1" customFormat="1" ht="15" customHeight="1">
      <c r="B63" s="252"/>
      <c r="C63" s="257"/>
      <c r="D63" s="377" t="s">
        <v>1492</v>
      </c>
      <c r="E63" s="377"/>
      <c r="F63" s="377"/>
      <c r="G63" s="377"/>
      <c r="H63" s="377"/>
      <c r="I63" s="377"/>
      <c r="J63" s="377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77" t="s">
        <v>1493</v>
      </c>
      <c r="E65" s="377"/>
      <c r="F65" s="377"/>
      <c r="G65" s="377"/>
      <c r="H65" s="377"/>
      <c r="I65" s="377"/>
      <c r="J65" s="377"/>
      <c r="K65" s="253"/>
    </row>
    <row r="66" spans="2:11" s="1" customFormat="1" ht="15" customHeight="1">
      <c r="B66" s="252"/>
      <c r="C66" s="257"/>
      <c r="D66" s="381" t="s">
        <v>1494</v>
      </c>
      <c r="E66" s="381"/>
      <c r="F66" s="381"/>
      <c r="G66" s="381"/>
      <c r="H66" s="381"/>
      <c r="I66" s="381"/>
      <c r="J66" s="381"/>
      <c r="K66" s="253"/>
    </row>
    <row r="67" spans="2:11" s="1" customFormat="1" ht="15" customHeight="1">
      <c r="B67" s="252"/>
      <c r="C67" s="257"/>
      <c r="D67" s="377" t="s">
        <v>1495</v>
      </c>
      <c r="E67" s="377"/>
      <c r="F67" s="377"/>
      <c r="G67" s="377"/>
      <c r="H67" s="377"/>
      <c r="I67" s="377"/>
      <c r="J67" s="377"/>
      <c r="K67" s="253"/>
    </row>
    <row r="68" spans="2:11" s="1" customFormat="1" ht="15" customHeight="1">
      <c r="B68" s="252"/>
      <c r="C68" s="257"/>
      <c r="D68" s="377" t="s">
        <v>1496</v>
      </c>
      <c r="E68" s="377"/>
      <c r="F68" s="377"/>
      <c r="G68" s="377"/>
      <c r="H68" s="377"/>
      <c r="I68" s="377"/>
      <c r="J68" s="377"/>
      <c r="K68" s="253"/>
    </row>
    <row r="69" spans="2:11" s="1" customFormat="1" ht="15" customHeight="1">
      <c r="B69" s="252"/>
      <c r="C69" s="257"/>
      <c r="D69" s="377" t="s">
        <v>1497</v>
      </c>
      <c r="E69" s="377"/>
      <c r="F69" s="377"/>
      <c r="G69" s="377"/>
      <c r="H69" s="377"/>
      <c r="I69" s="377"/>
      <c r="J69" s="377"/>
      <c r="K69" s="253"/>
    </row>
    <row r="70" spans="2:11" s="1" customFormat="1" ht="15" customHeight="1">
      <c r="B70" s="252"/>
      <c r="C70" s="257"/>
      <c r="D70" s="377" t="s">
        <v>1498</v>
      </c>
      <c r="E70" s="377"/>
      <c r="F70" s="377"/>
      <c r="G70" s="377"/>
      <c r="H70" s="377"/>
      <c r="I70" s="377"/>
      <c r="J70" s="377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80" t="s">
        <v>1499</v>
      </c>
      <c r="D75" s="380"/>
      <c r="E75" s="380"/>
      <c r="F75" s="380"/>
      <c r="G75" s="380"/>
      <c r="H75" s="380"/>
      <c r="I75" s="380"/>
      <c r="J75" s="380"/>
      <c r="K75" s="270"/>
    </row>
    <row r="76" spans="2:11" s="1" customFormat="1" ht="17.25" customHeight="1">
      <c r="B76" s="269"/>
      <c r="C76" s="271" t="s">
        <v>1500</v>
      </c>
      <c r="D76" s="271"/>
      <c r="E76" s="271"/>
      <c r="F76" s="271" t="s">
        <v>1501</v>
      </c>
      <c r="G76" s="272"/>
      <c r="H76" s="271" t="s">
        <v>55</v>
      </c>
      <c r="I76" s="271" t="s">
        <v>58</v>
      </c>
      <c r="J76" s="271" t="s">
        <v>1502</v>
      </c>
      <c r="K76" s="270"/>
    </row>
    <row r="77" spans="2:11" s="1" customFormat="1" ht="17.25" customHeight="1">
      <c r="B77" s="269"/>
      <c r="C77" s="273" t="s">
        <v>1503</v>
      </c>
      <c r="D77" s="273"/>
      <c r="E77" s="273"/>
      <c r="F77" s="274" t="s">
        <v>1504</v>
      </c>
      <c r="G77" s="275"/>
      <c r="H77" s="273"/>
      <c r="I77" s="273"/>
      <c r="J77" s="273" t="s">
        <v>1505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54</v>
      </c>
      <c r="D79" s="278"/>
      <c r="E79" s="278"/>
      <c r="F79" s="279" t="s">
        <v>1506</v>
      </c>
      <c r="G79" s="280"/>
      <c r="H79" s="258" t="s">
        <v>1507</v>
      </c>
      <c r="I79" s="258" t="s">
        <v>1508</v>
      </c>
      <c r="J79" s="258">
        <v>20</v>
      </c>
      <c r="K79" s="270"/>
    </row>
    <row r="80" spans="2:11" s="1" customFormat="1" ht="15" customHeight="1">
      <c r="B80" s="269"/>
      <c r="C80" s="258" t="s">
        <v>1509</v>
      </c>
      <c r="D80" s="258"/>
      <c r="E80" s="258"/>
      <c r="F80" s="279" t="s">
        <v>1506</v>
      </c>
      <c r="G80" s="280"/>
      <c r="H80" s="258" t="s">
        <v>1510</v>
      </c>
      <c r="I80" s="258" t="s">
        <v>1508</v>
      </c>
      <c r="J80" s="258">
        <v>120</v>
      </c>
      <c r="K80" s="270"/>
    </row>
    <row r="81" spans="2:11" s="1" customFormat="1" ht="15" customHeight="1">
      <c r="B81" s="281"/>
      <c r="C81" s="258" t="s">
        <v>1511</v>
      </c>
      <c r="D81" s="258"/>
      <c r="E81" s="258"/>
      <c r="F81" s="279" t="s">
        <v>1512</v>
      </c>
      <c r="G81" s="280"/>
      <c r="H81" s="258" t="s">
        <v>1513</v>
      </c>
      <c r="I81" s="258" t="s">
        <v>1508</v>
      </c>
      <c r="J81" s="258">
        <v>50</v>
      </c>
      <c r="K81" s="270"/>
    </row>
    <row r="82" spans="2:11" s="1" customFormat="1" ht="15" customHeight="1">
      <c r="B82" s="281"/>
      <c r="C82" s="258" t="s">
        <v>1514</v>
      </c>
      <c r="D82" s="258"/>
      <c r="E82" s="258"/>
      <c r="F82" s="279" t="s">
        <v>1506</v>
      </c>
      <c r="G82" s="280"/>
      <c r="H82" s="258" t="s">
        <v>1515</v>
      </c>
      <c r="I82" s="258" t="s">
        <v>1516</v>
      </c>
      <c r="J82" s="258"/>
      <c r="K82" s="270"/>
    </row>
    <row r="83" spans="2:11" s="1" customFormat="1" ht="15" customHeight="1">
      <c r="B83" s="281"/>
      <c r="C83" s="282" t="s">
        <v>1517</v>
      </c>
      <c r="D83" s="282"/>
      <c r="E83" s="282"/>
      <c r="F83" s="283" t="s">
        <v>1512</v>
      </c>
      <c r="G83" s="282"/>
      <c r="H83" s="282" t="s">
        <v>1518</v>
      </c>
      <c r="I83" s="282" t="s">
        <v>1508</v>
      </c>
      <c r="J83" s="282">
        <v>15</v>
      </c>
      <c r="K83" s="270"/>
    </row>
    <row r="84" spans="2:11" s="1" customFormat="1" ht="15" customHeight="1">
      <c r="B84" s="281"/>
      <c r="C84" s="282" t="s">
        <v>1519</v>
      </c>
      <c r="D84" s="282"/>
      <c r="E84" s="282"/>
      <c r="F84" s="283" t="s">
        <v>1512</v>
      </c>
      <c r="G84" s="282"/>
      <c r="H84" s="282" t="s">
        <v>1520</v>
      </c>
      <c r="I84" s="282" t="s">
        <v>1508</v>
      </c>
      <c r="J84" s="282">
        <v>15</v>
      </c>
      <c r="K84" s="270"/>
    </row>
    <row r="85" spans="2:11" s="1" customFormat="1" ht="15" customHeight="1">
      <c r="B85" s="281"/>
      <c r="C85" s="282" t="s">
        <v>1521</v>
      </c>
      <c r="D85" s="282"/>
      <c r="E85" s="282"/>
      <c r="F85" s="283" t="s">
        <v>1512</v>
      </c>
      <c r="G85" s="282"/>
      <c r="H85" s="282" t="s">
        <v>1522</v>
      </c>
      <c r="I85" s="282" t="s">
        <v>1508</v>
      </c>
      <c r="J85" s="282">
        <v>20</v>
      </c>
      <c r="K85" s="270"/>
    </row>
    <row r="86" spans="2:11" s="1" customFormat="1" ht="15" customHeight="1">
      <c r="B86" s="281"/>
      <c r="C86" s="282" t="s">
        <v>1523</v>
      </c>
      <c r="D86" s="282"/>
      <c r="E86" s="282"/>
      <c r="F86" s="283" t="s">
        <v>1512</v>
      </c>
      <c r="G86" s="282"/>
      <c r="H86" s="282" t="s">
        <v>1524</v>
      </c>
      <c r="I86" s="282" t="s">
        <v>1508</v>
      </c>
      <c r="J86" s="282">
        <v>20</v>
      </c>
      <c r="K86" s="270"/>
    </row>
    <row r="87" spans="2:11" s="1" customFormat="1" ht="15" customHeight="1">
      <c r="B87" s="281"/>
      <c r="C87" s="258" t="s">
        <v>1525</v>
      </c>
      <c r="D87" s="258"/>
      <c r="E87" s="258"/>
      <c r="F87" s="279" t="s">
        <v>1512</v>
      </c>
      <c r="G87" s="280"/>
      <c r="H87" s="258" t="s">
        <v>1526</v>
      </c>
      <c r="I87" s="258" t="s">
        <v>1508</v>
      </c>
      <c r="J87" s="258">
        <v>50</v>
      </c>
      <c r="K87" s="270"/>
    </row>
    <row r="88" spans="2:11" s="1" customFormat="1" ht="15" customHeight="1">
      <c r="B88" s="281"/>
      <c r="C88" s="258" t="s">
        <v>1527</v>
      </c>
      <c r="D88" s="258"/>
      <c r="E88" s="258"/>
      <c r="F88" s="279" t="s">
        <v>1512</v>
      </c>
      <c r="G88" s="280"/>
      <c r="H88" s="258" t="s">
        <v>1528</v>
      </c>
      <c r="I88" s="258" t="s">
        <v>1508</v>
      </c>
      <c r="J88" s="258">
        <v>20</v>
      </c>
      <c r="K88" s="270"/>
    </row>
    <row r="89" spans="2:11" s="1" customFormat="1" ht="15" customHeight="1">
      <c r="B89" s="281"/>
      <c r="C89" s="258" t="s">
        <v>1529</v>
      </c>
      <c r="D89" s="258"/>
      <c r="E89" s="258"/>
      <c r="F89" s="279" t="s">
        <v>1512</v>
      </c>
      <c r="G89" s="280"/>
      <c r="H89" s="258" t="s">
        <v>1530</v>
      </c>
      <c r="I89" s="258" t="s">
        <v>1508</v>
      </c>
      <c r="J89" s="258">
        <v>20</v>
      </c>
      <c r="K89" s="270"/>
    </row>
    <row r="90" spans="2:11" s="1" customFormat="1" ht="15" customHeight="1">
      <c r="B90" s="281"/>
      <c r="C90" s="258" t="s">
        <v>1531</v>
      </c>
      <c r="D90" s="258"/>
      <c r="E90" s="258"/>
      <c r="F90" s="279" t="s">
        <v>1512</v>
      </c>
      <c r="G90" s="280"/>
      <c r="H90" s="258" t="s">
        <v>1532</v>
      </c>
      <c r="I90" s="258" t="s">
        <v>1508</v>
      </c>
      <c r="J90" s="258">
        <v>50</v>
      </c>
      <c r="K90" s="270"/>
    </row>
    <row r="91" spans="2:11" s="1" customFormat="1" ht="15" customHeight="1">
      <c r="B91" s="281"/>
      <c r="C91" s="258" t="s">
        <v>1533</v>
      </c>
      <c r="D91" s="258"/>
      <c r="E91" s="258"/>
      <c r="F91" s="279" t="s">
        <v>1512</v>
      </c>
      <c r="G91" s="280"/>
      <c r="H91" s="258" t="s">
        <v>1533</v>
      </c>
      <c r="I91" s="258" t="s">
        <v>1508</v>
      </c>
      <c r="J91" s="258">
        <v>50</v>
      </c>
      <c r="K91" s="270"/>
    </row>
    <row r="92" spans="2:11" s="1" customFormat="1" ht="15" customHeight="1">
      <c r="B92" s="281"/>
      <c r="C92" s="258" t="s">
        <v>1534</v>
      </c>
      <c r="D92" s="258"/>
      <c r="E92" s="258"/>
      <c r="F92" s="279" t="s">
        <v>1512</v>
      </c>
      <c r="G92" s="280"/>
      <c r="H92" s="258" t="s">
        <v>1535</v>
      </c>
      <c r="I92" s="258" t="s">
        <v>1508</v>
      </c>
      <c r="J92" s="258">
        <v>255</v>
      </c>
      <c r="K92" s="270"/>
    </row>
    <row r="93" spans="2:11" s="1" customFormat="1" ht="15" customHeight="1">
      <c r="B93" s="281"/>
      <c r="C93" s="258" t="s">
        <v>1536</v>
      </c>
      <c r="D93" s="258"/>
      <c r="E93" s="258"/>
      <c r="F93" s="279" t="s">
        <v>1506</v>
      </c>
      <c r="G93" s="280"/>
      <c r="H93" s="258" t="s">
        <v>1537</v>
      </c>
      <c r="I93" s="258" t="s">
        <v>1538</v>
      </c>
      <c r="J93" s="258"/>
      <c r="K93" s="270"/>
    </row>
    <row r="94" spans="2:11" s="1" customFormat="1" ht="15" customHeight="1">
      <c r="B94" s="281"/>
      <c r="C94" s="258" t="s">
        <v>1539</v>
      </c>
      <c r="D94" s="258"/>
      <c r="E94" s="258"/>
      <c r="F94" s="279" t="s">
        <v>1506</v>
      </c>
      <c r="G94" s="280"/>
      <c r="H94" s="258" t="s">
        <v>1540</v>
      </c>
      <c r="I94" s="258" t="s">
        <v>1541</v>
      </c>
      <c r="J94" s="258"/>
      <c r="K94" s="270"/>
    </row>
    <row r="95" spans="2:11" s="1" customFormat="1" ht="15" customHeight="1">
      <c r="B95" s="281"/>
      <c r="C95" s="258" t="s">
        <v>1542</v>
      </c>
      <c r="D95" s="258"/>
      <c r="E95" s="258"/>
      <c r="F95" s="279" t="s">
        <v>1506</v>
      </c>
      <c r="G95" s="280"/>
      <c r="H95" s="258" t="s">
        <v>1542</v>
      </c>
      <c r="I95" s="258" t="s">
        <v>1541</v>
      </c>
      <c r="J95" s="258"/>
      <c r="K95" s="270"/>
    </row>
    <row r="96" spans="2:11" s="1" customFormat="1" ht="15" customHeight="1">
      <c r="B96" s="281"/>
      <c r="C96" s="258" t="s">
        <v>39</v>
      </c>
      <c r="D96" s="258"/>
      <c r="E96" s="258"/>
      <c r="F96" s="279" t="s">
        <v>1506</v>
      </c>
      <c r="G96" s="280"/>
      <c r="H96" s="258" t="s">
        <v>1543</v>
      </c>
      <c r="I96" s="258" t="s">
        <v>1541</v>
      </c>
      <c r="J96" s="258"/>
      <c r="K96" s="270"/>
    </row>
    <row r="97" spans="2:11" s="1" customFormat="1" ht="15" customHeight="1">
      <c r="B97" s="281"/>
      <c r="C97" s="258" t="s">
        <v>49</v>
      </c>
      <c r="D97" s="258"/>
      <c r="E97" s="258"/>
      <c r="F97" s="279" t="s">
        <v>1506</v>
      </c>
      <c r="G97" s="280"/>
      <c r="H97" s="258" t="s">
        <v>1544</v>
      </c>
      <c r="I97" s="258" t="s">
        <v>1541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80" t="s">
        <v>1545</v>
      </c>
      <c r="D102" s="380"/>
      <c r="E102" s="380"/>
      <c r="F102" s="380"/>
      <c r="G102" s="380"/>
      <c r="H102" s="380"/>
      <c r="I102" s="380"/>
      <c r="J102" s="380"/>
      <c r="K102" s="270"/>
    </row>
    <row r="103" spans="2:11" s="1" customFormat="1" ht="17.25" customHeight="1">
      <c r="B103" s="269"/>
      <c r="C103" s="271" t="s">
        <v>1500</v>
      </c>
      <c r="D103" s="271"/>
      <c r="E103" s="271"/>
      <c r="F103" s="271" t="s">
        <v>1501</v>
      </c>
      <c r="G103" s="272"/>
      <c r="H103" s="271" t="s">
        <v>55</v>
      </c>
      <c r="I103" s="271" t="s">
        <v>58</v>
      </c>
      <c r="J103" s="271" t="s">
        <v>1502</v>
      </c>
      <c r="K103" s="270"/>
    </row>
    <row r="104" spans="2:11" s="1" customFormat="1" ht="17.25" customHeight="1">
      <c r="B104" s="269"/>
      <c r="C104" s="273" t="s">
        <v>1503</v>
      </c>
      <c r="D104" s="273"/>
      <c r="E104" s="273"/>
      <c r="F104" s="274" t="s">
        <v>1504</v>
      </c>
      <c r="G104" s="275"/>
      <c r="H104" s="273"/>
      <c r="I104" s="273"/>
      <c r="J104" s="273" t="s">
        <v>1505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54</v>
      </c>
      <c r="D106" s="278"/>
      <c r="E106" s="278"/>
      <c r="F106" s="279" t="s">
        <v>1506</v>
      </c>
      <c r="G106" s="258"/>
      <c r="H106" s="258" t="s">
        <v>1546</v>
      </c>
      <c r="I106" s="258" t="s">
        <v>1508</v>
      </c>
      <c r="J106" s="258">
        <v>20</v>
      </c>
      <c r="K106" s="270"/>
    </row>
    <row r="107" spans="2:11" s="1" customFormat="1" ht="15" customHeight="1">
      <c r="B107" s="269"/>
      <c r="C107" s="258" t="s">
        <v>1509</v>
      </c>
      <c r="D107" s="258"/>
      <c r="E107" s="258"/>
      <c r="F107" s="279" t="s">
        <v>1506</v>
      </c>
      <c r="G107" s="258"/>
      <c r="H107" s="258" t="s">
        <v>1546</v>
      </c>
      <c r="I107" s="258" t="s">
        <v>1508</v>
      </c>
      <c r="J107" s="258">
        <v>120</v>
      </c>
      <c r="K107" s="270"/>
    </row>
    <row r="108" spans="2:11" s="1" customFormat="1" ht="15" customHeight="1">
      <c r="B108" s="281"/>
      <c r="C108" s="258" t="s">
        <v>1511</v>
      </c>
      <c r="D108" s="258"/>
      <c r="E108" s="258"/>
      <c r="F108" s="279" t="s">
        <v>1512</v>
      </c>
      <c r="G108" s="258"/>
      <c r="H108" s="258" t="s">
        <v>1546</v>
      </c>
      <c r="I108" s="258" t="s">
        <v>1508</v>
      </c>
      <c r="J108" s="258">
        <v>50</v>
      </c>
      <c r="K108" s="270"/>
    </row>
    <row r="109" spans="2:11" s="1" customFormat="1" ht="15" customHeight="1">
      <c r="B109" s="281"/>
      <c r="C109" s="258" t="s">
        <v>1514</v>
      </c>
      <c r="D109" s="258"/>
      <c r="E109" s="258"/>
      <c r="F109" s="279" t="s">
        <v>1506</v>
      </c>
      <c r="G109" s="258"/>
      <c r="H109" s="258" t="s">
        <v>1546</v>
      </c>
      <c r="I109" s="258" t="s">
        <v>1516</v>
      </c>
      <c r="J109" s="258"/>
      <c r="K109" s="270"/>
    </row>
    <row r="110" spans="2:11" s="1" customFormat="1" ht="15" customHeight="1">
      <c r="B110" s="281"/>
      <c r="C110" s="258" t="s">
        <v>1525</v>
      </c>
      <c r="D110" s="258"/>
      <c r="E110" s="258"/>
      <c r="F110" s="279" t="s">
        <v>1512</v>
      </c>
      <c r="G110" s="258"/>
      <c r="H110" s="258" t="s">
        <v>1546</v>
      </c>
      <c r="I110" s="258" t="s">
        <v>1508</v>
      </c>
      <c r="J110" s="258">
        <v>50</v>
      </c>
      <c r="K110" s="270"/>
    </row>
    <row r="111" spans="2:11" s="1" customFormat="1" ht="15" customHeight="1">
      <c r="B111" s="281"/>
      <c r="C111" s="258" t="s">
        <v>1533</v>
      </c>
      <c r="D111" s="258"/>
      <c r="E111" s="258"/>
      <c r="F111" s="279" t="s">
        <v>1512</v>
      </c>
      <c r="G111" s="258"/>
      <c r="H111" s="258" t="s">
        <v>1546</v>
      </c>
      <c r="I111" s="258" t="s">
        <v>1508</v>
      </c>
      <c r="J111" s="258">
        <v>50</v>
      </c>
      <c r="K111" s="270"/>
    </row>
    <row r="112" spans="2:11" s="1" customFormat="1" ht="15" customHeight="1">
      <c r="B112" s="281"/>
      <c r="C112" s="258" t="s">
        <v>1531</v>
      </c>
      <c r="D112" s="258"/>
      <c r="E112" s="258"/>
      <c r="F112" s="279" t="s">
        <v>1512</v>
      </c>
      <c r="G112" s="258"/>
      <c r="H112" s="258" t="s">
        <v>1546</v>
      </c>
      <c r="I112" s="258" t="s">
        <v>1508</v>
      </c>
      <c r="J112" s="258">
        <v>50</v>
      </c>
      <c r="K112" s="270"/>
    </row>
    <row r="113" spans="2:11" s="1" customFormat="1" ht="15" customHeight="1">
      <c r="B113" s="281"/>
      <c r="C113" s="258" t="s">
        <v>54</v>
      </c>
      <c r="D113" s="258"/>
      <c r="E113" s="258"/>
      <c r="F113" s="279" t="s">
        <v>1506</v>
      </c>
      <c r="G113" s="258"/>
      <c r="H113" s="258" t="s">
        <v>1547</v>
      </c>
      <c r="I113" s="258" t="s">
        <v>1508</v>
      </c>
      <c r="J113" s="258">
        <v>20</v>
      </c>
      <c r="K113" s="270"/>
    </row>
    <row r="114" spans="2:11" s="1" customFormat="1" ht="15" customHeight="1">
      <c r="B114" s="281"/>
      <c r="C114" s="258" t="s">
        <v>1548</v>
      </c>
      <c r="D114" s="258"/>
      <c r="E114" s="258"/>
      <c r="F114" s="279" t="s">
        <v>1506</v>
      </c>
      <c r="G114" s="258"/>
      <c r="H114" s="258" t="s">
        <v>1549</v>
      </c>
      <c r="I114" s="258" t="s">
        <v>1508</v>
      </c>
      <c r="J114" s="258">
        <v>120</v>
      </c>
      <c r="K114" s="270"/>
    </row>
    <row r="115" spans="2:11" s="1" customFormat="1" ht="15" customHeight="1">
      <c r="B115" s="281"/>
      <c r="C115" s="258" t="s">
        <v>39</v>
      </c>
      <c r="D115" s="258"/>
      <c r="E115" s="258"/>
      <c r="F115" s="279" t="s">
        <v>1506</v>
      </c>
      <c r="G115" s="258"/>
      <c r="H115" s="258" t="s">
        <v>1550</v>
      </c>
      <c r="I115" s="258" t="s">
        <v>1541</v>
      </c>
      <c r="J115" s="258"/>
      <c r="K115" s="270"/>
    </row>
    <row r="116" spans="2:11" s="1" customFormat="1" ht="15" customHeight="1">
      <c r="B116" s="281"/>
      <c r="C116" s="258" t="s">
        <v>49</v>
      </c>
      <c r="D116" s="258"/>
      <c r="E116" s="258"/>
      <c r="F116" s="279" t="s">
        <v>1506</v>
      </c>
      <c r="G116" s="258"/>
      <c r="H116" s="258" t="s">
        <v>1551</v>
      </c>
      <c r="I116" s="258" t="s">
        <v>1541</v>
      </c>
      <c r="J116" s="258"/>
      <c r="K116" s="270"/>
    </row>
    <row r="117" spans="2:11" s="1" customFormat="1" ht="15" customHeight="1">
      <c r="B117" s="281"/>
      <c r="C117" s="258" t="s">
        <v>58</v>
      </c>
      <c r="D117" s="258"/>
      <c r="E117" s="258"/>
      <c r="F117" s="279" t="s">
        <v>1506</v>
      </c>
      <c r="G117" s="258"/>
      <c r="H117" s="258" t="s">
        <v>1552</v>
      </c>
      <c r="I117" s="258" t="s">
        <v>1553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8" t="s">
        <v>1554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s="1" customFormat="1" ht="17.25" customHeight="1">
      <c r="B123" s="299"/>
      <c r="C123" s="271" t="s">
        <v>1500</v>
      </c>
      <c r="D123" s="271"/>
      <c r="E123" s="271"/>
      <c r="F123" s="271" t="s">
        <v>1501</v>
      </c>
      <c r="G123" s="272"/>
      <c r="H123" s="271" t="s">
        <v>55</v>
      </c>
      <c r="I123" s="271" t="s">
        <v>58</v>
      </c>
      <c r="J123" s="271" t="s">
        <v>1502</v>
      </c>
      <c r="K123" s="300"/>
    </row>
    <row r="124" spans="2:11" s="1" customFormat="1" ht="17.25" customHeight="1">
      <c r="B124" s="299"/>
      <c r="C124" s="273" t="s">
        <v>1503</v>
      </c>
      <c r="D124" s="273"/>
      <c r="E124" s="273"/>
      <c r="F124" s="274" t="s">
        <v>1504</v>
      </c>
      <c r="G124" s="275"/>
      <c r="H124" s="273"/>
      <c r="I124" s="273"/>
      <c r="J124" s="273" t="s">
        <v>1505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1509</v>
      </c>
      <c r="D126" s="278"/>
      <c r="E126" s="278"/>
      <c r="F126" s="279" t="s">
        <v>1506</v>
      </c>
      <c r="G126" s="258"/>
      <c r="H126" s="258" t="s">
        <v>1546</v>
      </c>
      <c r="I126" s="258" t="s">
        <v>1508</v>
      </c>
      <c r="J126" s="258">
        <v>120</v>
      </c>
      <c r="K126" s="304"/>
    </row>
    <row r="127" spans="2:11" s="1" customFormat="1" ht="15" customHeight="1">
      <c r="B127" s="301"/>
      <c r="C127" s="258" t="s">
        <v>1555</v>
      </c>
      <c r="D127" s="258"/>
      <c r="E127" s="258"/>
      <c r="F127" s="279" t="s">
        <v>1506</v>
      </c>
      <c r="G127" s="258"/>
      <c r="H127" s="258" t="s">
        <v>1556</v>
      </c>
      <c r="I127" s="258" t="s">
        <v>1508</v>
      </c>
      <c r="J127" s="258" t="s">
        <v>1557</v>
      </c>
      <c r="K127" s="304"/>
    </row>
    <row r="128" spans="2:11" s="1" customFormat="1" ht="15" customHeight="1">
      <c r="B128" s="301"/>
      <c r="C128" s="258" t="s">
        <v>1454</v>
      </c>
      <c r="D128" s="258"/>
      <c r="E128" s="258"/>
      <c r="F128" s="279" t="s">
        <v>1506</v>
      </c>
      <c r="G128" s="258"/>
      <c r="H128" s="258" t="s">
        <v>1558</v>
      </c>
      <c r="I128" s="258" t="s">
        <v>1508</v>
      </c>
      <c r="J128" s="258" t="s">
        <v>1557</v>
      </c>
      <c r="K128" s="304"/>
    </row>
    <row r="129" spans="2:11" s="1" customFormat="1" ht="15" customHeight="1">
      <c r="B129" s="301"/>
      <c r="C129" s="258" t="s">
        <v>1517</v>
      </c>
      <c r="D129" s="258"/>
      <c r="E129" s="258"/>
      <c r="F129" s="279" t="s">
        <v>1512</v>
      </c>
      <c r="G129" s="258"/>
      <c r="H129" s="258" t="s">
        <v>1518</v>
      </c>
      <c r="I129" s="258" t="s">
        <v>1508</v>
      </c>
      <c r="J129" s="258">
        <v>15</v>
      </c>
      <c r="K129" s="304"/>
    </row>
    <row r="130" spans="2:11" s="1" customFormat="1" ht="15" customHeight="1">
      <c r="B130" s="301"/>
      <c r="C130" s="282" t="s">
        <v>1519</v>
      </c>
      <c r="D130" s="282"/>
      <c r="E130" s="282"/>
      <c r="F130" s="283" t="s">
        <v>1512</v>
      </c>
      <c r="G130" s="282"/>
      <c r="H130" s="282" t="s">
        <v>1520</v>
      </c>
      <c r="I130" s="282" t="s">
        <v>1508</v>
      </c>
      <c r="J130" s="282">
        <v>15</v>
      </c>
      <c r="K130" s="304"/>
    </row>
    <row r="131" spans="2:11" s="1" customFormat="1" ht="15" customHeight="1">
      <c r="B131" s="301"/>
      <c r="C131" s="282" t="s">
        <v>1521</v>
      </c>
      <c r="D131" s="282"/>
      <c r="E131" s="282"/>
      <c r="F131" s="283" t="s">
        <v>1512</v>
      </c>
      <c r="G131" s="282"/>
      <c r="H131" s="282" t="s">
        <v>1522</v>
      </c>
      <c r="I131" s="282" t="s">
        <v>1508</v>
      </c>
      <c r="J131" s="282">
        <v>20</v>
      </c>
      <c r="K131" s="304"/>
    </row>
    <row r="132" spans="2:11" s="1" customFormat="1" ht="15" customHeight="1">
      <c r="B132" s="301"/>
      <c r="C132" s="282" t="s">
        <v>1523</v>
      </c>
      <c r="D132" s="282"/>
      <c r="E132" s="282"/>
      <c r="F132" s="283" t="s">
        <v>1512</v>
      </c>
      <c r="G132" s="282"/>
      <c r="H132" s="282" t="s">
        <v>1524</v>
      </c>
      <c r="I132" s="282" t="s">
        <v>1508</v>
      </c>
      <c r="J132" s="282">
        <v>20</v>
      </c>
      <c r="K132" s="304"/>
    </row>
    <row r="133" spans="2:11" s="1" customFormat="1" ht="15" customHeight="1">
      <c r="B133" s="301"/>
      <c r="C133" s="258" t="s">
        <v>1511</v>
      </c>
      <c r="D133" s="258"/>
      <c r="E133" s="258"/>
      <c r="F133" s="279" t="s">
        <v>1512</v>
      </c>
      <c r="G133" s="258"/>
      <c r="H133" s="258" t="s">
        <v>1546</v>
      </c>
      <c r="I133" s="258" t="s">
        <v>1508</v>
      </c>
      <c r="J133" s="258">
        <v>50</v>
      </c>
      <c r="K133" s="304"/>
    </row>
    <row r="134" spans="2:11" s="1" customFormat="1" ht="15" customHeight="1">
      <c r="B134" s="301"/>
      <c r="C134" s="258" t="s">
        <v>1525</v>
      </c>
      <c r="D134" s="258"/>
      <c r="E134" s="258"/>
      <c r="F134" s="279" t="s">
        <v>1512</v>
      </c>
      <c r="G134" s="258"/>
      <c r="H134" s="258" t="s">
        <v>1546</v>
      </c>
      <c r="I134" s="258" t="s">
        <v>1508</v>
      </c>
      <c r="J134" s="258">
        <v>50</v>
      </c>
      <c r="K134" s="304"/>
    </row>
    <row r="135" spans="2:11" s="1" customFormat="1" ht="15" customHeight="1">
      <c r="B135" s="301"/>
      <c r="C135" s="258" t="s">
        <v>1531</v>
      </c>
      <c r="D135" s="258"/>
      <c r="E135" s="258"/>
      <c r="F135" s="279" t="s">
        <v>1512</v>
      </c>
      <c r="G135" s="258"/>
      <c r="H135" s="258" t="s">
        <v>1546</v>
      </c>
      <c r="I135" s="258" t="s">
        <v>1508</v>
      </c>
      <c r="J135" s="258">
        <v>50</v>
      </c>
      <c r="K135" s="304"/>
    </row>
    <row r="136" spans="2:11" s="1" customFormat="1" ht="15" customHeight="1">
      <c r="B136" s="301"/>
      <c r="C136" s="258" t="s">
        <v>1533</v>
      </c>
      <c r="D136" s="258"/>
      <c r="E136" s="258"/>
      <c r="F136" s="279" t="s">
        <v>1512</v>
      </c>
      <c r="G136" s="258"/>
      <c r="H136" s="258" t="s">
        <v>1546</v>
      </c>
      <c r="I136" s="258" t="s">
        <v>1508</v>
      </c>
      <c r="J136" s="258">
        <v>50</v>
      </c>
      <c r="K136" s="304"/>
    </row>
    <row r="137" spans="2:11" s="1" customFormat="1" ht="15" customHeight="1">
      <c r="B137" s="301"/>
      <c r="C137" s="258" t="s">
        <v>1534</v>
      </c>
      <c r="D137" s="258"/>
      <c r="E137" s="258"/>
      <c r="F137" s="279" t="s">
        <v>1512</v>
      </c>
      <c r="G137" s="258"/>
      <c r="H137" s="258" t="s">
        <v>1559</v>
      </c>
      <c r="I137" s="258" t="s">
        <v>1508</v>
      </c>
      <c r="J137" s="258">
        <v>255</v>
      </c>
      <c r="K137" s="304"/>
    </row>
    <row r="138" spans="2:11" s="1" customFormat="1" ht="15" customHeight="1">
      <c r="B138" s="301"/>
      <c r="C138" s="258" t="s">
        <v>1536</v>
      </c>
      <c r="D138" s="258"/>
      <c r="E138" s="258"/>
      <c r="F138" s="279" t="s">
        <v>1506</v>
      </c>
      <c r="G138" s="258"/>
      <c r="H138" s="258" t="s">
        <v>1560</v>
      </c>
      <c r="I138" s="258" t="s">
        <v>1538</v>
      </c>
      <c r="J138" s="258"/>
      <c r="K138" s="304"/>
    </row>
    <row r="139" spans="2:11" s="1" customFormat="1" ht="15" customHeight="1">
      <c r="B139" s="301"/>
      <c r="C139" s="258" t="s">
        <v>1539</v>
      </c>
      <c r="D139" s="258"/>
      <c r="E139" s="258"/>
      <c r="F139" s="279" t="s">
        <v>1506</v>
      </c>
      <c r="G139" s="258"/>
      <c r="H139" s="258" t="s">
        <v>1561</v>
      </c>
      <c r="I139" s="258" t="s">
        <v>1541</v>
      </c>
      <c r="J139" s="258"/>
      <c r="K139" s="304"/>
    </row>
    <row r="140" spans="2:11" s="1" customFormat="1" ht="15" customHeight="1">
      <c r="B140" s="301"/>
      <c r="C140" s="258" t="s">
        <v>1542</v>
      </c>
      <c r="D140" s="258"/>
      <c r="E140" s="258"/>
      <c r="F140" s="279" t="s">
        <v>1506</v>
      </c>
      <c r="G140" s="258"/>
      <c r="H140" s="258" t="s">
        <v>1542</v>
      </c>
      <c r="I140" s="258" t="s">
        <v>1541</v>
      </c>
      <c r="J140" s="258"/>
      <c r="K140" s="304"/>
    </row>
    <row r="141" spans="2:11" s="1" customFormat="1" ht="15" customHeight="1">
      <c r="B141" s="301"/>
      <c r="C141" s="258" t="s">
        <v>39</v>
      </c>
      <c r="D141" s="258"/>
      <c r="E141" s="258"/>
      <c r="F141" s="279" t="s">
        <v>1506</v>
      </c>
      <c r="G141" s="258"/>
      <c r="H141" s="258" t="s">
        <v>1562</v>
      </c>
      <c r="I141" s="258" t="s">
        <v>1541</v>
      </c>
      <c r="J141" s="258"/>
      <c r="K141" s="304"/>
    </row>
    <row r="142" spans="2:11" s="1" customFormat="1" ht="15" customHeight="1">
      <c r="B142" s="301"/>
      <c r="C142" s="258" t="s">
        <v>1563</v>
      </c>
      <c r="D142" s="258"/>
      <c r="E142" s="258"/>
      <c r="F142" s="279" t="s">
        <v>1506</v>
      </c>
      <c r="G142" s="258"/>
      <c r="H142" s="258" t="s">
        <v>1564</v>
      </c>
      <c r="I142" s="258" t="s">
        <v>1541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80" t="s">
        <v>1565</v>
      </c>
      <c r="D147" s="380"/>
      <c r="E147" s="380"/>
      <c r="F147" s="380"/>
      <c r="G147" s="380"/>
      <c r="H147" s="380"/>
      <c r="I147" s="380"/>
      <c r="J147" s="380"/>
      <c r="K147" s="270"/>
    </row>
    <row r="148" spans="2:11" s="1" customFormat="1" ht="17.25" customHeight="1">
      <c r="B148" s="269"/>
      <c r="C148" s="271" t="s">
        <v>1500</v>
      </c>
      <c r="D148" s="271"/>
      <c r="E148" s="271"/>
      <c r="F148" s="271" t="s">
        <v>1501</v>
      </c>
      <c r="G148" s="272"/>
      <c r="H148" s="271" t="s">
        <v>55</v>
      </c>
      <c r="I148" s="271" t="s">
        <v>58</v>
      </c>
      <c r="J148" s="271" t="s">
        <v>1502</v>
      </c>
      <c r="K148" s="270"/>
    </row>
    <row r="149" spans="2:11" s="1" customFormat="1" ht="17.25" customHeight="1">
      <c r="B149" s="269"/>
      <c r="C149" s="273" t="s">
        <v>1503</v>
      </c>
      <c r="D149" s="273"/>
      <c r="E149" s="273"/>
      <c r="F149" s="274" t="s">
        <v>1504</v>
      </c>
      <c r="G149" s="275"/>
      <c r="H149" s="273"/>
      <c r="I149" s="273"/>
      <c r="J149" s="273" t="s">
        <v>1505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1509</v>
      </c>
      <c r="D151" s="258"/>
      <c r="E151" s="258"/>
      <c r="F151" s="309" t="s">
        <v>1506</v>
      </c>
      <c r="G151" s="258"/>
      <c r="H151" s="308" t="s">
        <v>1546</v>
      </c>
      <c r="I151" s="308" t="s">
        <v>1508</v>
      </c>
      <c r="J151" s="308">
        <v>120</v>
      </c>
      <c r="K151" s="304"/>
    </row>
    <row r="152" spans="2:11" s="1" customFormat="1" ht="15" customHeight="1">
      <c r="B152" s="281"/>
      <c r="C152" s="308" t="s">
        <v>1555</v>
      </c>
      <c r="D152" s="258"/>
      <c r="E152" s="258"/>
      <c r="F152" s="309" t="s">
        <v>1506</v>
      </c>
      <c r="G152" s="258"/>
      <c r="H152" s="308" t="s">
        <v>1566</v>
      </c>
      <c r="I152" s="308" t="s">
        <v>1508</v>
      </c>
      <c r="J152" s="308" t="s">
        <v>1557</v>
      </c>
      <c r="K152" s="304"/>
    </row>
    <row r="153" spans="2:11" s="1" customFormat="1" ht="15" customHeight="1">
      <c r="B153" s="281"/>
      <c r="C153" s="308" t="s">
        <v>1454</v>
      </c>
      <c r="D153" s="258"/>
      <c r="E153" s="258"/>
      <c r="F153" s="309" t="s">
        <v>1506</v>
      </c>
      <c r="G153" s="258"/>
      <c r="H153" s="308" t="s">
        <v>1567</v>
      </c>
      <c r="I153" s="308" t="s">
        <v>1508</v>
      </c>
      <c r="J153" s="308" t="s">
        <v>1557</v>
      </c>
      <c r="K153" s="304"/>
    </row>
    <row r="154" spans="2:11" s="1" customFormat="1" ht="15" customHeight="1">
      <c r="B154" s="281"/>
      <c r="C154" s="308" t="s">
        <v>1511</v>
      </c>
      <c r="D154" s="258"/>
      <c r="E154" s="258"/>
      <c r="F154" s="309" t="s">
        <v>1512</v>
      </c>
      <c r="G154" s="258"/>
      <c r="H154" s="308" t="s">
        <v>1546</v>
      </c>
      <c r="I154" s="308" t="s">
        <v>1508</v>
      </c>
      <c r="J154" s="308">
        <v>50</v>
      </c>
      <c r="K154" s="304"/>
    </row>
    <row r="155" spans="2:11" s="1" customFormat="1" ht="15" customHeight="1">
      <c r="B155" s="281"/>
      <c r="C155" s="308" t="s">
        <v>1514</v>
      </c>
      <c r="D155" s="258"/>
      <c r="E155" s="258"/>
      <c r="F155" s="309" t="s">
        <v>1506</v>
      </c>
      <c r="G155" s="258"/>
      <c r="H155" s="308" t="s">
        <v>1546</v>
      </c>
      <c r="I155" s="308" t="s">
        <v>1516</v>
      </c>
      <c r="J155" s="308"/>
      <c r="K155" s="304"/>
    </row>
    <row r="156" spans="2:11" s="1" customFormat="1" ht="15" customHeight="1">
      <c r="B156" s="281"/>
      <c r="C156" s="308" t="s">
        <v>1525</v>
      </c>
      <c r="D156" s="258"/>
      <c r="E156" s="258"/>
      <c r="F156" s="309" t="s">
        <v>1512</v>
      </c>
      <c r="G156" s="258"/>
      <c r="H156" s="308" t="s">
        <v>1546</v>
      </c>
      <c r="I156" s="308" t="s">
        <v>1508</v>
      </c>
      <c r="J156" s="308">
        <v>50</v>
      </c>
      <c r="K156" s="304"/>
    </row>
    <row r="157" spans="2:11" s="1" customFormat="1" ht="15" customHeight="1">
      <c r="B157" s="281"/>
      <c r="C157" s="308" t="s">
        <v>1533</v>
      </c>
      <c r="D157" s="258"/>
      <c r="E157" s="258"/>
      <c r="F157" s="309" t="s">
        <v>1512</v>
      </c>
      <c r="G157" s="258"/>
      <c r="H157" s="308" t="s">
        <v>1546</v>
      </c>
      <c r="I157" s="308" t="s">
        <v>1508</v>
      </c>
      <c r="J157" s="308">
        <v>50</v>
      </c>
      <c r="K157" s="304"/>
    </row>
    <row r="158" spans="2:11" s="1" customFormat="1" ht="15" customHeight="1">
      <c r="B158" s="281"/>
      <c r="C158" s="308" t="s">
        <v>1531</v>
      </c>
      <c r="D158" s="258"/>
      <c r="E158" s="258"/>
      <c r="F158" s="309" t="s">
        <v>1512</v>
      </c>
      <c r="G158" s="258"/>
      <c r="H158" s="308" t="s">
        <v>1546</v>
      </c>
      <c r="I158" s="308" t="s">
        <v>1508</v>
      </c>
      <c r="J158" s="308">
        <v>50</v>
      </c>
      <c r="K158" s="304"/>
    </row>
    <row r="159" spans="2:11" s="1" customFormat="1" ht="15" customHeight="1">
      <c r="B159" s="281"/>
      <c r="C159" s="308" t="s">
        <v>102</v>
      </c>
      <c r="D159" s="258"/>
      <c r="E159" s="258"/>
      <c r="F159" s="309" t="s">
        <v>1506</v>
      </c>
      <c r="G159" s="258"/>
      <c r="H159" s="308" t="s">
        <v>1568</v>
      </c>
      <c r="I159" s="308" t="s">
        <v>1508</v>
      </c>
      <c r="J159" s="308" t="s">
        <v>1569</v>
      </c>
      <c r="K159" s="304"/>
    </row>
    <row r="160" spans="2:11" s="1" customFormat="1" ht="15" customHeight="1">
      <c r="B160" s="281"/>
      <c r="C160" s="308" t="s">
        <v>1570</v>
      </c>
      <c r="D160" s="258"/>
      <c r="E160" s="258"/>
      <c r="F160" s="309" t="s">
        <v>1506</v>
      </c>
      <c r="G160" s="258"/>
      <c r="H160" s="308" t="s">
        <v>1571</v>
      </c>
      <c r="I160" s="308" t="s">
        <v>1541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8" t="s">
        <v>1572</v>
      </c>
      <c r="D165" s="378"/>
      <c r="E165" s="378"/>
      <c r="F165" s="378"/>
      <c r="G165" s="378"/>
      <c r="H165" s="378"/>
      <c r="I165" s="378"/>
      <c r="J165" s="378"/>
      <c r="K165" s="251"/>
    </row>
    <row r="166" spans="2:11" s="1" customFormat="1" ht="17.25" customHeight="1">
      <c r="B166" s="250"/>
      <c r="C166" s="271" t="s">
        <v>1500</v>
      </c>
      <c r="D166" s="271"/>
      <c r="E166" s="271"/>
      <c r="F166" s="271" t="s">
        <v>1501</v>
      </c>
      <c r="G166" s="313"/>
      <c r="H166" s="314" t="s">
        <v>55</v>
      </c>
      <c r="I166" s="314" t="s">
        <v>58</v>
      </c>
      <c r="J166" s="271" t="s">
        <v>1502</v>
      </c>
      <c r="K166" s="251"/>
    </row>
    <row r="167" spans="2:11" s="1" customFormat="1" ht="17.25" customHeight="1">
      <c r="B167" s="252"/>
      <c r="C167" s="273" t="s">
        <v>1503</v>
      </c>
      <c r="D167" s="273"/>
      <c r="E167" s="273"/>
      <c r="F167" s="274" t="s">
        <v>1504</v>
      </c>
      <c r="G167" s="315"/>
      <c r="H167" s="316"/>
      <c r="I167" s="316"/>
      <c r="J167" s="273" t="s">
        <v>1505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1509</v>
      </c>
      <c r="D169" s="258"/>
      <c r="E169" s="258"/>
      <c r="F169" s="279" t="s">
        <v>1506</v>
      </c>
      <c r="G169" s="258"/>
      <c r="H169" s="258" t="s">
        <v>1546</v>
      </c>
      <c r="I169" s="258" t="s">
        <v>1508</v>
      </c>
      <c r="J169" s="258">
        <v>120</v>
      </c>
      <c r="K169" s="304"/>
    </row>
    <row r="170" spans="2:11" s="1" customFormat="1" ht="15" customHeight="1">
      <c r="B170" s="281"/>
      <c r="C170" s="258" t="s">
        <v>1555</v>
      </c>
      <c r="D170" s="258"/>
      <c r="E170" s="258"/>
      <c r="F170" s="279" t="s">
        <v>1506</v>
      </c>
      <c r="G170" s="258"/>
      <c r="H170" s="258" t="s">
        <v>1556</v>
      </c>
      <c r="I170" s="258" t="s">
        <v>1508</v>
      </c>
      <c r="J170" s="258" t="s">
        <v>1557</v>
      </c>
      <c r="K170" s="304"/>
    </row>
    <row r="171" spans="2:11" s="1" customFormat="1" ht="15" customHeight="1">
      <c r="B171" s="281"/>
      <c r="C171" s="258" t="s">
        <v>1454</v>
      </c>
      <c r="D171" s="258"/>
      <c r="E171" s="258"/>
      <c r="F171" s="279" t="s">
        <v>1506</v>
      </c>
      <c r="G171" s="258"/>
      <c r="H171" s="258" t="s">
        <v>1573</v>
      </c>
      <c r="I171" s="258" t="s">
        <v>1508</v>
      </c>
      <c r="J171" s="258" t="s">
        <v>1557</v>
      </c>
      <c r="K171" s="304"/>
    </row>
    <row r="172" spans="2:11" s="1" customFormat="1" ht="15" customHeight="1">
      <c r="B172" s="281"/>
      <c r="C172" s="258" t="s">
        <v>1511</v>
      </c>
      <c r="D172" s="258"/>
      <c r="E172" s="258"/>
      <c r="F172" s="279" t="s">
        <v>1512</v>
      </c>
      <c r="G172" s="258"/>
      <c r="H172" s="258" t="s">
        <v>1573</v>
      </c>
      <c r="I172" s="258" t="s">
        <v>1508</v>
      </c>
      <c r="J172" s="258">
        <v>50</v>
      </c>
      <c r="K172" s="304"/>
    </row>
    <row r="173" spans="2:11" s="1" customFormat="1" ht="15" customHeight="1">
      <c r="B173" s="281"/>
      <c r="C173" s="258" t="s">
        <v>1514</v>
      </c>
      <c r="D173" s="258"/>
      <c r="E173" s="258"/>
      <c r="F173" s="279" t="s">
        <v>1506</v>
      </c>
      <c r="G173" s="258"/>
      <c r="H173" s="258" t="s">
        <v>1573</v>
      </c>
      <c r="I173" s="258" t="s">
        <v>1516</v>
      </c>
      <c r="J173" s="258"/>
      <c r="K173" s="304"/>
    </row>
    <row r="174" spans="2:11" s="1" customFormat="1" ht="15" customHeight="1">
      <c r="B174" s="281"/>
      <c r="C174" s="258" t="s">
        <v>1525</v>
      </c>
      <c r="D174" s="258"/>
      <c r="E174" s="258"/>
      <c r="F174" s="279" t="s">
        <v>1512</v>
      </c>
      <c r="G174" s="258"/>
      <c r="H174" s="258" t="s">
        <v>1573</v>
      </c>
      <c r="I174" s="258" t="s">
        <v>1508</v>
      </c>
      <c r="J174" s="258">
        <v>50</v>
      </c>
      <c r="K174" s="304"/>
    </row>
    <row r="175" spans="2:11" s="1" customFormat="1" ht="15" customHeight="1">
      <c r="B175" s="281"/>
      <c r="C175" s="258" t="s">
        <v>1533</v>
      </c>
      <c r="D175" s="258"/>
      <c r="E175" s="258"/>
      <c r="F175" s="279" t="s">
        <v>1512</v>
      </c>
      <c r="G175" s="258"/>
      <c r="H175" s="258" t="s">
        <v>1573</v>
      </c>
      <c r="I175" s="258" t="s">
        <v>1508</v>
      </c>
      <c r="J175" s="258">
        <v>50</v>
      </c>
      <c r="K175" s="304"/>
    </row>
    <row r="176" spans="2:11" s="1" customFormat="1" ht="15" customHeight="1">
      <c r="B176" s="281"/>
      <c r="C176" s="258" t="s">
        <v>1531</v>
      </c>
      <c r="D176" s="258"/>
      <c r="E176" s="258"/>
      <c r="F176" s="279" t="s">
        <v>1512</v>
      </c>
      <c r="G176" s="258"/>
      <c r="H176" s="258" t="s">
        <v>1573</v>
      </c>
      <c r="I176" s="258" t="s">
        <v>1508</v>
      </c>
      <c r="J176" s="258">
        <v>50</v>
      </c>
      <c r="K176" s="304"/>
    </row>
    <row r="177" spans="2:11" s="1" customFormat="1" ht="15" customHeight="1">
      <c r="B177" s="281"/>
      <c r="C177" s="258" t="s">
        <v>113</v>
      </c>
      <c r="D177" s="258"/>
      <c r="E177" s="258"/>
      <c r="F177" s="279" t="s">
        <v>1506</v>
      </c>
      <c r="G177" s="258"/>
      <c r="H177" s="258" t="s">
        <v>1574</v>
      </c>
      <c r="I177" s="258" t="s">
        <v>1575</v>
      </c>
      <c r="J177" s="258"/>
      <c r="K177" s="304"/>
    </row>
    <row r="178" spans="2:11" s="1" customFormat="1" ht="15" customHeight="1">
      <c r="B178" s="281"/>
      <c r="C178" s="258" t="s">
        <v>58</v>
      </c>
      <c r="D178" s="258"/>
      <c r="E178" s="258"/>
      <c r="F178" s="279" t="s">
        <v>1506</v>
      </c>
      <c r="G178" s="258"/>
      <c r="H178" s="258" t="s">
        <v>1576</v>
      </c>
      <c r="I178" s="258" t="s">
        <v>1577</v>
      </c>
      <c r="J178" s="258">
        <v>1</v>
      </c>
      <c r="K178" s="304"/>
    </row>
    <row r="179" spans="2:11" s="1" customFormat="1" ht="15" customHeight="1">
      <c r="B179" s="281"/>
      <c r="C179" s="258" t="s">
        <v>54</v>
      </c>
      <c r="D179" s="258"/>
      <c r="E179" s="258"/>
      <c r="F179" s="279" t="s">
        <v>1506</v>
      </c>
      <c r="G179" s="258"/>
      <c r="H179" s="258" t="s">
        <v>1578</v>
      </c>
      <c r="I179" s="258" t="s">
        <v>1508</v>
      </c>
      <c r="J179" s="258">
        <v>20</v>
      </c>
      <c r="K179" s="304"/>
    </row>
    <row r="180" spans="2:11" s="1" customFormat="1" ht="15" customHeight="1">
      <c r="B180" s="281"/>
      <c r="C180" s="258" t="s">
        <v>55</v>
      </c>
      <c r="D180" s="258"/>
      <c r="E180" s="258"/>
      <c r="F180" s="279" t="s">
        <v>1506</v>
      </c>
      <c r="G180" s="258"/>
      <c r="H180" s="258" t="s">
        <v>1579</v>
      </c>
      <c r="I180" s="258" t="s">
        <v>1508</v>
      </c>
      <c r="J180" s="258">
        <v>255</v>
      </c>
      <c r="K180" s="304"/>
    </row>
    <row r="181" spans="2:11" s="1" customFormat="1" ht="15" customHeight="1">
      <c r="B181" s="281"/>
      <c r="C181" s="258" t="s">
        <v>114</v>
      </c>
      <c r="D181" s="258"/>
      <c r="E181" s="258"/>
      <c r="F181" s="279" t="s">
        <v>1506</v>
      </c>
      <c r="G181" s="258"/>
      <c r="H181" s="258" t="s">
        <v>1470</v>
      </c>
      <c r="I181" s="258" t="s">
        <v>1508</v>
      </c>
      <c r="J181" s="258">
        <v>10</v>
      </c>
      <c r="K181" s="304"/>
    </row>
    <row r="182" spans="2:11" s="1" customFormat="1" ht="15" customHeight="1">
      <c r="B182" s="281"/>
      <c r="C182" s="258" t="s">
        <v>115</v>
      </c>
      <c r="D182" s="258"/>
      <c r="E182" s="258"/>
      <c r="F182" s="279" t="s">
        <v>1506</v>
      </c>
      <c r="G182" s="258"/>
      <c r="H182" s="258" t="s">
        <v>1580</v>
      </c>
      <c r="I182" s="258" t="s">
        <v>1541</v>
      </c>
      <c r="J182" s="258"/>
      <c r="K182" s="304"/>
    </row>
    <row r="183" spans="2:11" s="1" customFormat="1" ht="15" customHeight="1">
      <c r="B183" s="281"/>
      <c r="C183" s="258" t="s">
        <v>1581</v>
      </c>
      <c r="D183" s="258"/>
      <c r="E183" s="258"/>
      <c r="F183" s="279" t="s">
        <v>1506</v>
      </c>
      <c r="G183" s="258"/>
      <c r="H183" s="258" t="s">
        <v>1582</v>
      </c>
      <c r="I183" s="258" t="s">
        <v>1541</v>
      </c>
      <c r="J183" s="258"/>
      <c r="K183" s="304"/>
    </row>
    <row r="184" spans="2:11" s="1" customFormat="1" ht="15" customHeight="1">
      <c r="B184" s="281"/>
      <c r="C184" s="258" t="s">
        <v>1570</v>
      </c>
      <c r="D184" s="258"/>
      <c r="E184" s="258"/>
      <c r="F184" s="279" t="s">
        <v>1506</v>
      </c>
      <c r="G184" s="258"/>
      <c r="H184" s="258" t="s">
        <v>1583</v>
      </c>
      <c r="I184" s="258" t="s">
        <v>1541</v>
      </c>
      <c r="J184" s="258"/>
      <c r="K184" s="304"/>
    </row>
    <row r="185" spans="2:11" s="1" customFormat="1" ht="15" customHeight="1">
      <c r="B185" s="281"/>
      <c r="C185" s="258" t="s">
        <v>118</v>
      </c>
      <c r="D185" s="258"/>
      <c r="E185" s="258"/>
      <c r="F185" s="279" t="s">
        <v>1512</v>
      </c>
      <c r="G185" s="258"/>
      <c r="H185" s="258" t="s">
        <v>1584</v>
      </c>
      <c r="I185" s="258" t="s">
        <v>1508</v>
      </c>
      <c r="J185" s="258">
        <v>50</v>
      </c>
      <c r="K185" s="304"/>
    </row>
    <row r="186" spans="2:11" s="1" customFormat="1" ht="15" customHeight="1">
      <c r="B186" s="281"/>
      <c r="C186" s="258" t="s">
        <v>1585</v>
      </c>
      <c r="D186" s="258"/>
      <c r="E186" s="258"/>
      <c r="F186" s="279" t="s">
        <v>1512</v>
      </c>
      <c r="G186" s="258"/>
      <c r="H186" s="258" t="s">
        <v>1586</v>
      </c>
      <c r="I186" s="258" t="s">
        <v>1587</v>
      </c>
      <c r="J186" s="258"/>
      <c r="K186" s="304"/>
    </row>
    <row r="187" spans="2:11" s="1" customFormat="1" ht="15" customHeight="1">
      <c r="B187" s="281"/>
      <c r="C187" s="258" t="s">
        <v>1588</v>
      </c>
      <c r="D187" s="258"/>
      <c r="E187" s="258"/>
      <c r="F187" s="279" t="s">
        <v>1512</v>
      </c>
      <c r="G187" s="258"/>
      <c r="H187" s="258" t="s">
        <v>1589</v>
      </c>
      <c r="I187" s="258" t="s">
        <v>1587</v>
      </c>
      <c r="J187" s="258"/>
      <c r="K187" s="304"/>
    </row>
    <row r="188" spans="2:11" s="1" customFormat="1" ht="15" customHeight="1">
      <c r="B188" s="281"/>
      <c r="C188" s="258" t="s">
        <v>1590</v>
      </c>
      <c r="D188" s="258"/>
      <c r="E188" s="258"/>
      <c r="F188" s="279" t="s">
        <v>1512</v>
      </c>
      <c r="G188" s="258"/>
      <c r="H188" s="258" t="s">
        <v>1591</v>
      </c>
      <c r="I188" s="258" t="s">
        <v>1587</v>
      </c>
      <c r="J188" s="258"/>
      <c r="K188" s="304"/>
    </row>
    <row r="189" spans="2:11" s="1" customFormat="1" ht="15" customHeight="1">
      <c r="B189" s="281"/>
      <c r="C189" s="317" t="s">
        <v>1592</v>
      </c>
      <c r="D189" s="258"/>
      <c r="E189" s="258"/>
      <c r="F189" s="279" t="s">
        <v>1512</v>
      </c>
      <c r="G189" s="258"/>
      <c r="H189" s="258" t="s">
        <v>1593</v>
      </c>
      <c r="I189" s="258" t="s">
        <v>1594</v>
      </c>
      <c r="J189" s="318" t="s">
        <v>1595</v>
      </c>
      <c r="K189" s="304"/>
    </row>
    <row r="190" spans="2:11" s="1" customFormat="1" ht="15" customHeight="1">
      <c r="B190" s="281"/>
      <c r="C190" s="317" t="s">
        <v>43</v>
      </c>
      <c r="D190" s="258"/>
      <c r="E190" s="258"/>
      <c r="F190" s="279" t="s">
        <v>1506</v>
      </c>
      <c r="G190" s="258"/>
      <c r="H190" s="255" t="s">
        <v>1596</v>
      </c>
      <c r="I190" s="258" t="s">
        <v>1597</v>
      </c>
      <c r="J190" s="258"/>
      <c r="K190" s="304"/>
    </row>
    <row r="191" spans="2:11" s="1" customFormat="1" ht="15" customHeight="1">
      <c r="B191" s="281"/>
      <c r="C191" s="317" t="s">
        <v>1598</v>
      </c>
      <c r="D191" s="258"/>
      <c r="E191" s="258"/>
      <c r="F191" s="279" t="s">
        <v>1506</v>
      </c>
      <c r="G191" s="258"/>
      <c r="H191" s="258" t="s">
        <v>1599</v>
      </c>
      <c r="I191" s="258" t="s">
        <v>1541</v>
      </c>
      <c r="J191" s="258"/>
      <c r="K191" s="304"/>
    </row>
    <row r="192" spans="2:11" s="1" customFormat="1" ht="15" customHeight="1">
      <c r="B192" s="281"/>
      <c r="C192" s="317" t="s">
        <v>1600</v>
      </c>
      <c r="D192" s="258"/>
      <c r="E192" s="258"/>
      <c r="F192" s="279" t="s">
        <v>1506</v>
      </c>
      <c r="G192" s="258"/>
      <c r="H192" s="258" t="s">
        <v>1601</v>
      </c>
      <c r="I192" s="258" t="s">
        <v>1541</v>
      </c>
      <c r="J192" s="258"/>
      <c r="K192" s="304"/>
    </row>
    <row r="193" spans="2:11" s="1" customFormat="1" ht="15" customHeight="1">
      <c r="B193" s="281"/>
      <c r="C193" s="317" t="s">
        <v>1602</v>
      </c>
      <c r="D193" s="258"/>
      <c r="E193" s="258"/>
      <c r="F193" s="279" t="s">
        <v>1512</v>
      </c>
      <c r="G193" s="258"/>
      <c r="H193" s="258" t="s">
        <v>1603</v>
      </c>
      <c r="I193" s="258" t="s">
        <v>1541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8" t="s">
        <v>1604</v>
      </c>
      <c r="D199" s="378"/>
      <c r="E199" s="378"/>
      <c r="F199" s="378"/>
      <c r="G199" s="378"/>
      <c r="H199" s="378"/>
      <c r="I199" s="378"/>
      <c r="J199" s="378"/>
      <c r="K199" s="251"/>
    </row>
    <row r="200" spans="2:11" s="1" customFormat="1" ht="25.5" customHeight="1">
      <c r="B200" s="250"/>
      <c r="C200" s="320" t="s">
        <v>1605</v>
      </c>
      <c r="D200" s="320"/>
      <c r="E200" s="320"/>
      <c r="F200" s="320" t="s">
        <v>1606</v>
      </c>
      <c r="G200" s="321"/>
      <c r="H200" s="384" t="s">
        <v>1607</v>
      </c>
      <c r="I200" s="384"/>
      <c r="J200" s="384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1597</v>
      </c>
      <c r="D202" s="258"/>
      <c r="E202" s="258"/>
      <c r="F202" s="279" t="s">
        <v>44</v>
      </c>
      <c r="G202" s="258"/>
      <c r="H202" s="383" t="s">
        <v>1608</v>
      </c>
      <c r="I202" s="383"/>
      <c r="J202" s="383"/>
      <c r="K202" s="304"/>
    </row>
    <row r="203" spans="2:11" s="1" customFormat="1" ht="15" customHeight="1">
      <c r="B203" s="281"/>
      <c r="C203" s="258"/>
      <c r="D203" s="258"/>
      <c r="E203" s="258"/>
      <c r="F203" s="279" t="s">
        <v>45</v>
      </c>
      <c r="G203" s="258"/>
      <c r="H203" s="383" t="s">
        <v>1609</v>
      </c>
      <c r="I203" s="383"/>
      <c r="J203" s="383"/>
      <c r="K203" s="304"/>
    </row>
    <row r="204" spans="2:11" s="1" customFormat="1" ht="15" customHeight="1">
      <c r="B204" s="281"/>
      <c r="C204" s="258"/>
      <c r="D204" s="258"/>
      <c r="E204" s="258"/>
      <c r="F204" s="279" t="s">
        <v>48</v>
      </c>
      <c r="G204" s="258"/>
      <c r="H204" s="383" t="s">
        <v>1610</v>
      </c>
      <c r="I204" s="383"/>
      <c r="J204" s="383"/>
      <c r="K204" s="304"/>
    </row>
    <row r="205" spans="2:11" s="1" customFormat="1" ht="15" customHeight="1">
      <c r="B205" s="281"/>
      <c r="C205" s="258"/>
      <c r="D205" s="258"/>
      <c r="E205" s="258"/>
      <c r="F205" s="279" t="s">
        <v>46</v>
      </c>
      <c r="G205" s="258"/>
      <c r="H205" s="383" t="s">
        <v>1611</v>
      </c>
      <c r="I205" s="383"/>
      <c r="J205" s="383"/>
      <c r="K205" s="304"/>
    </row>
    <row r="206" spans="2:11" s="1" customFormat="1" ht="15" customHeight="1">
      <c r="B206" s="281"/>
      <c r="C206" s="258"/>
      <c r="D206" s="258"/>
      <c r="E206" s="258"/>
      <c r="F206" s="279" t="s">
        <v>47</v>
      </c>
      <c r="G206" s="258"/>
      <c r="H206" s="383" t="s">
        <v>1612</v>
      </c>
      <c r="I206" s="383"/>
      <c r="J206" s="383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1553</v>
      </c>
      <c r="D208" s="258"/>
      <c r="E208" s="258"/>
      <c r="F208" s="279" t="s">
        <v>82</v>
      </c>
      <c r="G208" s="258"/>
      <c r="H208" s="383" t="s">
        <v>1613</v>
      </c>
      <c r="I208" s="383"/>
      <c r="J208" s="383"/>
      <c r="K208" s="304"/>
    </row>
    <row r="209" spans="2:11" s="1" customFormat="1" ht="15" customHeight="1">
      <c r="B209" s="281"/>
      <c r="C209" s="258"/>
      <c r="D209" s="258"/>
      <c r="E209" s="258"/>
      <c r="F209" s="279" t="s">
        <v>1450</v>
      </c>
      <c r="G209" s="258"/>
      <c r="H209" s="383" t="s">
        <v>1451</v>
      </c>
      <c r="I209" s="383"/>
      <c r="J209" s="383"/>
      <c r="K209" s="304"/>
    </row>
    <row r="210" spans="2:11" s="1" customFormat="1" ht="15" customHeight="1">
      <c r="B210" s="281"/>
      <c r="C210" s="258"/>
      <c r="D210" s="258"/>
      <c r="E210" s="258"/>
      <c r="F210" s="279" t="s">
        <v>1448</v>
      </c>
      <c r="G210" s="258"/>
      <c r="H210" s="383" t="s">
        <v>1614</v>
      </c>
      <c r="I210" s="383"/>
      <c r="J210" s="383"/>
      <c r="K210" s="304"/>
    </row>
    <row r="211" spans="2:11" s="1" customFormat="1" ht="15" customHeight="1">
      <c r="B211" s="322"/>
      <c r="C211" s="258"/>
      <c r="D211" s="258"/>
      <c r="E211" s="258"/>
      <c r="F211" s="279" t="s">
        <v>1452</v>
      </c>
      <c r="G211" s="317"/>
      <c r="H211" s="382" t="s">
        <v>1453</v>
      </c>
      <c r="I211" s="382"/>
      <c r="J211" s="382"/>
      <c r="K211" s="323"/>
    </row>
    <row r="212" spans="2:11" s="1" customFormat="1" ht="15" customHeight="1">
      <c r="B212" s="322"/>
      <c r="C212" s="258"/>
      <c r="D212" s="258"/>
      <c r="E212" s="258"/>
      <c r="F212" s="279" t="s">
        <v>663</v>
      </c>
      <c r="G212" s="317"/>
      <c r="H212" s="382" t="s">
        <v>1615</v>
      </c>
      <c r="I212" s="382"/>
      <c r="J212" s="382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1577</v>
      </c>
      <c r="D214" s="258"/>
      <c r="E214" s="258"/>
      <c r="F214" s="279">
        <v>1</v>
      </c>
      <c r="G214" s="317"/>
      <c r="H214" s="382" t="s">
        <v>1616</v>
      </c>
      <c r="I214" s="382"/>
      <c r="J214" s="382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82" t="s">
        <v>1617</v>
      </c>
      <c r="I215" s="382"/>
      <c r="J215" s="382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82" t="s">
        <v>1618</v>
      </c>
      <c r="I216" s="382"/>
      <c r="J216" s="382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82" t="s">
        <v>1619</v>
      </c>
      <c r="I217" s="382"/>
      <c r="J217" s="382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WINDOWS-NAS\NAS</dc:creator>
  <cp:keywords/>
  <dc:description/>
  <cp:lastModifiedBy>Motlík, Martin</cp:lastModifiedBy>
  <dcterms:created xsi:type="dcterms:W3CDTF">2022-12-19T17:27:17Z</dcterms:created>
  <dcterms:modified xsi:type="dcterms:W3CDTF">2024-03-05T10:42:45Z</dcterms:modified>
  <cp:category/>
  <cp:version/>
  <cp:contentType/>
  <cp:contentStatus/>
</cp:coreProperties>
</file>