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WC ženy" sheetId="2" r:id="rId2"/>
    <sheet name="02 - WC muži" sheetId="3" r:id="rId3"/>
    <sheet name="03 - Sklad" sheetId="4" r:id="rId4"/>
    <sheet name="04 - Chodba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WC ženy'!$C$96:$K$392</definedName>
    <definedName name="_xlnm.Print_Area" localSheetId="1">'01 - WC ženy'!$C$4:$J$39,'01 - WC ženy'!$C$45:$J$78,'01 - WC ženy'!$C$84:$K$392</definedName>
    <definedName name="_xlnm.Print_Titles" localSheetId="1">'01 - WC ženy'!$96:$96</definedName>
    <definedName name="_xlnm._FilterDatabase" localSheetId="2" hidden="1">'02 - WC muži'!$C$96:$K$401</definedName>
    <definedName name="_xlnm.Print_Area" localSheetId="2">'02 - WC muži'!$C$4:$J$39,'02 - WC muži'!$C$45:$J$78,'02 - WC muži'!$C$84:$K$401</definedName>
    <definedName name="_xlnm.Print_Titles" localSheetId="2">'02 - WC muži'!$96:$96</definedName>
    <definedName name="_xlnm._FilterDatabase" localSheetId="3" hidden="1">'03 - Sklad'!$C$90:$K$201</definedName>
    <definedName name="_xlnm.Print_Area" localSheetId="3">'03 - Sklad'!$C$4:$J$39,'03 - Sklad'!$C$45:$J$72,'03 - Sklad'!$C$78:$K$201</definedName>
    <definedName name="_xlnm.Print_Titles" localSheetId="3">'03 - Sklad'!$90:$90</definedName>
    <definedName name="_xlnm._FilterDatabase" localSheetId="4" hidden="1">'04 - Chodba'!$C$89:$K$227</definedName>
    <definedName name="_xlnm.Print_Area" localSheetId="4">'04 - Chodba'!$C$4:$J$39,'04 - Chodba'!$C$45:$J$71,'04 - Chodba'!$C$77:$K$227</definedName>
    <definedName name="_xlnm.Print_Titles" localSheetId="4">'04 - Chodba'!$89:$89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J87"/>
  <c r="F86"/>
  <c r="F84"/>
  <c r="E82"/>
  <c r="J55"/>
  <c r="F54"/>
  <c r="F52"/>
  <c r="E50"/>
  <c r="J21"/>
  <c r="E21"/>
  <c r="J54"/>
  <c r="J20"/>
  <c r="J18"/>
  <c r="E18"/>
  <c r="F87"/>
  <c r="J17"/>
  <c r="J12"/>
  <c r="J84"/>
  <c r="E7"/>
  <c r="E80"/>
  <c i="4" r="J37"/>
  <c r="J36"/>
  <c i="1" r="AY57"/>
  <c i="4" r="J35"/>
  <c i="1" r="AX57"/>
  <c i="4"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88"/>
  <c r="J17"/>
  <c r="J12"/>
  <c r="J85"/>
  <c r="E7"/>
  <c r="E81"/>
  <c i="3" r="J37"/>
  <c r="J36"/>
  <c i="1" r="AY56"/>
  <c i="3" r="J35"/>
  <c i="1" r="AX56"/>
  <c i="3" r="BI401"/>
  <c r="BH401"/>
  <c r="BG401"/>
  <c r="BF401"/>
  <c r="T401"/>
  <c r="T400"/>
  <c r="R401"/>
  <c r="R400"/>
  <c r="P401"/>
  <c r="P400"/>
  <c r="BI398"/>
  <c r="BH398"/>
  <c r="BG398"/>
  <c r="BF398"/>
  <c r="T398"/>
  <c r="R398"/>
  <c r="P39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18"/>
  <c r="BH318"/>
  <c r="BG318"/>
  <c r="BF318"/>
  <c r="T318"/>
  <c r="R318"/>
  <c r="P318"/>
  <c r="BI308"/>
  <c r="BH308"/>
  <c r="BG308"/>
  <c r="BF308"/>
  <c r="T308"/>
  <c r="R308"/>
  <c r="P308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72"/>
  <c r="BH272"/>
  <c r="BG272"/>
  <c r="BF272"/>
  <c r="T272"/>
  <c r="R272"/>
  <c r="P272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1"/>
  <c r="BH131"/>
  <c r="BG131"/>
  <c r="BF131"/>
  <c r="T131"/>
  <c r="R131"/>
  <c r="P131"/>
  <c r="BI125"/>
  <c r="BH125"/>
  <c r="BG125"/>
  <c r="BF125"/>
  <c r="T125"/>
  <c r="R125"/>
  <c r="P125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J94"/>
  <c r="F93"/>
  <c r="F91"/>
  <c r="E89"/>
  <c r="J55"/>
  <c r="F54"/>
  <c r="F52"/>
  <c r="E50"/>
  <c r="J21"/>
  <c r="E21"/>
  <c r="J93"/>
  <c r="J20"/>
  <c r="J18"/>
  <c r="E18"/>
  <c r="F55"/>
  <c r="J17"/>
  <c r="J12"/>
  <c r="J91"/>
  <c r="E7"/>
  <c r="E87"/>
  <c i="2" r="J37"/>
  <c r="J36"/>
  <c i="1" r="AY55"/>
  <c i="2" r="J35"/>
  <c i="1" r="AX55"/>
  <c i="2"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3"/>
  <c r="BH313"/>
  <c r="BG313"/>
  <c r="BF313"/>
  <c r="T313"/>
  <c r="R313"/>
  <c r="P313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69"/>
  <c r="BH269"/>
  <c r="BG269"/>
  <c r="BF269"/>
  <c r="T269"/>
  <c r="R269"/>
  <c r="P269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J94"/>
  <c r="F93"/>
  <c r="F91"/>
  <c r="E89"/>
  <c r="J55"/>
  <c r="F54"/>
  <c r="F52"/>
  <c r="E50"/>
  <c r="J21"/>
  <c r="E21"/>
  <c r="J54"/>
  <c r="J20"/>
  <c r="J18"/>
  <c r="E18"/>
  <c r="F94"/>
  <c r="J17"/>
  <c r="J12"/>
  <c r="J91"/>
  <c r="E7"/>
  <c r="E48"/>
  <c i="1" r="L50"/>
  <c r="AM50"/>
  <c r="AM49"/>
  <c r="L49"/>
  <c r="AM47"/>
  <c r="L47"/>
  <c r="L45"/>
  <c r="L44"/>
  <c i="2" r="J242"/>
  <c r="BK218"/>
  <c r="J158"/>
  <c r="J251"/>
  <c r="BK208"/>
  <c i="3" r="J237"/>
  <c r="J201"/>
  <c r="BK248"/>
  <c r="BK116"/>
  <c r="J186"/>
  <c i="4" r="J104"/>
  <c r="BK136"/>
  <c i="5" r="BK195"/>
  <c r="J123"/>
  <c i="2" r="BK203"/>
  <c r="BK325"/>
  <c r="J194"/>
  <c r="BK247"/>
  <c r="J339"/>
  <c r="J161"/>
  <c i="3" r="J370"/>
  <c r="J329"/>
  <c r="BK291"/>
  <c r="J378"/>
  <c r="J386"/>
  <c r="BK185"/>
  <c i="4" r="BK168"/>
  <c r="BK135"/>
  <c i="5" r="BK186"/>
  <c r="J121"/>
  <c r="BK139"/>
  <c i="2" r="BK372"/>
  <c r="J203"/>
  <c r="BK228"/>
  <c r="BK333"/>
  <c r="BK365"/>
  <c r="J227"/>
  <c i="3" r="BK231"/>
  <c r="J215"/>
  <c r="J272"/>
  <c r="J331"/>
  <c r="J140"/>
  <c r="BK183"/>
  <c i="4" r="J173"/>
  <c r="BK177"/>
  <c r="J122"/>
  <c i="5" r="J197"/>
  <c i="2" r="J217"/>
  <c r="BK304"/>
  <c r="J106"/>
  <c r="J245"/>
  <c r="BK389"/>
  <c r="BK214"/>
  <c r="J218"/>
  <c i="3" r="J216"/>
  <c r="J350"/>
  <c r="BK232"/>
  <c r="J291"/>
  <c r="BK210"/>
  <c i="4" r="BK141"/>
  <c r="J177"/>
  <c i="5" r="J169"/>
  <c r="BK135"/>
  <c r="J125"/>
  <c i="2" r="J376"/>
  <c r="J293"/>
  <c r="BK141"/>
  <c r="BK347"/>
  <c r="J190"/>
  <c i="3" r="BK353"/>
  <c r="J363"/>
  <c r="BK318"/>
  <c r="BK384"/>
  <c r="BK166"/>
  <c r="BK264"/>
  <c i="4" r="J150"/>
  <c r="J164"/>
  <c r="BK162"/>
  <c i="5" r="BK119"/>
  <c i="2" r="BK219"/>
  <c r="BK313"/>
  <c r="J189"/>
  <c r="J336"/>
  <c r="BK112"/>
  <c r="BK109"/>
  <c i="3" r="BK345"/>
  <c r="J131"/>
  <c r="BK367"/>
  <c r="BK109"/>
  <c r="J248"/>
  <c i="4" r="J189"/>
  <c i="5" r="J224"/>
  <c r="BK136"/>
  <c r="J97"/>
  <c i="2" r="BK370"/>
  <c r="J185"/>
  <c r="BK209"/>
  <c r="J282"/>
  <c i="3" r="J194"/>
  <c r="J181"/>
  <c r="BK219"/>
  <c r="BK289"/>
  <c r="J365"/>
  <c r="BK212"/>
  <c i="4" r="BK122"/>
  <c r="J146"/>
  <c i="5" r="BK169"/>
  <c r="J155"/>
  <c r="BK157"/>
  <c i="2" r="J372"/>
  <c r="BK242"/>
  <c r="BK254"/>
  <c r="BK357"/>
  <c r="J208"/>
  <c r="J224"/>
  <c i="3" r="BK240"/>
  <c r="BK261"/>
  <c r="BK256"/>
  <c r="BK285"/>
  <c r="J144"/>
  <c r="BK195"/>
  <c i="4" r="BK99"/>
  <c r="J130"/>
  <c r="J180"/>
  <c i="5" r="BK222"/>
  <c r="J162"/>
  <c r="BK144"/>
  <c i="2" r="J130"/>
  <c r="BK227"/>
  <c r="J288"/>
  <c r="BK205"/>
  <c r="J327"/>
  <c r="J234"/>
  <c r="J137"/>
  <c i="3" r="BK125"/>
  <c r="BK161"/>
  <c r="BK106"/>
  <c r="J380"/>
  <c r="BK146"/>
  <c i="4" r="BK147"/>
  <c r="BK120"/>
  <c i="5" r="J183"/>
  <c r="J131"/>
  <c r="J166"/>
  <c i="2" r="BK378"/>
  <c r="BK153"/>
  <c r="BK167"/>
  <c r="BK336"/>
  <c r="BK194"/>
  <c r="J112"/>
  <c i="3" r="J401"/>
  <c r="BK205"/>
  <c r="J166"/>
  <c r="J195"/>
  <c r="J100"/>
  <c i="4" r="BK166"/>
  <c r="J99"/>
  <c r="J183"/>
  <c i="5" r="J114"/>
  <c r="J195"/>
  <c i="2" r="BK323"/>
  <c r="BK392"/>
  <c r="J211"/>
  <c r="BK170"/>
  <c r="J325"/>
  <c r="BK361"/>
  <c r="BK161"/>
  <c i="3" r="BK298"/>
  <c r="BK257"/>
  <c r="BK308"/>
  <c r="BK370"/>
  <c r="BK180"/>
  <c r="BK250"/>
  <c i="4" r="J115"/>
  <c r="J198"/>
  <c i="5" r="J189"/>
  <c r="BK189"/>
  <c r="J153"/>
  <c i="2" r="BK150"/>
  <c r="BK295"/>
  <c r="J202"/>
  <c r="BK351"/>
  <c r="BK327"/>
  <c r="J284"/>
  <c i="3" r="BK380"/>
  <c r="J176"/>
  <c r="BK188"/>
  <c r="J205"/>
  <c r="BK259"/>
  <c i="4" r="BK189"/>
  <c r="BK198"/>
  <c r="J144"/>
  <c i="5" r="J186"/>
  <c r="BK211"/>
  <c i="2" r="BK258"/>
  <c i="1" r="AS54"/>
  <c i="2" r="J183"/>
  <c i="3" r="J146"/>
  <c r="J180"/>
  <c r="BK164"/>
  <c r="BK245"/>
  <c r="BK372"/>
  <c i="4" r="J201"/>
  <c r="BK183"/>
  <c i="5" r="J222"/>
  <c r="J192"/>
  <c i="2" r="J249"/>
  <c r="J389"/>
  <c r="J219"/>
  <c r="J196"/>
  <c r="J344"/>
  <c r="J100"/>
  <c r="J165"/>
  <c i="3" r="BK100"/>
  <c r="J212"/>
  <c r="J153"/>
  <c r="BK181"/>
  <c r="J168"/>
  <c r="BK213"/>
  <c i="4" r="J166"/>
  <c r="BK104"/>
  <c i="5" r="BK159"/>
  <c r="BK180"/>
  <c i="2" r="BK202"/>
  <c r="J247"/>
  <c r="BK130"/>
  <c r="J173"/>
  <c r="BK156"/>
  <c r="BK245"/>
  <c r="J192"/>
  <c i="3" r="BK348"/>
  <c r="J112"/>
  <c r="J223"/>
  <c r="J287"/>
  <c r="J254"/>
  <c r="BK192"/>
  <c i="4" r="J118"/>
  <c i="5" r="J209"/>
  <c r="BK172"/>
  <c r="J205"/>
  <c i="2" r="BK185"/>
  <c r="J323"/>
  <c r="J206"/>
  <c r="BK284"/>
  <c r="J330"/>
  <c r="J367"/>
  <c r="J150"/>
  <c i="3" r="BK144"/>
  <c r="BK168"/>
  <c r="J203"/>
  <c r="J156"/>
  <c r="BK173"/>
  <c r="BK228"/>
  <c i="4" r="BK150"/>
  <c r="J139"/>
  <c i="5" r="J136"/>
  <c r="J116"/>
  <c r="BK164"/>
  <c i="2" r="BK139"/>
  <c r="J254"/>
  <c r="BK282"/>
  <c r="J124"/>
  <c r="J351"/>
  <c r="BK116"/>
  <c i="3" r="J116"/>
  <c r="J125"/>
  <c r="J142"/>
  <c r="J219"/>
  <c i="4" r="BK175"/>
  <c r="BK124"/>
  <c r="BK143"/>
  <c i="5" r="BK125"/>
  <c r="J157"/>
  <c r="BK103"/>
  <c i="2" r="BK212"/>
  <c r="BK257"/>
  <c r="BK106"/>
  <c r="J342"/>
  <c r="BK173"/>
  <c r="J222"/>
  <c i="3" r="J261"/>
  <c r="J221"/>
  <c r="BK222"/>
  <c r="J259"/>
  <c r="BK193"/>
  <c r="BK221"/>
  <c i="4" r="BK186"/>
  <c r="J110"/>
  <c i="2" r="J298"/>
  <c r="J143"/>
  <c r="BK359"/>
  <c r="J177"/>
  <c r="BK163"/>
  <c i="3" r="J234"/>
  <c r="J260"/>
  <c r="J398"/>
  <c r="J188"/>
  <c r="J326"/>
  <c r="BK140"/>
  <c i="4" r="BK153"/>
  <c r="J186"/>
  <c r="BK201"/>
  <c i="5" r="BK106"/>
  <c r="BK209"/>
  <c i="2" r="J179"/>
  <c r="J313"/>
  <c r="BK286"/>
  <c r="BK177"/>
  <c r="BK330"/>
  <c r="BK189"/>
  <c i="3" r="BK159"/>
  <c r="BK153"/>
  <c r="BK233"/>
  <c r="J228"/>
  <c r="BK253"/>
  <c r="BK260"/>
  <c i="4" r="BK110"/>
  <c i="5" r="BK192"/>
  <c r="BK227"/>
  <c r="J103"/>
  <c i="2" r="J370"/>
  <c r="J167"/>
  <c r="J109"/>
  <c r="J237"/>
  <c r="J269"/>
  <c r="BK217"/>
  <c i="3" r="J193"/>
  <c r="BK287"/>
  <c r="BK254"/>
  <c r="BK252"/>
  <c r="BK218"/>
  <c r="BK234"/>
  <c i="4" r="J127"/>
  <c r="J136"/>
  <c i="5" r="BK197"/>
  <c r="J111"/>
  <c i="2" r="J320"/>
  <c r="J295"/>
  <c r="J209"/>
  <c r="BK342"/>
  <c r="BK165"/>
  <c r="BK196"/>
  <c i="3" r="J164"/>
  <c r="J257"/>
  <c r="J252"/>
  <c r="BK294"/>
  <c r="BK378"/>
  <c r="J190"/>
  <c r="BK272"/>
  <c i="4" r="BK144"/>
  <c r="BK113"/>
  <c i="5" r="J218"/>
  <c r="BK224"/>
  <c r="J172"/>
  <c i="2" r="BK158"/>
  <c r="BK320"/>
  <c r="J170"/>
  <c r="BK211"/>
  <c r="J229"/>
  <c r="BK229"/>
  <c i="3" r="J256"/>
  <c r="J226"/>
  <c r="J240"/>
  <c r="J250"/>
  <c r="BK301"/>
  <c r="BK131"/>
  <c r="BK223"/>
  <c i="4" r="J135"/>
  <c r="J120"/>
  <c r="BK94"/>
  <c i="5" r="J180"/>
  <c r="J203"/>
  <c i="2" r="J188"/>
  <c r="BK250"/>
  <c r="BK222"/>
  <c r="J198"/>
  <c r="J200"/>
  <c i="3" r="BK170"/>
  <c r="J264"/>
  <c r="BK329"/>
  <c r="J161"/>
  <c r="J339"/>
  <c r="BK194"/>
  <c i="4" r="BK130"/>
  <c r="J153"/>
  <c i="5" r="BK131"/>
  <c r="J128"/>
  <c r="J159"/>
  <c i="2" r="J153"/>
  <c r="BK237"/>
  <c r="BK224"/>
  <c r="J333"/>
  <c r="J365"/>
  <c i="3" r="BK401"/>
  <c r="J384"/>
  <c r="BK156"/>
  <c r="BK363"/>
  <c r="J218"/>
  <c r="J209"/>
  <c r="J232"/>
  <c i="4" r="BK164"/>
  <c r="J134"/>
  <c i="5" r="J227"/>
  <c r="J139"/>
  <c i="2" r="BK293"/>
  <c r="BK137"/>
  <c r="BK215"/>
  <c r="BK231"/>
  <c r="J357"/>
  <c i="3" r="BK203"/>
  <c r="J185"/>
  <c r="BK201"/>
  <c r="BK197"/>
  <c r="BK215"/>
  <c r="J245"/>
  <c i="4" r="BK173"/>
  <c r="J147"/>
  <c i="5" r="BK116"/>
  <c r="J106"/>
  <c i="2" r="J257"/>
  <c r="J304"/>
  <c r="J261"/>
  <c r="J378"/>
  <c r="J205"/>
  <c r="BK256"/>
  <c r="BK179"/>
  <c i="3" r="BK331"/>
  <c r="J294"/>
  <c r="J367"/>
  <c r="J353"/>
  <c r="J298"/>
  <c i="4" r="BK195"/>
  <c r="BK139"/>
  <c r="J97"/>
  <c i="5" r="BK128"/>
  <c r="J164"/>
  <c r="J119"/>
  <c i="2" r="J392"/>
  <c r="J230"/>
  <c r="J258"/>
  <c r="J116"/>
  <c r="BK230"/>
  <c i="3" r="BK333"/>
  <c r="J308"/>
  <c r="J289"/>
  <c r="BK386"/>
  <c r="J173"/>
  <c r="J233"/>
  <c i="4" r="J195"/>
  <c r="BK118"/>
  <c r="BK115"/>
  <c i="5" r="BK203"/>
  <c r="BK178"/>
  <c r="BK123"/>
  <c i="2" r="BK200"/>
  <c r="J228"/>
  <c r="BK288"/>
  <c r="BK206"/>
  <c r="J214"/>
  <c i="3" r="J207"/>
  <c r="BK190"/>
  <c r="J357"/>
  <c r="BK112"/>
  <c r="J210"/>
  <c r="J285"/>
  <c i="4" r="BK171"/>
  <c r="J175"/>
  <c i="5" r="J178"/>
  <c r="BK153"/>
  <c r="BK93"/>
  <c i="2" r="BK376"/>
  <c r="J231"/>
  <c r="J286"/>
  <c r="J181"/>
  <c r="J361"/>
  <c r="BK143"/>
  <c i="3" r="BK142"/>
  <c r="J199"/>
  <c r="BK176"/>
  <c r="J106"/>
  <c r="J159"/>
  <c r="J296"/>
  <c i="4" r="J124"/>
  <c r="J171"/>
  <c i="5" r="BK175"/>
  <c r="BK166"/>
  <c i="2" r="BK183"/>
  <c r="BK198"/>
  <c r="BK344"/>
  <c r="BK124"/>
  <c i="3" r="J318"/>
  <c r="J333"/>
  <c r="J345"/>
  <c r="BK237"/>
  <c r="J222"/>
  <c r="J253"/>
  <c i="4" r="BK180"/>
  <c r="BK127"/>
  <c i="5" r="BK162"/>
  <c r="BK114"/>
  <c i="2" r="J148"/>
  <c r="J291"/>
  <c r="BK269"/>
  <c r="BK100"/>
  <c r="BK188"/>
  <c r="J212"/>
  <c r="J141"/>
  <c i="3" r="BK357"/>
  <c r="J109"/>
  <c r="J342"/>
  <c r="BK342"/>
  <c r="BK398"/>
  <c i="4" r="J162"/>
  <c r="J113"/>
  <c r="BK97"/>
  <c i="5" r="J175"/>
  <c r="BK205"/>
  <c r="J144"/>
  <c i="2" r="J156"/>
  <c r="BK291"/>
  <c r="BK253"/>
  <c r="J347"/>
  <c r="J187"/>
  <c r="J253"/>
  <c i="3" r="BK339"/>
  <c r="BK186"/>
  <c r="BK207"/>
  <c r="J183"/>
  <c r="J197"/>
  <c r="BK216"/>
  <c i="4" r="BK107"/>
  <c r="J168"/>
  <c i="5" r="BK111"/>
  <c r="J135"/>
  <c i="2" r="J163"/>
  <c r="BK261"/>
  <c r="BK192"/>
  <c r="BK249"/>
  <c r="J359"/>
  <c r="BK181"/>
  <c i="3" r="J336"/>
  <c r="J151"/>
  <c r="BK365"/>
  <c r="BK350"/>
  <c r="BK326"/>
  <c i="4" r="J94"/>
  <c r="BK146"/>
  <c r="J143"/>
  <c i="5" r="BK155"/>
  <c r="J93"/>
  <c i="2" r="BK234"/>
  <c r="BK298"/>
  <c r="BK251"/>
  <c r="BK339"/>
  <c r="BK148"/>
  <c r="BK190"/>
  <c i="3" r="BK151"/>
  <c r="J170"/>
  <c r="BK209"/>
  <c r="J192"/>
  <c r="J231"/>
  <c r="BK336"/>
  <c r="BK199"/>
  <c i="4" r="J107"/>
  <c i="5" r="BK97"/>
  <c r="BK218"/>
  <c i="2" r="J256"/>
  <c r="BK367"/>
  <c r="J139"/>
  <c r="J250"/>
  <c r="J215"/>
  <c r="BK187"/>
  <c i="3" r="BK226"/>
  <c r="J301"/>
  <c r="BK296"/>
  <c r="J372"/>
  <c r="J213"/>
  <c r="J348"/>
  <c i="4" r="J141"/>
  <c r="BK134"/>
  <c i="5" r="J211"/>
  <c r="BK183"/>
  <c r="BK121"/>
  <c i="2" l="1" r="BK99"/>
  <c r="J99"/>
  <c r="J61"/>
  <c r="R99"/>
  <c r="R142"/>
  <c r="P178"/>
  <c r="R221"/>
  <c r="BK233"/>
  <c r="J233"/>
  <c r="J71"/>
  <c r="BK244"/>
  <c r="J244"/>
  <c r="J72"/>
  <c r="BK297"/>
  <c r="J297"/>
  <c r="J74"/>
  <c r="R360"/>
  <c i="3" r="BK99"/>
  <c r="J99"/>
  <c r="J61"/>
  <c r="T99"/>
  <c r="R145"/>
  <c r="P182"/>
  <c r="BK230"/>
  <c r="J230"/>
  <c r="J70"/>
  <c r="BK247"/>
  <c r="J247"/>
  <c r="J72"/>
  <c r="R247"/>
  <c r="BK300"/>
  <c r="J300"/>
  <c r="J74"/>
  <c r="P352"/>
  <c r="R366"/>
  <c i="4" r="T93"/>
  <c r="BK117"/>
  <c r="J117"/>
  <c r="J63"/>
  <c r="BK133"/>
  <c r="J133"/>
  <c r="J66"/>
  <c r="BK138"/>
  <c r="J138"/>
  <c r="J67"/>
  <c r="R149"/>
  <c r="P179"/>
  <c r="R188"/>
  <c i="2" r="P111"/>
  <c r="T142"/>
  <c r="T178"/>
  <c r="P226"/>
  <c r="BK260"/>
  <c r="J260"/>
  <c r="J73"/>
  <c r="P297"/>
  <c r="P360"/>
  <c i="3" r="R111"/>
  <c r="BK163"/>
  <c r="J163"/>
  <c r="J64"/>
  <c r="T163"/>
  <c r="P179"/>
  <c r="T179"/>
  <c r="BK225"/>
  <c r="J225"/>
  <c r="J69"/>
  <c r="R230"/>
  <c r="T236"/>
  <c r="R263"/>
  <c r="T300"/>
  <c r="P366"/>
  <c i="4" r="P93"/>
  <c r="R106"/>
  <c r="T117"/>
  <c r="P133"/>
  <c r="T138"/>
  <c r="P149"/>
  <c r="R179"/>
  <c r="T188"/>
  <c i="2" r="T111"/>
  <c r="P160"/>
  <c r="R178"/>
  <c r="T221"/>
  <c r="R233"/>
  <c r="P244"/>
  <c r="T260"/>
  <c r="T360"/>
  <c i="3" r="P111"/>
  <c r="P145"/>
  <c r="R182"/>
  <c r="T225"/>
  <c r="R236"/>
  <c r="P263"/>
  <c r="P300"/>
  <c r="R352"/>
  <c r="T352"/>
  <c i="4" r="T106"/>
  <c i="2" r="BK111"/>
  <c r="J111"/>
  <c r="J62"/>
  <c r="BK142"/>
  <c r="J142"/>
  <c r="J63"/>
  <c r="T160"/>
  <c r="BK226"/>
  <c r="J226"/>
  <c r="J70"/>
  <c r="P233"/>
  <c r="T244"/>
  <c r="T297"/>
  <c r="P346"/>
  <c r="T346"/>
  <c i="3" r="T111"/>
  <c r="P163"/>
  <c r="T182"/>
  <c r="T230"/>
  <c i="4" r="R93"/>
  <c r="P106"/>
  <c r="P117"/>
  <c r="P92"/>
  <c r="R133"/>
  <c r="P138"/>
  <c r="BK149"/>
  <c r="J149"/>
  <c r="J68"/>
  <c r="BK179"/>
  <c r="J179"/>
  <c r="J69"/>
  <c r="P188"/>
  <c i="5" r="P92"/>
  <c r="BK105"/>
  <c r="J105"/>
  <c r="J62"/>
  <c r="BK118"/>
  <c r="J118"/>
  <c r="J63"/>
  <c r="P118"/>
  <c r="BK138"/>
  <c r="J138"/>
  <c r="J67"/>
  <c r="P168"/>
  <c i="2" r="P99"/>
  <c r="T99"/>
  <c r="T98"/>
  <c r="P142"/>
  <c r="R160"/>
  <c r="BK221"/>
  <c r="J221"/>
  <c r="J69"/>
  <c r="R226"/>
  <c r="T233"/>
  <c r="R244"/>
  <c r="R297"/>
  <c r="BK346"/>
  <c r="J346"/>
  <c r="J75"/>
  <c r="R346"/>
  <c i="3" r="P99"/>
  <c r="P98"/>
  <c r="R99"/>
  <c r="BK145"/>
  <c r="J145"/>
  <c r="J63"/>
  <c r="R163"/>
  <c r="BK179"/>
  <c r="J179"/>
  <c r="J67"/>
  <c r="R179"/>
  <c r="P225"/>
  <c r="P230"/>
  <c r="P236"/>
  <c r="BK263"/>
  <c r="J263"/>
  <c r="J73"/>
  <c r="R300"/>
  <c r="T366"/>
  <c i="5" r="BK92"/>
  <c r="J92"/>
  <c r="J61"/>
  <c r="R92"/>
  <c r="P105"/>
  <c r="R105"/>
  <c r="R118"/>
  <c r="BK134"/>
  <c r="R134"/>
  <c r="P138"/>
  <c r="T138"/>
  <c r="T168"/>
  <c i="2" r="R111"/>
  <c r="BK160"/>
  <c r="J160"/>
  <c r="J64"/>
  <c r="BK178"/>
  <c r="J178"/>
  <c r="J68"/>
  <c r="P221"/>
  <c r="T226"/>
  <c r="P260"/>
  <c r="R260"/>
  <c r="BK360"/>
  <c r="J360"/>
  <c r="J76"/>
  <c i="3" r="BK111"/>
  <c r="J111"/>
  <c r="J62"/>
  <c r="T145"/>
  <c r="BK182"/>
  <c r="J182"/>
  <c r="J68"/>
  <c r="R225"/>
  <c r="BK236"/>
  <c r="J236"/>
  <c r="J71"/>
  <c r="P247"/>
  <c r="T247"/>
  <c r="T263"/>
  <c r="BK352"/>
  <c r="J352"/>
  <c r="J75"/>
  <c r="BK366"/>
  <c r="J366"/>
  <c r="J76"/>
  <c i="4" r="BK93"/>
  <c r="J93"/>
  <c r="J61"/>
  <c r="BK106"/>
  <c r="J106"/>
  <c r="J62"/>
  <c r="R117"/>
  <c r="T133"/>
  <c r="R138"/>
  <c r="T149"/>
  <c r="T179"/>
  <c r="BK188"/>
  <c r="J188"/>
  <c r="J70"/>
  <c i="5" r="T92"/>
  <c r="T105"/>
  <c r="T118"/>
  <c r="P134"/>
  <c r="T134"/>
  <c r="R138"/>
  <c r="BK168"/>
  <c r="J168"/>
  <c r="J68"/>
  <c r="R168"/>
  <c r="BK191"/>
  <c r="J191"/>
  <c r="J69"/>
  <c r="P191"/>
  <c r="R191"/>
  <c r="T191"/>
  <c i="3" r="BK400"/>
  <c r="J400"/>
  <c r="J77"/>
  <c i="2" r="BK391"/>
  <c r="J391"/>
  <c r="J77"/>
  <c i="4" r="BK129"/>
  <c r="J129"/>
  <c r="J64"/>
  <c r="BK200"/>
  <c r="J200"/>
  <c r="J71"/>
  <c i="5" r="BK130"/>
  <c r="J130"/>
  <c r="J64"/>
  <c i="2" r="BK172"/>
  <c r="J172"/>
  <c r="J65"/>
  <c r="BK176"/>
  <c r="J176"/>
  <c r="J67"/>
  <c i="3" r="BK175"/>
  <c r="J175"/>
  <c r="J65"/>
  <c i="5" r="BK226"/>
  <c r="J226"/>
  <c r="J70"/>
  <c r="BE123"/>
  <c r="BE155"/>
  <c r="BE162"/>
  <c r="BE169"/>
  <c r="E48"/>
  <c r="J86"/>
  <c r="BE106"/>
  <c r="BE111"/>
  <c r="BE116"/>
  <c r="BE119"/>
  <c r="BE128"/>
  <c r="BE159"/>
  <c r="BE121"/>
  <c r="BE175"/>
  <c r="BE197"/>
  <c r="BE211"/>
  <c r="F55"/>
  <c r="BE114"/>
  <c r="BE135"/>
  <c r="BE136"/>
  <c r="BE144"/>
  <c r="BE157"/>
  <c r="BE172"/>
  <c r="BE178"/>
  <c r="BE180"/>
  <c r="BE183"/>
  <c r="BE205"/>
  <c r="BE209"/>
  <c r="BE222"/>
  <c r="BE227"/>
  <c r="BE97"/>
  <c r="BE153"/>
  <c r="BE164"/>
  <c r="BE166"/>
  <c r="BE189"/>
  <c r="BE224"/>
  <c r="J52"/>
  <c r="BE93"/>
  <c r="BE103"/>
  <c r="BE125"/>
  <c r="BE131"/>
  <c r="BE139"/>
  <c r="BE186"/>
  <c r="BE192"/>
  <c r="BE195"/>
  <c r="BE203"/>
  <c r="BE218"/>
  <c i="3" r="BK178"/>
  <c r="J178"/>
  <c r="J66"/>
  <c i="4" r="J87"/>
  <c r="BE115"/>
  <c r="BE130"/>
  <c r="BE136"/>
  <c r="BE144"/>
  <c r="BE153"/>
  <c r="BE201"/>
  <c i="3" r="BK98"/>
  <c r="J98"/>
  <c r="J60"/>
  <c i="4" r="E48"/>
  <c r="J52"/>
  <c r="BE99"/>
  <c r="BE104"/>
  <c r="BE113"/>
  <c r="BE124"/>
  <c r="BE141"/>
  <c r="BE162"/>
  <c r="BE180"/>
  <c r="BE94"/>
  <c r="BE107"/>
  <c r="BE127"/>
  <c r="BE135"/>
  <c r="BE147"/>
  <c r="BE175"/>
  <c r="F55"/>
  <c r="BE120"/>
  <c r="BE122"/>
  <c r="BE134"/>
  <c r="BE166"/>
  <c r="BE171"/>
  <c r="BE177"/>
  <c r="BE195"/>
  <c r="BE110"/>
  <c r="BE139"/>
  <c r="BE143"/>
  <c r="BE173"/>
  <c r="BE189"/>
  <c r="BE198"/>
  <c r="BE97"/>
  <c r="BE118"/>
  <c r="BE146"/>
  <c r="BE150"/>
  <c r="BE164"/>
  <c r="BE168"/>
  <c r="BE183"/>
  <c r="BE186"/>
  <c i="3" r="BE190"/>
  <c r="BE226"/>
  <c r="BE231"/>
  <c r="BE233"/>
  <c r="BE264"/>
  <c r="BE294"/>
  <c r="BE318"/>
  <c r="BE333"/>
  <c r="BE342"/>
  <c r="BE345"/>
  <c r="BE350"/>
  <c r="BE353"/>
  <c r="BE370"/>
  <c r="BE386"/>
  <c r="BE401"/>
  <c r="E48"/>
  <c r="BE116"/>
  <c r="BE144"/>
  <c r="BE156"/>
  <c r="BE166"/>
  <c r="BE176"/>
  <c r="BE181"/>
  <c r="BE188"/>
  <c r="BE192"/>
  <c r="BE207"/>
  <c r="BE216"/>
  <c r="BE232"/>
  <c r="BE240"/>
  <c r="BE250"/>
  <c r="BE252"/>
  <c r="BE257"/>
  <c r="BE289"/>
  <c r="BE329"/>
  <c r="BE357"/>
  <c r="BE363"/>
  <c r="J54"/>
  <c r="F94"/>
  <c r="BE100"/>
  <c r="BE131"/>
  <c r="BE153"/>
  <c r="BE159"/>
  <c r="BE170"/>
  <c r="BE194"/>
  <c r="BE222"/>
  <c r="BE248"/>
  <c r="BE291"/>
  <c r="BE298"/>
  <c r="BE301"/>
  <c r="BE348"/>
  <c r="J52"/>
  <c r="BE109"/>
  <c r="BE140"/>
  <c r="BE151"/>
  <c r="BE164"/>
  <c r="BE173"/>
  <c r="BE185"/>
  <c r="BE186"/>
  <c r="BE193"/>
  <c r="BE199"/>
  <c r="BE205"/>
  <c r="BE215"/>
  <c r="BE218"/>
  <c r="BE221"/>
  <c r="BE237"/>
  <c r="BE245"/>
  <c r="BE253"/>
  <c r="BE261"/>
  <c r="BE287"/>
  <c r="BE308"/>
  <c i="2" r="BK175"/>
  <c r="J175"/>
  <c r="J66"/>
  <c i="3" r="BE106"/>
  <c r="BE125"/>
  <c r="BE142"/>
  <c r="BE146"/>
  <c r="BE180"/>
  <c r="BE183"/>
  <c r="BE197"/>
  <c r="BE203"/>
  <c r="BE210"/>
  <c r="BE212"/>
  <c r="BE213"/>
  <c r="BE219"/>
  <c r="BE223"/>
  <c r="BE254"/>
  <c r="BE256"/>
  <c r="BE259"/>
  <c r="BE260"/>
  <c r="BE272"/>
  <c r="BE285"/>
  <c r="BE296"/>
  <c r="BE326"/>
  <c r="BE339"/>
  <c r="BE367"/>
  <c r="BE378"/>
  <c r="BE398"/>
  <c r="BE112"/>
  <c r="BE161"/>
  <c r="BE168"/>
  <c r="BE195"/>
  <c r="BE201"/>
  <c r="BE209"/>
  <c r="BE228"/>
  <c r="BE234"/>
  <c r="BE331"/>
  <c r="BE336"/>
  <c r="BE365"/>
  <c r="BE372"/>
  <c r="BE380"/>
  <c r="BE384"/>
  <c i="2" r="E87"/>
  <c r="BE100"/>
  <c r="BE130"/>
  <c r="BE139"/>
  <c r="BE148"/>
  <c r="BE156"/>
  <c r="BE167"/>
  <c r="BE173"/>
  <c r="BE198"/>
  <c r="BE206"/>
  <c r="BE211"/>
  <c r="BE231"/>
  <c r="BE249"/>
  <c r="BE251"/>
  <c r="BE257"/>
  <c r="BE357"/>
  <c r="BE365"/>
  <c r="J52"/>
  <c r="F55"/>
  <c r="BE106"/>
  <c r="BE137"/>
  <c r="BE153"/>
  <c r="BE158"/>
  <c r="BE185"/>
  <c r="BE192"/>
  <c r="BE203"/>
  <c r="BE217"/>
  <c r="BE222"/>
  <c r="BE224"/>
  <c r="BE228"/>
  <c r="BE230"/>
  <c r="BE245"/>
  <c r="BE254"/>
  <c r="BE261"/>
  <c r="BE327"/>
  <c r="BE330"/>
  <c r="BE333"/>
  <c r="BE336"/>
  <c r="BE339"/>
  <c r="BE342"/>
  <c r="BE344"/>
  <c r="BE347"/>
  <c r="BE351"/>
  <c r="BE359"/>
  <c r="BE361"/>
  <c r="BE378"/>
  <c r="BE389"/>
  <c r="J93"/>
  <c r="BE141"/>
  <c r="BE161"/>
  <c r="BE179"/>
  <c r="BE183"/>
  <c r="BE190"/>
  <c r="BE194"/>
  <c r="BE200"/>
  <c r="BE208"/>
  <c r="BE218"/>
  <c r="BE219"/>
  <c r="BE227"/>
  <c r="BE242"/>
  <c r="BE269"/>
  <c r="BE282"/>
  <c r="BE284"/>
  <c r="BE286"/>
  <c r="BE291"/>
  <c r="BE112"/>
  <c r="BE150"/>
  <c r="BE163"/>
  <c r="BE165"/>
  <c r="BE188"/>
  <c r="BE196"/>
  <c r="BE202"/>
  <c r="BE205"/>
  <c r="BE209"/>
  <c r="BE229"/>
  <c r="BE234"/>
  <c r="BE253"/>
  <c r="BE256"/>
  <c r="BE258"/>
  <c r="BE288"/>
  <c r="BE293"/>
  <c r="BE295"/>
  <c r="BE298"/>
  <c r="BE304"/>
  <c r="BE313"/>
  <c r="BE320"/>
  <c r="BE323"/>
  <c r="BE370"/>
  <c r="BE372"/>
  <c r="BE376"/>
  <c r="BE109"/>
  <c r="BE116"/>
  <c r="BE124"/>
  <c r="BE143"/>
  <c r="BE170"/>
  <c r="BE177"/>
  <c r="BE181"/>
  <c r="BE187"/>
  <c r="BE189"/>
  <c r="BE212"/>
  <c r="BE214"/>
  <c r="BE215"/>
  <c r="BE237"/>
  <c r="BE247"/>
  <c r="BE250"/>
  <c r="BE325"/>
  <c r="BE367"/>
  <c r="BE392"/>
  <c i="4" r="F34"/>
  <c i="1" r="BA57"/>
  <c i="5" r="J34"/>
  <c i="1" r="AW58"/>
  <c i="3" r="F34"/>
  <c i="1" r="BA56"/>
  <c i="5" r="F35"/>
  <c i="1" r="BB58"/>
  <c i="2" r="F35"/>
  <c i="1" r="BB55"/>
  <c i="3" r="F35"/>
  <c i="1" r="BB56"/>
  <c i="4" r="F37"/>
  <c i="1" r="BD57"/>
  <c i="2" r="J34"/>
  <c i="1" r="AW55"/>
  <c i="5" r="F37"/>
  <c i="1" r="BD58"/>
  <c i="4" r="F35"/>
  <c i="1" r="BB57"/>
  <c i="2" r="F34"/>
  <c i="1" r="BA55"/>
  <c i="3" r="F36"/>
  <c i="1" r="BC56"/>
  <c i="2" r="F36"/>
  <c i="1" r="BC55"/>
  <c i="5" r="F36"/>
  <c i="1" r="BC58"/>
  <c i="2" r="F37"/>
  <c i="1" r="BD55"/>
  <c i="4" r="F36"/>
  <c i="1" r="BC57"/>
  <c i="4" r="J34"/>
  <c i="1" r="AW57"/>
  <c i="3" r="F37"/>
  <c i="1" r="BD56"/>
  <c i="3" r="J34"/>
  <c i="1" r="AW56"/>
  <c i="5" r="F34"/>
  <c i="1" r="BA58"/>
  <c i="5" l="1" r="T91"/>
  <c r="T133"/>
  <c r="R133"/>
  <c i="4" r="T92"/>
  <c r="T132"/>
  <c i="5" r="BK133"/>
  <c r="J133"/>
  <c r="J65"/>
  <c r="R91"/>
  <c r="R90"/>
  <c i="2" r="R175"/>
  <c r="P98"/>
  <c i="4" r="R92"/>
  <c i="3" r="R178"/>
  <c i="2" r="T175"/>
  <c r="T97"/>
  <c i="3" r="P178"/>
  <c r="P97"/>
  <c i="1" r="AU56"/>
  <c i="5" r="P133"/>
  <c r="P91"/>
  <c r="P90"/>
  <c i="1" r="AU58"/>
  <c i="5" r="T90"/>
  <c i="3" r="T178"/>
  <c i="4" r="P132"/>
  <c r="P91"/>
  <c i="1" r="AU57"/>
  <c i="3" r="R98"/>
  <c r="R97"/>
  <c i="2" r="R98"/>
  <c r="R97"/>
  <c i="3" r="T98"/>
  <c r="T97"/>
  <c i="4" r="R132"/>
  <c r="R91"/>
  <c i="2" r="P175"/>
  <c r="BK98"/>
  <c r="J98"/>
  <c r="J60"/>
  <c i="4" r="BK92"/>
  <c r="J92"/>
  <c r="J60"/>
  <c r="BK132"/>
  <c r="J132"/>
  <c r="J65"/>
  <c i="5" r="BK91"/>
  <c r="J91"/>
  <c r="J60"/>
  <c r="J134"/>
  <c r="J66"/>
  <c i="3" r="BK97"/>
  <c r="J97"/>
  <c i="2" r="BK97"/>
  <c r="J97"/>
  <c r="J59"/>
  <c r="F33"/>
  <c i="1" r="AZ55"/>
  <c i="2" r="J33"/>
  <c i="1" r="AV55"/>
  <c r="AT55"/>
  <c i="3" r="J33"/>
  <c i="1" r="AV56"/>
  <c r="AT56"/>
  <c r="BB54"/>
  <c r="W31"/>
  <c i="5" r="F33"/>
  <c i="1" r="AZ58"/>
  <c i="5" r="J33"/>
  <c i="1" r="AV58"/>
  <c r="AT58"/>
  <c r="BA54"/>
  <c r="W30"/>
  <c i="4" r="F33"/>
  <c i="1" r="AZ57"/>
  <c i="3" r="F33"/>
  <c i="1" r="AZ56"/>
  <c r="BD54"/>
  <c r="W33"/>
  <c i="3" r="J30"/>
  <c i="1" r="AG56"/>
  <c i="4" r="J33"/>
  <c i="1" r="AV57"/>
  <c r="AT57"/>
  <c r="BC54"/>
  <c r="W32"/>
  <c i="2" l="1" r="P97"/>
  <c i="1" r="AU55"/>
  <c i="4" r="T91"/>
  <c i="5" r="BK90"/>
  <c r="J90"/>
  <c r="J59"/>
  <c i="4" r="BK91"/>
  <c r="J91"/>
  <c r="J59"/>
  <c i="1" r="AN56"/>
  <c i="3" r="J59"/>
  <c r="J39"/>
  <c i="1" r="AU54"/>
  <c i="2" r="J30"/>
  <c i="1" r="AG55"/>
  <c r="AW54"/>
  <c r="AK30"/>
  <c r="AY54"/>
  <c r="AX54"/>
  <c r="AZ54"/>
  <c r="W29"/>
  <c i="2" l="1" r="J39"/>
  <c i="1" r="AN55"/>
  <c i="5" r="J30"/>
  <c i="1" r="AG58"/>
  <c r="AV54"/>
  <c r="AK29"/>
  <c i="4" r="J30"/>
  <c i="1" r="AG57"/>
  <c i="4" l="1" r="J39"/>
  <c i="5" r="J39"/>
  <c i="1" r="AN57"/>
  <c r="AN58"/>
  <c r="AG54"/>
  <c r="AK26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<sst xmlns="http://schemas.openxmlformats.org/spreadsheetml/2006/main">
  <si>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</si>
  <si>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</si>
  <si>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</si>
  <si>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</si>
  <si>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</si>
  <si>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{b4e3ea14-7031-4719-a7de-f0a5b70af0b6}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</si>
  <si>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</si>
  <si>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</si>
  <si>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</si>
  <si>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</si>
  <si>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</si>
  <si>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</si>
  <si>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</si>
  <si>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</si>
  <si>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</si>
  <si>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</si>
  <si>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</si>
  <si>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MDK - rekonstrukce sociálních zařízení II. NP</t>
  </si>
  <si>
    <t>KSO:</t>
  </si>
  <si>
    <t/>
  </si>
  <si>
    <t>CC-CZ:</t>
  </si>
  <si>
    <t>Místo:</t>
  </si>
  <si>
    <t xml:space="preserve"> </t>
  </si>
  <si>
    <t>Datum:</t>
  </si>
  <si>
    <t>4. 2. 2024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</si>
  <si>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</si>
  <si>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</si>
  <si>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</si>
  <si>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</si>
  <si>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</si>
  <si>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</si>
  <si>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</si>
  <si>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</si>
  <si>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</si>
  <si>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</si>
  <si>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</si>
  <si>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</si>
  <si>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</si>
  <si>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</si>
  <si>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</si>
  <si>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</si>
  <si>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</si>
  <si>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</si>
  <si>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</si>
  <si>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</si>
  <si>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</si>
  <si>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</si>
  <si>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</si>
  <si>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</si>
  <si>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</si>
  <si>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</si>
  <si>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</si>
  <si>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</si>
  <si>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</si>
  <si>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</si>
  <si>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</si>
  <si>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</si>
  <si>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</si>
  <si>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</si>
  <si>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</si>
  <si>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</si>
  <si>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</si>
  <si>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</si>
  <si>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</si>
  <si>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</si>
  <si>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</si>
  <si>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</si>
  <si>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</si>
  <si>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</si>
  <si>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</si>
  <si>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</si>
  <si>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</si>
  <si>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</si>
  <si>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</si>
  <si>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</si>
  <si>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</si>
  <si>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</si>
  <si>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WC ženy</t>
  </si>
  <si>
    <t>STA</t>
  </si>
  <si>
    <t>1</t>
  </si>
  <si>
    <t>{ee85b7b0-4f6b-443e-9e67-f5fe79fbe415}</t>
  </si>
  <si>
    <t>2</t>
  </si>
  <si>
    <t>02</t>
  </si>
  <si>
    <t>WC muži</t>
  </si>
  <si>
    <t>{5a806d37-dcf9-467c-9d5c-2f14da339b9c}</t>
  </si>
  <si>
    <t>03</t>
  </si>
  <si>
    <t>Sklad</t>
  </si>
  <si>
    <t>{55518c5e-4a11-4ddc-9db3-44193984ec18}</t>
  </si>
  <si>
    <t>04</t>
  </si>
  <si>
    <t>Chodba</t>
  </si>
  <si>
    <t>{6f6273b0-79e2-4329-be0f-4122629c3938}</t>
  </si>
  <si>
    <t>KRYCÍ LIST SOUPISU PRACÍ</t>
  </si>
  <si>
    <t>Objekt:</t>
  </si>
  <si>
    <t>01 - WC ženy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</si>
  <si>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</si>
  <si>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</si>
  <si>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</si>
  <si>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</si>
  <si>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</si>
  <si>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</si>
  <si>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</si>
  <si>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</si>
  <si>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</si>
  <si>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</si>
  <si>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</si>
  <si>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 a kanalizace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</si>
  <si>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</si>
  <si>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</si>
  <si>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</si>
  <si>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</si>
  <si>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</si>
  <si>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</si>
  <si>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</si>
  <si>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</si>
  <si>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</si>
  <si>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</si>
  <si>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</si>
  <si>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</si>
  <si>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</si>
  <si>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</si>
  <si>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</si>
  <si>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</si>
  <si>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</si>
  <si>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</si>
  <si>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</si>
  <si>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</si>
  <si>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</si>
  <si>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</si>
  <si>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</si>
  <si>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</si>
  <si>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</si>
  <si>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</si>
  <si>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</si>
  <si>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</si>
  <si>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</si>
  <si>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</si>
  <si>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 pórobetonových tvárnic hladkých na tenké maltové lože objemová hmotnost do 500 kg/m3, tloušťka příčky 100 mm</t>
  </si>
  <si>
    <t>m2</t>
  </si>
  <si>
    <t>CS ÚRS 2024 01</t>
  </si>
  <si>
    <t>4</t>
  </si>
  <si>
    <t>-1269020710</t>
  </si>
  <si>
    <t>Online PSC</t>
  </si>
  <si>
    <t>https://podminky.urs.cz/item/CS_URS_2024_01/342272225</t>
  </si>
  <si>
    <t>VV</t>
  </si>
  <si>
    <t>(3,78+1,45+1,45+1,45)*2,25</t>
  </si>
  <si>
    <t>-(0,7*2)*4</t>
  </si>
  <si>
    <t>-(1,25*0,25)*4</t>
  </si>
  <si>
    <t>Součet</t>
  </si>
  <si>
    <t>342291121</t>
  </si>
  <si>
    <t>Ukotvení příček plochými kotvami, do konstrukce cihelné</t>
  </si>
  <si>
    <t>m</t>
  </si>
  <si>
    <t>1946622559</t>
  </si>
  <si>
    <t>https://podminky.urs.cz/item/CS_URS_2024_01/342291121</t>
  </si>
  <si>
    <t>2,25*5</t>
  </si>
  <si>
    <t>317142422</t>
  </si>
  <si>
    <t>Překlady nenosné z pórobetonu osazené do tenkého maltového lože, výšky do 250 mm, šířky překladu 100 mm, délky překladu přes 1000 do 1250 mm</t>
  </si>
  <si>
    <t>kus</t>
  </si>
  <si>
    <t>92218469</t>
  </si>
  <si>
    <t>https://podminky.urs.cz/item/CS_URS_2024_01/317142422</t>
  </si>
  <si>
    <t>6</t>
  </si>
  <si>
    <t>Úpravy povrchů, podlahy a osazování výplní</t>
  </si>
  <si>
    <t>612325111</t>
  </si>
  <si>
    <t>Vápenocementová omítka rýh hladká ve stěnách, šířky rýhy do 150 mm</t>
  </si>
  <si>
    <t>576212238</t>
  </si>
  <si>
    <t>https://podminky.urs.cz/item/CS_URS_2024_01/612325111</t>
  </si>
  <si>
    <t>Po vybourání stěn</t>
  </si>
  <si>
    <t>(2,12*0,1)*5</t>
  </si>
  <si>
    <t>5</t>
  </si>
  <si>
    <t>612135001</t>
  </si>
  <si>
    <t>Vyrovnání nerovností podkladu vnitřních omítaných ploch maltou, tloušťky do 10 mm vápenocementovou stěn</t>
  </si>
  <si>
    <t>-187699197</t>
  </si>
  <si>
    <t>https://podminky.urs.cz/item/CS_URS_2024_01/612135001</t>
  </si>
  <si>
    <t>Pod obklady na stávajících stěnách</t>
  </si>
  <si>
    <t>(2,46+2,46+2,09+2,09-0,9-0,9+3,78+2,16+2,16-0,9+3,48+1,45*2)*1,8</t>
  </si>
  <si>
    <t>-2,23*0,45</t>
  </si>
  <si>
    <t>2,23*0,37</t>
  </si>
  <si>
    <t>(0,45*0,37)*2</t>
  </si>
  <si>
    <t>612142001</t>
  </si>
  <si>
    <t>Pletivo vnitřních ploch v ploše nebo pruzích, na plném podkladu sklovláknité vtlačené do tmelu včetně tmelu stěn</t>
  </si>
  <si>
    <t>-952754213</t>
  </si>
  <si>
    <t>https://podminky.urs.cz/item/CS_URS_2024_01/612142001</t>
  </si>
  <si>
    <t>Nové stěny</t>
  </si>
  <si>
    <t>(3,78+3,48+1,45*6)*2,25</t>
  </si>
  <si>
    <t>-(0,7*2)*8</t>
  </si>
  <si>
    <t>7</t>
  </si>
  <si>
    <t>612131121</t>
  </si>
  <si>
    <t>Podkladní a spojovací vrstva vnitřních omítaných ploch penetrace disperzní nanášená ručně stěn</t>
  </si>
  <si>
    <t>-1642873924</t>
  </si>
  <si>
    <t>https://podminky.urs.cz/item/CS_URS_2024_01/612131121</t>
  </si>
  <si>
    <t>100mm nad obkladem a nové stěny komplet nad obkladem</t>
  </si>
  <si>
    <t>(2,46+2,46+2,09+2,09+3,78+1,93+1,93+1,45+1,45+3,48+0,37+0,37-0,9-0,9-0,9-2,23)*0,1</t>
  </si>
  <si>
    <t>(3,78+3,48+1,45*6)*0,45</t>
  </si>
  <si>
    <t>-(0,7*0,2)*8</t>
  </si>
  <si>
    <t>8</t>
  </si>
  <si>
    <t>612311131</t>
  </si>
  <si>
    <t>Vápenný štuk vnitřních ploch tloušťky do 3 mm svislých konstrukcí stěn</t>
  </si>
  <si>
    <t>-1612045795</t>
  </si>
  <si>
    <t>https://podminky.urs.cz/item/CS_URS_2024_01/612311131</t>
  </si>
  <si>
    <t>9</t>
  </si>
  <si>
    <t>642942111</t>
  </si>
  <si>
    <t>Osazování zárubní nebo rámů kovových dveřních lisovaných nebo z úhelníků bez dveřních křídel na cementovou maltu, plochy otvoru do 2,5 m2</t>
  </si>
  <si>
    <t>-677030785</t>
  </si>
  <si>
    <t>https://podminky.urs.cz/item/CS_URS_2024_01/642942111</t>
  </si>
  <si>
    <t>10</t>
  </si>
  <si>
    <t>M</t>
  </si>
  <si>
    <t>55331485</t>
  </si>
  <si>
    <t>zárubeň jednokřídlá ocelová pro zdění tl stěny 110-150mm rozměru 600/1970, 2100mm</t>
  </si>
  <si>
    <t>-1682983023</t>
  </si>
  <si>
    <t>Ostatní konstrukce a práce, bourání</t>
  </si>
  <si>
    <t>11</t>
  </si>
  <si>
    <t>962031132</t>
  </si>
  <si>
    <t>Bourání příček nebo přizdívek z cihel pálených plných nebo dutých, tl. do 100 mm</t>
  </si>
  <si>
    <t>-1226389532</t>
  </si>
  <si>
    <t>https://podminky.urs.cz/item/CS_URS_2024_01/962031132</t>
  </si>
  <si>
    <t>(3,78+1,15*3)*2,12</t>
  </si>
  <si>
    <t>965046111</t>
  </si>
  <si>
    <t>Broušení stávajících betonových podlah úběr do 3 mm</t>
  </si>
  <si>
    <t>-1072614180</t>
  </si>
  <si>
    <t>https://podminky.urs.cz/item/CS_URS_2024_01/965046111</t>
  </si>
  <si>
    <t>13</t>
  </si>
  <si>
    <t>965046119</t>
  </si>
  <si>
    <t>Broušení stávajících betonových podlah Příplatek k ceně za každý další 1 mm úběru</t>
  </si>
  <si>
    <t>541996696</t>
  </si>
  <si>
    <t>https://podminky.urs.cz/item/CS_URS_2024_01/965046119</t>
  </si>
  <si>
    <t>17,942*2</t>
  </si>
  <si>
    <t>14</t>
  </si>
  <si>
    <t>968062455</t>
  </si>
  <si>
    <t>Vybourání dřevěných rámů oken s křídly, dveřních zárubní, vrat, stěn, ostění nebo obkladů dveřních zárubní, plochy do 2 m2</t>
  </si>
  <si>
    <t>1335716500</t>
  </si>
  <si>
    <t>https://podminky.urs.cz/item/CS_URS_2024_01/968062455</t>
  </si>
  <si>
    <t>(0,6*2)*4</t>
  </si>
  <si>
    <t>15</t>
  </si>
  <si>
    <t>949101112</t>
  </si>
  <si>
    <t>Lešení pomocné pracovní pro objekty pozemních staveb pro zatížení do 150 kg/m2, o výšce lešeňové podlahy přes 1,9 do 3,5 m</t>
  </si>
  <si>
    <t>1488162907</t>
  </si>
  <si>
    <t>https://podminky.urs.cz/item/CS_URS_2024_01/949101112</t>
  </si>
  <si>
    <t>16</t>
  </si>
  <si>
    <t>952901114</t>
  </si>
  <si>
    <t>Vyčištění budov nebo objektů před předáním do užívání budov bytové nebo občanské výstavby, světlé výšky podlaží přes 4 m</t>
  </si>
  <si>
    <t>-104539295</t>
  </si>
  <si>
    <t>https://podminky.urs.cz/item/CS_URS_2024_01/952901114</t>
  </si>
  <si>
    <t>997</t>
  </si>
  <si>
    <t>Přesun sutě</t>
  </si>
  <si>
    <t>17</t>
  </si>
  <si>
    <t>997002611</t>
  </si>
  <si>
    <t>Nakládání suti a vybouraných hmot na dopravní prostředek pro vodorovné přemístění</t>
  </si>
  <si>
    <t>t</t>
  </si>
  <si>
    <t>1399363233</t>
  </si>
  <si>
    <t>https://podminky.urs.cz/item/CS_URS_2024_01/997002611</t>
  </si>
  <si>
    <t>18</t>
  </si>
  <si>
    <t>997013213</t>
  </si>
  <si>
    <t>Vnitrostaveništní doprava suti a vybouraných hmot vodorovně do 50 m s naložením ručně pro budovy a haly výšky přes 9 do 12 m</t>
  </si>
  <si>
    <t>-396178601</t>
  </si>
  <si>
    <t>https://podminky.urs.cz/item/CS_URS_2024_01/997013213</t>
  </si>
  <si>
    <t>19</t>
  </si>
  <si>
    <t>997013501</t>
  </si>
  <si>
    <t>Odvoz suti a vybouraných hmot na skládku nebo meziskládku se složením, na vzdálenost do 1 km</t>
  </si>
  <si>
    <t>-140703736</t>
  </si>
  <si>
    <t>https://podminky.urs.cz/item/CS_URS_2024_01/997013501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</si>
  <si>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</si>
  <si>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</si>
  <si>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</si>
  <si>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659728410</t>
  </si>
  <si>
    <t>https://podminky.urs.cz/item/CS_URS_2024_01/997013509</t>
  </si>
  <si>
    <t>4,4*7</t>
  </si>
  <si>
    <t>997013871</t>
  </si>
  <si>
    <t>Poplatek za uložení stavebního odpadu na recyklační skládce (skládkovné) směsného stavebního a demoličního zatříděného do Katalogu odpadů pod kódem 17 09 04</t>
  </si>
  <si>
    <t>2019932891</t>
  </si>
  <si>
    <t>https://podminky.urs.cz/item/CS_URS_2024_01/997013871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</si>
  <si>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</si>
  <si>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</si>
  <si>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</si>
  <si>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</si>
  <si>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</si>
  <si>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-1325034280</t>
  </si>
  <si>
    <t>https://podminky.urs.cz/item/CS_URS_2024_01/998018002</t>
  </si>
  <si>
    <t>PSV</t>
  </si>
  <si>
    <t>Práce a dodávky PSV</t>
  </si>
  <si>
    <t>722</t>
  </si>
  <si>
    <t>Zdravotechnika - vnitřní vodovod a kanalizace</t>
  </si>
  <si>
    <t>23</t>
  </si>
  <si>
    <t>722-x1</t>
  </si>
  <si>
    <t>D+M Dopojení vodovodu a kanalizace do WC modulu</t>
  </si>
  <si>
    <t>-584754106</t>
  </si>
  <si>
    <t>725</t>
  </si>
  <si>
    <t>Zdravotechnika - zařizovací předměty</t>
  </si>
  <si>
    <t>24</t>
  </si>
  <si>
    <t>725110814</t>
  </si>
  <si>
    <t>Demontáž klozetů kombi</t>
  </si>
  <si>
    <t>soubor</t>
  </si>
  <si>
    <t>945339093</t>
  </si>
  <si>
    <t>https://podminky.urs.cz/item/CS_URS_2024_01/725110814</t>
  </si>
  <si>
    <t>25</t>
  </si>
  <si>
    <t>725210821</t>
  </si>
  <si>
    <t>Demontáž umyvadel bez výtokových armatur umyvadel</t>
  </si>
  <si>
    <t>-1757297808</t>
  </si>
  <si>
    <t>https://podminky.urs.cz/item/CS_URS_2024_01/725210821</t>
  </si>
  <si>
    <t>26</t>
  </si>
  <si>
    <t>725820802</t>
  </si>
  <si>
    <t>Demontáž baterií stojánkových do 1 otvoru</t>
  </si>
  <si>
    <t>74881590</t>
  </si>
  <si>
    <t>https://podminky.urs.cz/item/CS_URS_2024_01/725820802</t>
  </si>
  <si>
    <t>27</t>
  </si>
  <si>
    <t>725860811</t>
  </si>
  <si>
    <t>Demontáž zápachových uzávěrek pro zařizovací předměty jednoduchých</t>
  </si>
  <si>
    <t>-2126923790</t>
  </si>
  <si>
    <t>https://podminky.urs.cz/item/CS_URS_2024_01/725860811</t>
  </si>
  <si>
    <t>28</t>
  </si>
  <si>
    <t>725-x2</t>
  </si>
  <si>
    <t>Demontáž tlačného ventilu vč. likvidace</t>
  </si>
  <si>
    <t>-1110354854</t>
  </si>
  <si>
    <t>29</t>
  </si>
  <si>
    <t>725-x3</t>
  </si>
  <si>
    <t>Demontáž rohového ventilu vč. likvidace</t>
  </si>
  <si>
    <t>67390380</t>
  </si>
  <si>
    <t>30</t>
  </si>
  <si>
    <t>725-x1</t>
  </si>
  <si>
    <t>Demontáž příslušenství vč. likvidace - 4x zásobník toal. papíru, 1x zásobník papírových ručníků, 2x zrcadlo</t>
  </si>
  <si>
    <t>63095936</t>
  </si>
  <si>
    <t>31</t>
  </si>
  <si>
    <t>725112022</t>
  </si>
  <si>
    <t>Zařízení záchodů klozety keramické závěsné na nosné stěny s hlubokým splachováním odpad vodorovný - SEDÁTKO DUROPLASTOVÉ</t>
  </si>
  <si>
    <t>-457602752</t>
  </si>
  <si>
    <t>https://podminky.urs.cz/item/CS_URS_2024_01/725112022</t>
  </si>
  <si>
    <t>32</t>
  </si>
  <si>
    <t>725211617</t>
  </si>
  <si>
    <t>Umyvadla keramická bílá bez výtokových armatur připevněná na stěnu šrouby s krytem na sifon (polosloupem), šířka umyvadla 600 mm</t>
  </si>
  <si>
    <t>1047029310</t>
  </si>
  <si>
    <t>https://podminky.urs.cz/item/CS_URS_2024_01/725211617</t>
  </si>
  <si>
    <t>33</t>
  </si>
  <si>
    <t>725822611</t>
  </si>
  <si>
    <t>Baterie umyvadlové stojánkové pákové bez výpusti</t>
  </si>
  <si>
    <t>655510819</t>
  </si>
  <si>
    <t>https://podminky.urs.cz/item/CS_URS_2024_01/725822611</t>
  </si>
  <si>
    <t>34</t>
  </si>
  <si>
    <t>725861102</t>
  </si>
  <si>
    <t>Zápachové uzávěrky zařizovacích předmětů pro umyvadla DN 40</t>
  </si>
  <si>
    <t>-926465268</t>
  </si>
  <si>
    <t>https://podminky.urs.cz/item/CS_URS_2024_01/725861102</t>
  </si>
  <si>
    <t>35</t>
  </si>
  <si>
    <t>725813111</t>
  </si>
  <si>
    <t>Ventily rohové bez připojovací trubičky nebo flexi hadičky G 1/2"</t>
  </si>
  <si>
    <t>945605144</t>
  </si>
  <si>
    <t>https://podminky.urs.cz/item/CS_URS_2024_01/725813111</t>
  </si>
  <si>
    <t>36</t>
  </si>
  <si>
    <t>725291652</t>
  </si>
  <si>
    <t>Montáž doplňků zařízení koupelen a záchodů dávkovače tekutého mýdla</t>
  </si>
  <si>
    <t>656824605</t>
  </si>
  <si>
    <t>https://podminky.urs.cz/item/CS_URS_2024_01/725291652</t>
  </si>
  <si>
    <t>37</t>
  </si>
  <si>
    <t>55431099</t>
  </si>
  <si>
    <t>dávkovač tekutého mýdla bílý 0,35L</t>
  </si>
  <si>
    <t>1137574512</t>
  </si>
  <si>
    <t>38</t>
  </si>
  <si>
    <t>725291653</t>
  </si>
  <si>
    <t>Montáž doplňků zařízení koupelen a záchodů zásobníku toaletních papírů</t>
  </si>
  <si>
    <t>205319822</t>
  </si>
  <si>
    <t>https://podminky.urs.cz/item/CS_URS_2024_01/725291653</t>
  </si>
  <si>
    <t>39</t>
  </si>
  <si>
    <t>55431090</t>
  </si>
  <si>
    <t>zásobník toaletních papírů nerez D 310mm</t>
  </si>
  <si>
    <t>288949229</t>
  </si>
  <si>
    <t>40</t>
  </si>
  <si>
    <t>725291654</t>
  </si>
  <si>
    <t>Montáž doplňků zařízení koupelen a záchodů zásobníku papírových ručníků</t>
  </si>
  <si>
    <t>409037494</t>
  </si>
  <si>
    <t>https://podminky.urs.cz/item/CS_URS_2024_01/725291654</t>
  </si>
  <si>
    <t>41</t>
  </si>
  <si>
    <t>55431084</t>
  </si>
  <si>
    <t>zásobník papírových ručníků skládaných nerezové provedení</t>
  </si>
  <si>
    <t>983034696</t>
  </si>
  <si>
    <t>42</t>
  </si>
  <si>
    <t>725291664</t>
  </si>
  <si>
    <t>Montáž doplňků zařízení koupelen a záchodů štětky závěsné</t>
  </si>
  <si>
    <t>581674745</t>
  </si>
  <si>
    <t>https://podminky.urs.cz/item/CS_URS_2024_01/725291664</t>
  </si>
  <si>
    <t>43</t>
  </si>
  <si>
    <t>55779013</t>
  </si>
  <si>
    <t>štětka na WC závěsná nebo na podlahu kartáč nylon nerezové záchytné pouzdro mat</t>
  </si>
  <si>
    <t>906007932</t>
  </si>
  <si>
    <t>44</t>
  </si>
  <si>
    <t>725291666</t>
  </si>
  <si>
    <t>Montáž doplňků zařízení koupelen a záchodů háčku</t>
  </si>
  <si>
    <t>1506961979</t>
  </si>
  <si>
    <t>https://podminky.urs.cz/item/CS_URS_2024_01/725291666</t>
  </si>
  <si>
    <t>45</t>
  </si>
  <si>
    <t>SNL.SLZN57X</t>
  </si>
  <si>
    <t>Nerezový dvojitý háček - povrch matný</t>
  </si>
  <si>
    <t>299786990</t>
  </si>
  <si>
    <t>46</t>
  </si>
  <si>
    <t>725291680</t>
  </si>
  <si>
    <t>Montáž doplňků zařízení koupelen a záchodů drobného elektrického zařízení osoušeče rukou</t>
  </si>
  <si>
    <t>2010664544</t>
  </si>
  <si>
    <t>https://podminky.urs.cz/item/CS_URS_2024_01/725291680</t>
  </si>
  <si>
    <t>47</t>
  </si>
  <si>
    <t>35889014/R</t>
  </si>
  <si>
    <t>osoušeč rukou na čidlo skříň kovová - výběr dle investora</t>
  </si>
  <si>
    <t>-1385951691</t>
  </si>
  <si>
    <t>48</t>
  </si>
  <si>
    <t>725-x4</t>
  </si>
  <si>
    <t>D+M Koš nerezový o objemu 40l</t>
  </si>
  <si>
    <t>-464649485</t>
  </si>
  <si>
    <t>49</t>
  </si>
  <si>
    <t>998725312</t>
  </si>
  <si>
    <t>Přesun hmot pro zařizovací předměty stanovený procentní sazbou (%) z ceny vodorovná dopravní vzdálenost do 50 m ruční (bez užití mechanizace) v objektech výšky přes 6 do 12 m</t>
  </si>
  <si>
    <t>%</t>
  </si>
  <si>
    <t>-876488436</t>
  </si>
  <si>
    <t>https://podminky.urs.cz/item/CS_URS_2024_01/998725312</t>
  </si>
  <si>
    <t>726</t>
  </si>
  <si>
    <t>Zdravotechnika - předstěnové instalace</t>
  </si>
  <si>
    <t>50</t>
  </si>
  <si>
    <t>726131041</t>
  </si>
  <si>
    <t>Předstěnové instalační systémy do lehkých stěn s kovovou konstrukcí pro závěsné klozety ovládání zepředu, stavební výšky 1120 mm - TLAČÍTKO V PROVEDENÍ ANTIVANDAL</t>
  </si>
  <si>
    <t>898759038</t>
  </si>
  <si>
    <t>https://podminky.urs.cz/item/CS_URS_2024_01/726131041</t>
  </si>
  <si>
    <t>51</t>
  </si>
  <si>
    <t>998726312</t>
  </si>
  <si>
    <t>Přesun hmot pro instalační prefabrikáty stanovený procentní sazbou (%) z ceny vodorovná dopravní vzdálenost do 50 m ruční (bez užití mechanizace) v objektech výšky přes 6 m do 12 m</t>
  </si>
  <si>
    <t>886928819</t>
  </si>
  <si>
    <t>https://podminky.urs.cz/item/CS_URS_2024_01/998726312</t>
  </si>
  <si>
    <t>741</t>
  </si>
  <si>
    <t>Elektroinstalace - silnoproud</t>
  </si>
  <si>
    <t>52</t>
  </si>
  <si>
    <t>741-x1</t>
  </si>
  <si>
    <t>Demontáž nástěnného svítidla, uschování a zpětná montáž s novým ukotvením po dokončení prací</t>
  </si>
  <si>
    <t>-1120653573</t>
  </si>
  <si>
    <t>53</t>
  </si>
  <si>
    <t>741-x2</t>
  </si>
  <si>
    <t>Demontáž vypínače, likvidace, D+M nového vypínače s rámečkem a krytem po dokončení prací</t>
  </si>
  <si>
    <t>1661676439</t>
  </si>
  <si>
    <t>54</t>
  </si>
  <si>
    <t>741-x4</t>
  </si>
  <si>
    <t>Demontáž zásuvky, likvidace, D+M nové zásuvky s rámečkem po dokončení prací</t>
  </si>
  <si>
    <t>-1554451039</t>
  </si>
  <si>
    <t>55</t>
  </si>
  <si>
    <t>741-x3</t>
  </si>
  <si>
    <t>D+M Elektroinstalace pro vysoušeč rukou vč. stavební přípomoci a revize</t>
  </si>
  <si>
    <t>604102738</t>
  </si>
  <si>
    <t>56</t>
  </si>
  <si>
    <t>998741312</t>
  </si>
  <si>
    <t>Přesun hmot pro silnoproud stanovený procentní sazbou (%) z ceny vodorovná dopravní vzdálenost do 50 m ruční (bez užití mechanizace) v objektech výšky přes 6 do 12 m</t>
  </si>
  <si>
    <t>-799830251</t>
  </si>
  <si>
    <t>https://podminky.urs.cz/item/CS_URS_2024_01/998741312</t>
  </si>
  <si>
    <t>763</t>
  </si>
  <si>
    <t>Konstrukce suché výstavby</t>
  </si>
  <si>
    <t>57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</si>
  <si>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</si>
  <si>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</si>
  <si>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242688964</t>
  </si>
  <si>
    <t>https://podminky.urs.cz/item/CS_URS_2024_01/763121590</t>
  </si>
  <si>
    <t>3,48*1,3</t>
  </si>
  <si>
    <t>58</t>
  </si>
  <si>
    <t>763131451</t>
  </si>
  <si>
    <t>Podhled ze sádrokartonových desek dvouvrstvá zavěšená spodní konstrukce z ocelových profilů CD, UD jednoduše opláštěná deskou impregnovanou H2, tl. 12,5 mm, bez izolace</t>
  </si>
  <si>
    <t>-965616976</t>
  </si>
  <si>
    <t>https://podminky.urs.cz/item/CS_URS_2024_01/763131451</t>
  </si>
  <si>
    <t>3,71*3,78</t>
  </si>
  <si>
    <t>2,09*2,46</t>
  </si>
  <si>
    <t>59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</si>
  <si>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</si>
  <si>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</si>
  <si>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1785636441</t>
  </si>
  <si>
    <t>https://podminky.urs.cz/item/CS_URS_2024_01/998763512</t>
  </si>
  <si>
    <t>766</t>
  </si>
  <si>
    <t>Konstrukce truhlářské</t>
  </si>
  <si>
    <t>60</t>
  </si>
  <si>
    <t>766691914</t>
  </si>
  <si>
    <t>Ostatní práce vyvěšení nebo zavěšení křídel dřevěných dveřních, plochy do 2 m2</t>
  </si>
  <si>
    <t>-1785010955</t>
  </si>
  <si>
    <t>https://podminky.urs.cz/item/CS_URS_2024_01/766691914</t>
  </si>
  <si>
    <t>61</t>
  </si>
  <si>
    <t>766660001</t>
  </si>
  <si>
    <t>Montáž dveřních křídel dřevěných nebo plastových otevíravých do ocelové zárubně povrchově upravených jednokřídlových, šířky do 800 mm</t>
  </si>
  <si>
    <t>-806801106</t>
  </si>
  <si>
    <t>https://podminky.urs.cz/item/CS_URS_2024_01/766660001</t>
  </si>
  <si>
    <t>62</t>
  </si>
  <si>
    <t>61162084</t>
  </si>
  <si>
    <t>dveře jednokřídlé dřevotřískové povrch laminátový plné 600x1970-2100mm - výběr dle investora</t>
  </si>
  <si>
    <t>285704771</t>
  </si>
  <si>
    <t>63</t>
  </si>
  <si>
    <t>61162086</t>
  </si>
  <si>
    <t>dveře jednokřídlé dřevotřískové povrch laminátový plné 800x1970-2100mm - výběr dle investora</t>
  </si>
  <si>
    <t>-135911464</t>
  </si>
  <si>
    <t>64</t>
  </si>
  <si>
    <t>766660729</t>
  </si>
  <si>
    <t>Montáž dveřních doplňků dveřního kování interiérového štítku s klikou</t>
  </si>
  <si>
    <t>641004457</t>
  </si>
  <si>
    <t>https://podminky.urs.cz/item/CS_URS_2024_01/766660729</t>
  </si>
  <si>
    <t>65</t>
  </si>
  <si>
    <t>54914123</t>
  </si>
  <si>
    <t>kování rozetové klika/klika - výběr dle investora</t>
  </si>
  <si>
    <t>-1618573302</t>
  </si>
  <si>
    <t>66</t>
  </si>
  <si>
    <t>766660730</t>
  </si>
  <si>
    <t>Montáž dveřních doplňků dveřního kování interiérového WC kliky se zámkem</t>
  </si>
  <si>
    <t>-1078855686</t>
  </si>
  <si>
    <t>https://podminky.urs.cz/item/CS_URS_2024_01/766660730</t>
  </si>
  <si>
    <t>67</t>
  </si>
  <si>
    <t>54914128</t>
  </si>
  <si>
    <t>kování rozetové spodní pro WC - výběr dle investora</t>
  </si>
  <si>
    <t>-1819588142</t>
  </si>
  <si>
    <t>68</t>
  </si>
  <si>
    <t>766-x1</t>
  </si>
  <si>
    <t>D+M Dveřní zarážka do podlahy nerez (dveře u radiátoru)</t>
  </si>
  <si>
    <t>-801234439</t>
  </si>
  <si>
    <t>69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</si>
  <si>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</si>
  <si>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</si>
  <si>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-671863601</t>
  </si>
  <si>
    <t>https://podminky.urs.cz/item/CS_URS_2024_01/998766312</t>
  </si>
  <si>
    <t>771</t>
  </si>
  <si>
    <t>Podlahy z dlaždic</t>
  </si>
  <si>
    <t>70</t>
  </si>
  <si>
    <t>771573810</t>
  </si>
  <si>
    <t>Demontáž podlah z dlaždic keramických lepených</t>
  </si>
  <si>
    <t>-552666878</t>
  </si>
  <si>
    <t>https://podminky.urs.cz/item/CS_URS_2024_01/771573810</t>
  </si>
  <si>
    <t>3,48*1,15</t>
  </si>
  <si>
    <t>(0,7*0,1)*4</t>
  </si>
  <si>
    <t>3,78*2,46</t>
  </si>
  <si>
    <t>0,9*0,2</t>
  </si>
  <si>
    <t>71</t>
  </si>
  <si>
    <t>771121011</t>
  </si>
  <si>
    <t>Příprava podkladu před provedením dlažby nátěr penetrační na podlahu</t>
  </si>
  <si>
    <t>1493158985</t>
  </si>
  <si>
    <t>https://podminky.urs.cz/item/CS_URS_2024_01/771121011</t>
  </si>
  <si>
    <t>Pod samonivelační stěrku</t>
  </si>
  <si>
    <t>3,78*2,16</t>
  </si>
  <si>
    <t>3,48*1,2</t>
  </si>
  <si>
    <t>Mezisoučet</t>
  </si>
  <si>
    <t>Pod dlažbu</t>
  </si>
  <si>
    <t>17,942</t>
  </si>
  <si>
    <t>72</t>
  </si>
  <si>
    <t>771151014</t>
  </si>
  <si>
    <t>Příprava podkladu před provedením dlažby samonivelační stěrka min.pevnosti 20 MPa, tloušťky přes 8 do 10 mm</t>
  </si>
  <si>
    <t>-400845046</t>
  </si>
  <si>
    <t>https://podminky.urs.cz/item/CS_URS_2024_01/771151014</t>
  </si>
  <si>
    <t>73</t>
  </si>
  <si>
    <t>771574416</t>
  </si>
  <si>
    <t>Montáž podlah z dlaždic keramických lepených cementovým flexibilním lepidlem hladkých, tloušťky do 10 mm přes 9 do 12 ks/m2</t>
  </si>
  <si>
    <t>101349013</t>
  </si>
  <si>
    <t>https://podminky.urs.cz/item/CS_URS_2024_01/771574416</t>
  </si>
  <si>
    <t>74</t>
  </si>
  <si>
    <t>59761127</t>
  </si>
  <si>
    <t>dlažba keramická, protiskluznost R10 - výběr dle investora</t>
  </si>
  <si>
    <t>619406945</t>
  </si>
  <si>
    <t>17,942*1,1 'Přepočtené koeficientem množství</t>
  </si>
  <si>
    <t>75</t>
  </si>
  <si>
    <t>771591115</t>
  </si>
  <si>
    <t>Podlahy - dokončovací práce spárování silikonem</t>
  </si>
  <si>
    <t>1595647664</t>
  </si>
  <si>
    <t>https://podminky.urs.cz/item/CS_URS_2024_01/771591115</t>
  </si>
  <si>
    <t>2,46+2,46+2,09+2,09-0,9-0,9+0,2+0,2+3,78+3,78+2,16+2,16-0,9-0,7*4+0,1*8+1,3*8+3,48*2-0,7*4</t>
  </si>
  <si>
    <t>76</t>
  </si>
  <si>
    <t>771161021</t>
  </si>
  <si>
    <t>Příprava podkladu před provedením dlažby montáž profilu ukončujícího profilu pro plynulý přechod (dlažba-koberec apod.)</t>
  </si>
  <si>
    <t>-1382347372</t>
  </si>
  <si>
    <t>https://podminky.urs.cz/item/CS_URS_2024_01/771161021</t>
  </si>
  <si>
    <t>77</t>
  </si>
  <si>
    <t>55343120/R</t>
  </si>
  <si>
    <t>profil přechodový Al vrtaný - výběr dle investora</t>
  </si>
  <si>
    <t>-2088617262</t>
  </si>
  <si>
    <t>0,8*1,1 'Přepočtené koeficientem množství</t>
  </si>
  <si>
    <t>78</t>
  </si>
  <si>
    <t>998771312</t>
  </si>
  <si>
    <t>Přesun hmot pro podlahy z dlaždic stanovený procentní sazbou (%) z ceny vodorovná dopravní vzdálenost do 50 m ruční (bez užití mechanizace) v objektech výšky přes 6 do 12 m</t>
  </si>
  <si>
    <t>2135356750</t>
  </si>
  <si>
    <t>https://podminky.urs.cz/item/CS_URS_2024_01/998771312</t>
  </si>
  <si>
    <t>781</t>
  </si>
  <si>
    <t>Dokončovací práce - obklady</t>
  </si>
  <si>
    <t>79</t>
  </si>
  <si>
    <t>781473810</t>
  </si>
  <si>
    <t>Demontáž obkladů z dlaždic keramických lepených</t>
  </si>
  <si>
    <t>-1528624822</t>
  </si>
  <si>
    <t>https://podminky.urs.cz/item/CS_URS_2024_01/781473810</t>
  </si>
  <si>
    <t>(1,41+0,12+2,09+3,78+3,78+2,46+2,46+1,15*8+3,48+3,48-0,7*8)*1,83</t>
  </si>
  <si>
    <t>-2,23*0,48</t>
  </si>
  <si>
    <t>80</t>
  </si>
  <si>
    <t>781121011</t>
  </si>
  <si>
    <t>Příprava podkladu před provedením obkladu nátěr penetrační na stěnu</t>
  </si>
  <si>
    <t>181627354</t>
  </si>
  <si>
    <t>https://podminky.urs.cz/item/CS_URS_2024_01/781121011</t>
  </si>
  <si>
    <t>(2,46+2,46+2,09+2,09-0,9-0,9+3,78+3,78+2,16+2,16-0,9-0,7*4+3,48+3,48+1,45*6-0,7*4)*1,8</t>
  </si>
  <si>
    <t>-(1,3*0,15)*8</t>
  </si>
  <si>
    <t>3,48*0,2</t>
  </si>
  <si>
    <t>81</t>
  </si>
  <si>
    <t>781472219</t>
  </si>
  <si>
    <t>Montáž keramických obkladů stěn lepených cementovým flexibilním lepidlem hladkých přes 22 do 25 ks/m2</t>
  </si>
  <si>
    <t>-1076341636</t>
  </si>
  <si>
    <t>https://podminky.urs.cz/item/CS_URS_2024_01/781472219</t>
  </si>
  <si>
    <t>82</t>
  </si>
  <si>
    <t>781571141</t>
  </si>
  <si>
    <t>Montáž keramických obkladů ostění lepených flexibilním lepidlem šířky ostění přes 200 do 400 mm</t>
  </si>
  <si>
    <t>1470064175</t>
  </si>
  <si>
    <t>https://podminky.urs.cz/item/CS_URS_2024_01/781571141</t>
  </si>
  <si>
    <t>0,45+0,45</t>
  </si>
  <si>
    <t>83</t>
  </si>
  <si>
    <t>781674113/R</t>
  </si>
  <si>
    <t>Montáž keramických obkladů parapetů lepených flexibilním lepidlem, šířky parapetu přes 300 do 400 mm</t>
  </si>
  <si>
    <t>-190863690</t>
  </si>
  <si>
    <t>2,23</t>
  </si>
  <si>
    <t>84</t>
  </si>
  <si>
    <t>59761714</t>
  </si>
  <si>
    <t>obklad keramický - výběr dle investora</t>
  </si>
  <si>
    <t>-2084919719</t>
  </si>
  <si>
    <t>50,302*1,1 'Přepočtené koeficientem množství</t>
  </si>
  <si>
    <t>85</t>
  </si>
  <si>
    <t>781492211</t>
  </si>
  <si>
    <t>Obklad - dokončující práce montáž profilu lepeného flexibilním cementovým lepidlem rohového</t>
  </si>
  <si>
    <t>-868878963</t>
  </si>
  <si>
    <t>https://podminky.urs.cz/item/CS_URS_2024_01/781492211</t>
  </si>
  <si>
    <t>3,48+2,23+0,45+0,45</t>
  </si>
  <si>
    <t>86</t>
  </si>
  <si>
    <t>781492251</t>
  </si>
  <si>
    <t>Obklad - dokončující práce montáž profilu lepeného flexibilním cementovým lepidlem ukončovacího</t>
  </si>
  <si>
    <t>1937001845</t>
  </si>
  <si>
    <t>https://podminky.urs.cz/item/CS_URS_2024_01/781492251</t>
  </si>
  <si>
    <t>2,46+2,46+2,09+2,09-0,9-0,9+3,78+3,78+2,16+2,16-0,9-0,7*4-2,23+0,37+0,37+0,45+0,45+3,48+3,48+1,45*8-0,7*4</t>
  </si>
  <si>
    <t>87</t>
  </si>
  <si>
    <t>19416005</t>
  </si>
  <si>
    <t>lišta ukončovací z eloxovaného hliníku</t>
  </si>
  <si>
    <t>-947829799</t>
  </si>
  <si>
    <t>6,61+30,65</t>
  </si>
  <si>
    <t>37,26*1,1 'Přepočtené koeficientem množství</t>
  </si>
  <si>
    <t>88</t>
  </si>
  <si>
    <t>781495115</t>
  </si>
  <si>
    <t>Obklad - dokončující práce ostatní práce spárování silikonem</t>
  </si>
  <si>
    <t>-1328031837</t>
  </si>
  <si>
    <t>https://podminky.urs.cz/item/CS_URS_2024_01/781495115</t>
  </si>
  <si>
    <t>3,48+0,2*8+0,37*2+0,45*2+1,8*24</t>
  </si>
  <si>
    <t>89</t>
  </si>
  <si>
    <t>781491021</t>
  </si>
  <si>
    <t>Montáž zrcadel lepených silikonovým tmelem na keramický obklad, plochy do 1 m2</t>
  </si>
  <si>
    <t>-1205040753</t>
  </si>
  <si>
    <t>https://podminky.urs.cz/item/CS_URS_2024_01/781491021</t>
  </si>
  <si>
    <t>1,5*0,5</t>
  </si>
  <si>
    <t>90</t>
  </si>
  <si>
    <t>63465122</t>
  </si>
  <si>
    <t>zrcadlo nemontované čiré tl 3mm max rozměr 3210x2250mm</t>
  </si>
  <si>
    <t>-1754822422</t>
  </si>
  <si>
    <t>0,75*1,1 'Přepočtené koeficientem množství</t>
  </si>
  <si>
    <t>91</t>
  </si>
  <si>
    <t>998781312</t>
  </si>
  <si>
    <t>Přesun hmot pro obklady keramické stanovený procentní sazbou (%) z ceny vodorovná dopravní vzdálenost do 50 m ruční (bez užití mechanizace) v objektech výšky přes 6 do 12 m</t>
  </si>
  <si>
    <t>-1585804869</t>
  </si>
  <si>
    <t>https://podminky.urs.cz/item/CS_URS_2024_01/998781312</t>
  </si>
  <si>
    <t>783</t>
  </si>
  <si>
    <t>Dokončovací práce - nátěry</t>
  </si>
  <si>
    <t>92</t>
  </si>
  <si>
    <t>783306801</t>
  </si>
  <si>
    <t>Odstranění nátěrů ze zámečnických konstrukcí obroušením</t>
  </si>
  <si>
    <t>1844074867</t>
  </si>
  <si>
    <t>https://podminky.urs.cz/item/CS_URS_2024_01/783306801</t>
  </si>
  <si>
    <t>Ponechané zárubně</t>
  </si>
  <si>
    <t>((0,8+2+2)*0,3)*2</t>
  </si>
  <si>
    <t>93</t>
  </si>
  <si>
    <t>783315103</t>
  </si>
  <si>
    <t>Mezinátěr zámečnických konstrukcí jednonásobný syntetický samozákladující</t>
  </si>
  <si>
    <t>529560258</t>
  </si>
  <si>
    <t>https://podminky.urs.cz/item/CS_URS_2024_01/783315103</t>
  </si>
  <si>
    <t>Ponechané i nové zárubně</t>
  </si>
  <si>
    <t>((0,6+2+2)*0,25)*4</t>
  </si>
  <si>
    <t>94</t>
  </si>
  <si>
    <t>783317101</t>
  </si>
  <si>
    <t>Krycí nátěr (email) zámečnických konstrukcí jednonásobný syntetický standardní</t>
  </si>
  <si>
    <t>1142449550</t>
  </si>
  <si>
    <t>https://podminky.urs.cz/item/CS_URS_2024_01/783317101</t>
  </si>
  <si>
    <t>95</t>
  </si>
  <si>
    <t>783-x1</t>
  </si>
  <si>
    <t>Obroušení a nátěr radiátoru vč. potrubí</t>
  </si>
  <si>
    <t>1861454049</t>
  </si>
  <si>
    <t>784</t>
  </si>
  <si>
    <t>Dokončovací práce - malby a tapety</t>
  </si>
  <si>
    <t>96</t>
  </si>
  <si>
    <t>784121001</t>
  </si>
  <si>
    <t>Oškrabání malby v místnostech výšky do 3,80 m</t>
  </si>
  <si>
    <t>-996014785</t>
  </si>
  <si>
    <t>https://podminky.urs.cz/item/CS_URS_2024_01/784121001</t>
  </si>
  <si>
    <t>Pod obklady v místě stávajících maleb</t>
  </si>
  <si>
    <t>(2,09+2,46-0,12-0,9+2,46-0,9-1,41)*1,8</t>
  </si>
  <si>
    <t>97</t>
  </si>
  <si>
    <t>784111003</t>
  </si>
  <si>
    <t>Oprášení (ometení) podkladu v místnostech výšky přes 3,80 do 5,00 m</t>
  </si>
  <si>
    <t>1197794723</t>
  </si>
  <si>
    <t>https://podminky.urs.cz/item/CS_URS_2024_01/784111003</t>
  </si>
  <si>
    <t>98</t>
  </si>
  <si>
    <t>784171005</t>
  </si>
  <si>
    <t>Olepování vnitřních ploch (materiál ve specifikaci) včetně pozdějšího odlepení páskou nebo fólií v místnostech výšky přes 5,00 m</t>
  </si>
  <si>
    <t>99894680</t>
  </si>
  <si>
    <t>https://podminky.urs.cz/item/CS_URS_2024_01/784171005</t>
  </si>
  <si>
    <t>1,54+1,54+3,15+3,15</t>
  </si>
  <si>
    <t>99</t>
  </si>
  <si>
    <t>58124840</t>
  </si>
  <si>
    <t>páska malířská z PVC a UV odolná (7 dnů) do š 50mm</t>
  </si>
  <si>
    <t>-1982785877</t>
  </si>
  <si>
    <t>9,38*1,2 'Přepočtené koeficientem množství</t>
  </si>
  <si>
    <t>100</t>
  </si>
  <si>
    <t>784171115</t>
  </si>
  <si>
    <t>Zakrytí nemalovaných ploch (materiál ve specifikaci) včetně pozdějšího odkrytí svislých ploch např. stěn, oken, dveří v místnostech výšky přes 5,00</t>
  </si>
  <si>
    <t>-878144307</t>
  </si>
  <si>
    <t>https://podminky.urs.cz/item/CS_URS_2024_01/784171115</t>
  </si>
  <si>
    <t>Okno</t>
  </si>
  <si>
    <t>1,54*3,15</t>
  </si>
  <si>
    <t>101</t>
  </si>
  <si>
    <t>58124844</t>
  </si>
  <si>
    <t>fólie pro malířské potřeby zakrývací tl 25µ 4x5m</t>
  </si>
  <si>
    <t>-79548559</t>
  </si>
  <si>
    <t>4,851*1,2 'Přepočtené koeficientem množství</t>
  </si>
  <si>
    <t>102</t>
  </si>
  <si>
    <t>784181123</t>
  </si>
  <si>
    <t>Penetrace podkladu jednonásobná hloubková akrylátová bezbarvá v místnostech výšky přes 3,80 do 5,00 m</t>
  </si>
  <si>
    <t>-1094673345</t>
  </si>
  <si>
    <t>https://podminky.urs.cz/item/CS_URS_2024_01/784181123</t>
  </si>
  <si>
    <t>Strop</t>
  </si>
  <si>
    <t>19,165</t>
  </si>
  <si>
    <t>Stěny</t>
  </si>
  <si>
    <t>(2,46+2,46+2,09+2,09+2,46+2,46+0,1+0,1+1,15+1,15+3,78+3,78)*3,2</t>
  </si>
  <si>
    <t>-1,54*2,7</t>
  </si>
  <si>
    <t>(1,54+2,7+2,7)*0,37</t>
  </si>
  <si>
    <t>(3,78+3,48+1,15*6)*0,45</t>
  </si>
  <si>
    <t>-(0,45*0,1)*5</t>
  </si>
  <si>
    <t>103</t>
  </si>
  <si>
    <t>784211103</t>
  </si>
  <si>
    <t>Malby z malířských směsí oděruvzdorných za mokra dvojnásobné, bílé za mokra oděruvzdorné výborně v místnostech výšky přes 3,80 do 5,00 m</t>
  </si>
  <si>
    <t>-799913344</t>
  </si>
  <si>
    <t>https://podminky.urs.cz/item/CS_URS_2024_01/784211103</t>
  </si>
  <si>
    <t>VRN</t>
  </si>
  <si>
    <t>Vedlejší rozpočtové náklady</t>
  </si>
  <si>
    <t>104</t>
  </si>
  <si>
    <t>VRN-x1</t>
  </si>
  <si>
    <t>-2131515983</t>
  </si>
  <si>
    <t>02 - WC muži</t>
  </si>
  <si>
    <t>-43897727</t>
  </si>
  <si>
    <t>(4,6+1,5*4)*2,25</t>
  </si>
  <si>
    <t>-(0,7*2)*5</t>
  </si>
  <si>
    <t>-(1,25*0,25)*5</t>
  </si>
  <si>
    <t>1378124947</t>
  </si>
  <si>
    <t>2,25*6</t>
  </si>
  <si>
    <t>-1065219658</t>
  </si>
  <si>
    <t>640169944</t>
  </si>
  <si>
    <t>(2,12*0,1)*6</t>
  </si>
  <si>
    <t>-87245382</t>
  </si>
  <si>
    <t>(3,3+3,3+2,5+2,5-0,9-0,9+4,6+4,2+1,5+1,5+2,4+2,4-0,9)*1,8</t>
  </si>
  <si>
    <t>-0,82*0,55</t>
  </si>
  <si>
    <t>-345838388</t>
  </si>
  <si>
    <t>(4,6+4,2+1,5*8)*2,25</t>
  </si>
  <si>
    <t>-(0,7*2)*10</t>
  </si>
  <si>
    <t>1118186153</t>
  </si>
  <si>
    <t>(3,3+3,3+2,5+2,5-0,9-0,9+4,6+4,4+1,5+1,5+2,4+2,4-0,9-2,23+0,37+0,37-0,82)*0,1</t>
  </si>
  <si>
    <t>(4,6+4,2+1,5*8)*0,45</t>
  </si>
  <si>
    <t>-(0,7*0,2)*10</t>
  </si>
  <si>
    <t>cca. 10% ostatních ploch</t>
  </si>
  <si>
    <t>-702300858</t>
  </si>
  <si>
    <t>292192730</t>
  </si>
  <si>
    <t>-99508360</t>
  </si>
  <si>
    <t>716674058</t>
  </si>
  <si>
    <t>(4,6+1,19*4)*2,12</t>
  </si>
  <si>
    <t>1459059214</t>
  </si>
  <si>
    <t>1956990593</t>
  </si>
  <si>
    <t>26,12*2</t>
  </si>
  <si>
    <t>-1562849955</t>
  </si>
  <si>
    <t>(0,6*2)*5</t>
  </si>
  <si>
    <t>110078719</t>
  </si>
  <si>
    <t>-2140621183</t>
  </si>
  <si>
    <t>-1463037749</t>
  </si>
  <si>
    <t>-1717168171</t>
  </si>
  <si>
    <t>-1674778210</t>
  </si>
  <si>
    <t>-1259036044</t>
  </si>
  <si>
    <t>5,687*7</t>
  </si>
  <si>
    <t>-755585572</t>
  </si>
  <si>
    <t>-178603744</t>
  </si>
  <si>
    <t>247655014</t>
  </si>
  <si>
    <t>722-x2</t>
  </si>
  <si>
    <t>D+M Dopojení vodovodu a kanalizace k pisoáru</t>
  </si>
  <si>
    <t>-914635364</t>
  </si>
  <si>
    <t>1553774449</t>
  </si>
  <si>
    <t>725122817/R</t>
  </si>
  <si>
    <t>Demontáž pisoárů vč. senzoru</t>
  </si>
  <si>
    <t>-195275926</t>
  </si>
  <si>
    <t>1763271213</t>
  </si>
  <si>
    <t>555235794</t>
  </si>
  <si>
    <t>1913577151</t>
  </si>
  <si>
    <t>-1479549768</t>
  </si>
  <si>
    <t>825519767</t>
  </si>
  <si>
    <t>Demontáž příslušenství vč. likvidace - 5x zásobník toal. papíru, 1x zásobník papírových ručníků, 1x zrcadlo</t>
  </si>
  <si>
    <t>1778167625</t>
  </si>
  <si>
    <t>201865527</t>
  </si>
  <si>
    <t>725121525</t>
  </si>
  <si>
    <t>Pisoárové záchodky keramické automatické s radarovým senzorem</t>
  </si>
  <si>
    <t>-1681995722</t>
  </si>
  <si>
    <t>https://podminky.urs.cz/item/CS_URS_2024_01/725121525</t>
  </si>
  <si>
    <t>1084962993</t>
  </si>
  <si>
    <t>1720110295</t>
  </si>
  <si>
    <t>1317844117</t>
  </si>
  <si>
    <t>1877456017</t>
  </si>
  <si>
    <t>-1738095637</t>
  </si>
  <si>
    <t>-1635605814</t>
  </si>
  <si>
    <t>1360896727</t>
  </si>
  <si>
    <t>915745421</t>
  </si>
  <si>
    <t>-41781044</t>
  </si>
  <si>
    <t>-818231572</t>
  </si>
  <si>
    <t>1556048508</t>
  </si>
  <si>
    <t>1579634631</t>
  </si>
  <si>
    <t>-1659480819</t>
  </si>
  <si>
    <t>-722487464</t>
  </si>
  <si>
    <t>-376409894</t>
  </si>
  <si>
    <t>-630548897</t>
  </si>
  <si>
    <t>1431789736</t>
  </si>
  <si>
    <t>227176442</t>
  </si>
  <si>
    <t>-1892774936</t>
  </si>
  <si>
    <t>1086417538</t>
  </si>
  <si>
    <t>-910587653</t>
  </si>
  <si>
    <t>904264111</t>
  </si>
  <si>
    <t>1110550255</t>
  </si>
  <si>
    <t>4,2*1,3</t>
  </si>
  <si>
    <t>725837489</t>
  </si>
  <si>
    <t>3,3*2,5</t>
  </si>
  <si>
    <t>4,6*3,99</t>
  </si>
  <si>
    <t>-601045108</t>
  </si>
  <si>
    <t>-1442118901</t>
  </si>
  <si>
    <t>-1801133365</t>
  </si>
  <si>
    <t>1436511454</t>
  </si>
  <si>
    <t>-266371826</t>
  </si>
  <si>
    <t>-1829379109</t>
  </si>
  <si>
    <t>-958368923</t>
  </si>
  <si>
    <t>-2128662506</t>
  </si>
  <si>
    <t>-1620490305</t>
  </si>
  <si>
    <t>D+M Dveřní zarážka do podlahy (dveře u radiátoru)</t>
  </si>
  <si>
    <t>1248850412</t>
  </si>
  <si>
    <t>1582645255</t>
  </si>
  <si>
    <t>-252953937</t>
  </si>
  <si>
    <t>4,6*2,7</t>
  </si>
  <si>
    <t>4,2*1,19</t>
  </si>
  <si>
    <t>(0,7*0,1)*5</t>
  </si>
  <si>
    <t>-1490865606</t>
  </si>
  <si>
    <t>4,6*2,4</t>
  </si>
  <si>
    <t>4,2*1,5</t>
  </si>
  <si>
    <t>26,12</t>
  </si>
  <si>
    <t>-1962968925</t>
  </si>
  <si>
    <t>-2005840715</t>
  </si>
  <si>
    <t>-426827579</t>
  </si>
  <si>
    <t>26,12*1,1 'Přepočtené koeficientem množství</t>
  </si>
  <si>
    <t>1678699722</t>
  </si>
  <si>
    <t>3,3+3,3+2,5+2,5-0,9-0,9+0,2+0,2+4,6+4,6+2,4+2,4-0,9-0,7*5+0,1*10+1,5*10+4,2+4,2-0,7*5</t>
  </si>
  <si>
    <t>-2097444759</t>
  </si>
  <si>
    <t>-2028463189</t>
  </si>
  <si>
    <t>263357865</t>
  </si>
  <si>
    <t>-158405393</t>
  </si>
  <si>
    <t>(0,61+3,3+1,7+4,6+4,6+4,2+4,2+2,7+2,7+1,19*10-0,9-0,7*10)*1,83</t>
  </si>
  <si>
    <t>-0,82*0,58</t>
  </si>
  <si>
    <t>-1965488061</t>
  </si>
  <si>
    <t>(3,3+3,3+2,5+2,5+4,6+4,6+2,4+2,4+4,2+4,2+1,5*10-0,7*10-0,9*3)*1,8</t>
  </si>
  <si>
    <t>-(1,3*0,15)*10</t>
  </si>
  <si>
    <t>4,2*0,2</t>
  </si>
  <si>
    <t>711239935</t>
  </si>
  <si>
    <t>-1349774171</t>
  </si>
  <si>
    <t>-1597681552</t>
  </si>
  <si>
    <t>-1014995037</t>
  </si>
  <si>
    <t>69,333*1,1 'Přepočtené koeficientem množství</t>
  </si>
  <si>
    <t>-148725027</t>
  </si>
  <si>
    <t>4,2+2,23+0,45+0,45</t>
  </si>
  <si>
    <t>-1904473356</t>
  </si>
  <si>
    <t>3,3+3,3+2,5+2,5-0,9-0,9-0,82+0,55+0,55+0,82+4,6+4,6+4,2+4,2+2,3+2,3+1,5*10-0,9-2,43+0,45*2-0,7*10</t>
  </si>
  <si>
    <t>1608720582</t>
  </si>
  <si>
    <t>7,33+38,67</t>
  </si>
  <si>
    <t>46*1,1 'Přepočtené koeficientem množství</t>
  </si>
  <si>
    <t>2050642088</t>
  </si>
  <si>
    <t>4,2+0,2*10+0,37*2+0,45*2+1,8*28</t>
  </si>
  <si>
    <t>1884390857</t>
  </si>
  <si>
    <t>-676613685</t>
  </si>
  <si>
    <t>1502991766</t>
  </si>
  <si>
    <t>2038385990</t>
  </si>
  <si>
    <t>1598339341</t>
  </si>
  <si>
    <t>((0,6+2+2)*0,25)*5</t>
  </si>
  <si>
    <t>-323862101</t>
  </si>
  <si>
    <t>726833388</t>
  </si>
  <si>
    <t>-198137735</t>
  </si>
  <si>
    <t>1,54+1,54+3,15+3,15+0,82+0,82+3,15+3,15</t>
  </si>
  <si>
    <t>-632117960</t>
  </si>
  <si>
    <t>17,32*1,2 'Přepočtené koeficientem množství</t>
  </si>
  <si>
    <t>-536070820</t>
  </si>
  <si>
    <t>Okna</t>
  </si>
  <si>
    <t>0,82*3,15</t>
  </si>
  <si>
    <t>-1815029158</t>
  </si>
  <si>
    <t>7,434*1,2 'Přepočtené koeficientem množství</t>
  </si>
  <si>
    <t>1557028800</t>
  </si>
  <si>
    <t>(2,5-0,61+3,3-0,9+2,5-0,9-1,7)*1,8</t>
  </si>
  <si>
    <t>-1685675254</t>
  </si>
  <si>
    <t>-161383751</t>
  </si>
  <si>
    <t>26,604</t>
  </si>
  <si>
    <t>(2,5+2,5+3,3+3,3+2,4+2,4+1,5+1,5+0,1+0,1+4,6+4,6)*3,2</t>
  </si>
  <si>
    <t>-0,82*2,7</t>
  </si>
  <si>
    <t>-(0,45*0,1)*6</t>
  </si>
  <si>
    <t>-333664357</t>
  </si>
  <si>
    <t>371907676</t>
  </si>
  <si>
    <t>03 - Sklad</t>
  </si>
  <si>
    <t>611131121</t>
  </si>
  <si>
    <t>Podkladní a spojovací vrstva vnitřních omítaných ploch penetrace disperzní nanášená ručně stropů</t>
  </si>
  <si>
    <t>415519908</t>
  </si>
  <si>
    <t>https://podminky.urs.cz/item/CS_URS_2024_01/611131121</t>
  </si>
  <si>
    <t>2,15*0,86</t>
  </si>
  <si>
    <t>611311131</t>
  </si>
  <si>
    <t>Vápenný štuk vnitřních ploch tloušťky do 3 mm vodorovných konstrukcí stropů rovných</t>
  </si>
  <si>
    <t>205672605</t>
  </si>
  <si>
    <t>https://podminky.urs.cz/item/CS_URS_2024_01/611311131</t>
  </si>
  <si>
    <t>-1170348266</t>
  </si>
  <si>
    <t>(2,15+2,15+0,86+0,86)*2,85</t>
  </si>
  <si>
    <t>-0,7*2</t>
  </si>
  <si>
    <t>926608441</t>
  </si>
  <si>
    <t>2126201888</t>
  </si>
  <si>
    <t>-45464638</t>
  </si>
  <si>
    <t>1,849*2</t>
  </si>
  <si>
    <t>949101111</t>
  </si>
  <si>
    <t>Lešení pomocné pracovní pro objekty pozemních staveb pro zatížení do 150 kg/m2, o výšce lešeňové podlahy do 1,9 m</t>
  </si>
  <si>
    <t>508314342</t>
  </si>
  <si>
    <t>https://podminky.urs.cz/item/CS_URS_2024_01/949101111</t>
  </si>
  <si>
    <t>952901111</t>
  </si>
  <si>
    <t>Vyčištění budov nebo objektů před předáním do užívání budov bytové nebo občanské výstavby, světlé výšky podlaží do 4 m</t>
  </si>
  <si>
    <t>919614186</t>
  </si>
  <si>
    <t>https://podminky.urs.cz/item/CS_URS_2024_01/952901111</t>
  </si>
  <si>
    <t>1613915727</t>
  </si>
  <si>
    <t>-2106834077</t>
  </si>
  <si>
    <t>-1456812862</t>
  </si>
  <si>
    <t>453169707</t>
  </si>
  <si>
    <t>0,095*7</t>
  </si>
  <si>
    <t>684641025</t>
  </si>
  <si>
    <t>1074324078</t>
  </si>
  <si>
    <t>-1929172763</t>
  </si>
  <si>
    <t>Demontáž vypínače, uschování a zpětná montáž po dokončení prací</t>
  </si>
  <si>
    <t>-1108695189</t>
  </si>
  <si>
    <t>434533177</t>
  </si>
  <si>
    <t>-779253957</t>
  </si>
  <si>
    <t>1739768253</t>
  </si>
  <si>
    <t>527546838</t>
  </si>
  <si>
    <t>-154454164</t>
  </si>
  <si>
    <t>-369245053</t>
  </si>
  <si>
    <t>1590066310</t>
  </si>
  <si>
    <t>-1716498159</t>
  </si>
  <si>
    <t>1985581758</t>
  </si>
  <si>
    <t>1,849</t>
  </si>
  <si>
    <t>-194631950</t>
  </si>
  <si>
    <t>-1203822406</t>
  </si>
  <si>
    <t>-64347242</t>
  </si>
  <si>
    <t>1,849*1,1 'Přepočtené koeficientem množství</t>
  </si>
  <si>
    <t>771474112</t>
  </si>
  <si>
    <t>Montáž soklů z dlaždic keramických lepených cementovým flexibilním lepidlem rovných, výšky přes 65 do 90 mm</t>
  </si>
  <si>
    <t>64977027</t>
  </si>
  <si>
    <t>https://podminky.urs.cz/item/CS_URS_2024_01/771474112</t>
  </si>
  <si>
    <t>2,15+2,15+0,86+0,86-0,7</t>
  </si>
  <si>
    <t>59761184/R</t>
  </si>
  <si>
    <t>sokl keramický výšky přes 65 do 90mm - výběr dle investora</t>
  </si>
  <si>
    <t>795838947</t>
  </si>
  <si>
    <t>5,32*1,1 'Přepočtené koeficientem množství</t>
  </si>
  <si>
    <t>1080121544</t>
  </si>
  <si>
    <t>1907425087</t>
  </si>
  <si>
    <t>0,6*1,1 'Přepočtené koeficientem množství</t>
  </si>
  <si>
    <t>-240397543</t>
  </si>
  <si>
    <t>1503437008</t>
  </si>
  <si>
    <t>(0,6+2+2)*0,3</t>
  </si>
  <si>
    <t>-1831695750</t>
  </si>
  <si>
    <t>1,38</t>
  </si>
  <si>
    <t>-1455167951</t>
  </si>
  <si>
    <t>-1880356890</t>
  </si>
  <si>
    <t>-480965527</t>
  </si>
  <si>
    <t>17,606</t>
  </si>
  <si>
    <t>1909034947</t>
  </si>
  <si>
    <t>1839314291</t>
  </si>
  <si>
    <t>04 - Chodba</t>
  </si>
  <si>
    <t>1596819313</t>
  </si>
  <si>
    <t>Pod obklady</t>
  </si>
  <si>
    <t>(1,07+3,9-0,7-0,9-0,9)*2</t>
  </si>
  <si>
    <t>-1468756037</t>
  </si>
  <si>
    <t>Stěna nad mozaikou + 100mm nad novým obkladem</t>
  </si>
  <si>
    <t>3,9*1,19</t>
  </si>
  <si>
    <t>(1,07+3,9)*0,1</t>
  </si>
  <si>
    <t>-1960085548</t>
  </si>
  <si>
    <t>1929396703</t>
  </si>
  <si>
    <t>3,9*1,07</t>
  </si>
  <si>
    <t>(0,9+0,9+0,7)*0,2</t>
  </si>
  <si>
    <t>-17782663</t>
  </si>
  <si>
    <t>4,673*2</t>
  </si>
  <si>
    <t>-759905190</t>
  </si>
  <si>
    <t>-47083824</t>
  </si>
  <si>
    <t>700536046</t>
  </si>
  <si>
    <t>-59632304</t>
  </si>
  <si>
    <t>-1229783160</t>
  </si>
  <si>
    <t>-1984187127</t>
  </si>
  <si>
    <t>1175851310</t>
  </si>
  <si>
    <t>1341193336</t>
  </si>
  <si>
    <t>-1023761697</t>
  </si>
  <si>
    <t>-1729410540</t>
  </si>
  <si>
    <t>1137686344</t>
  </si>
  <si>
    <t>643868806</t>
  </si>
  <si>
    <t>4,673</t>
  </si>
  <si>
    <t>-1219778542</t>
  </si>
  <si>
    <t>-874429585</t>
  </si>
  <si>
    <t>-1174283778</t>
  </si>
  <si>
    <t>4,673*1,1 'Přepočtené koeficientem množství</t>
  </si>
  <si>
    <t>-1375982331</t>
  </si>
  <si>
    <t>3,9+3,9+1,07-0,9-0,9-0,7</t>
  </si>
  <si>
    <t>274921891</t>
  </si>
  <si>
    <t>-797294673</t>
  </si>
  <si>
    <t>1,07*1,1 'Přepočtené koeficientem množství</t>
  </si>
  <si>
    <t>1395204345</t>
  </si>
  <si>
    <t>-214720827</t>
  </si>
  <si>
    <t>(3,9+1,07-0,9-0,9-0,7)*2</t>
  </si>
  <si>
    <t>-1436500133</t>
  </si>
  <si>
    <t>4,94</t>
  </si>
  <si>
    <t>-1291194396</t>
  </si>
  <si>
    <t>-1015520259</t>
  </si>
  <si>
    <t>5,05640322318086*1,1 'Přepočtené koeficientem množství</t>
  </si>
  <si>
    <t>740464109</t>
  </si>
  <si>
    <t>3,9+1,07-0,9-0,9-0,7+2</t>
  </si>
  <si>
    <t>2139123865</t>
  </si>
  <si>
    <t>4,47</t>
  </si>
  <si>
    <t>4,47*1,1 'Přepočtené koeficientem množství</t>
  </si>
  <si>
    <t>1633686855</t>
  </si>
  <si>
    <t>-2051602025</t>
  </si>
  <si>
    <t>108</t>
  </si>
  <si>
    <t>784171001</t>
  </si>
  <si>
    <t>Olepování vnitřních ploch (materiál ve specifikaci) včetně pozdějšího odlepení páskou nebo fólií v místnostech výšky do 3,80 m</t>
  </si>
  <si>
    <t>781617645</t>
  </si>
  <si>
    <t>https://podminky.urs.cz/item/CS_URS_2024_01/784171001</t>
  </si>
  <si>
    <t>0,6*2+0,8*4+2*6+3,9*2+1,7*2</t>
  </si>
  <si>
    <t>109</t>
  </si>
  <si>
    <t>-764269483</t>
  </si>
  <si>
    <t>27,6*1,2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</si>
  <si>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</si>
  <si>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</si>
  <si>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1727127669</t>
  </si>
  <si>
    <t>https://podminky.urs.cz/item/CS_URS_2024_01/784171111</t>
  </si>
  <si>
    <t>Dveře</t>
  </si>
  <si>
    <t>0,6*2</t>
  </si>
  <si>
    <t>(0,8*2)*2</t>
  </si>
  <si>
    <t>105</t>
  </si>
  <si>
    <t>898460099</t>
  </si>
  <si>
    <t>4,4*1,2 'Přepočtené koeficientem množství</t>
  </si>
  <si>
    <t>106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</si>
  <si>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</si>
  <si>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</si>
  <si>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-1228951664</t>
  </si>
  <si>
    <t>https://podminky.urs.cz/item/CS_URS_2024_01/784171121</t>
  </si>
  <si>
    <t>Mozaika</t>
  </si>
  <si>
    <t>3,9*1,7</t>
  </si>
  <si>
    <t>107</t>
  </si>
  <si>
    <t>-860632709</t>
  </si>
  <si>
    <t>6,63*1,2 'Přepočtené koeficientem množství</t>
  </si>
  <si>
    <t>784111001</t>
  </si>
  <si>
    <t>Oprášení (ometení) podkladu v místnostech výšky do 3,80 m</t>
  </si>
  <si>
    <t>1674912789</t>
  </si>
  <si>
    <t>https://podminky.urs.cz/item/CS_URS_2024_01/784111001</t>
  </si>
  <si>
    <t>(3,9+1,7)*1,85</t>
  </si>
  <si>
    <t>1,07*0,85</t>
  </si>
  <si>
    <t>-329873162</t>
  </si>
  <si>
    <t>Nad mozaikou</t>
  </si>
  <si>
    <t>784181121</t>
  </si>
  <si>
    <t>Penetrace podkladu jednonásobná hloubková akrylátová bezbarvá v místnostech výšky do 3,80 m</t>
  </si>
  <si>
    <t>-1202876674</t>
  </si>
  <si>
    <t>https://podminky.urs.cz/item/CS_URS_2024_01/784181121</t>
  </si>
  <si>
    <t>784211101</t>
  </si>
  <si>
    <t>Malby z malířských směsí oděruvzdorných za mokra dvojnásobné, bílé za mokra oděruvzdorné výborně v místnostech výšky do 3,80 m</t>
  </si>
  <si>
    <t>1503646488</t>
  </si>
  <si>
    <t>https://podminky.urs.cz/item/CS_URS_2024_01/784211101</t>
  </si>
  <si>
    <t>110</t>
  </si>
  <si>
    <t>-1670799575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</si>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</sst>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2272225" TargetMode="External" /><Relationship Id="rId2" Type="http://schemas.openxmlformats.org/officeDocument/2006/relationships/hyperlink" Target="https://podminky.urs.cz/item/CS_URS_2024_01/342291121" TargetMode="External" /><Relationship Id="rId3" Type="http://schemas.openxmlformats.org/officeDocument/2006/relationships/hyperlink" Target="https://podminky.urs.cz/item/CS_URS_2024_01/317142422" TargetMode="External" /><Relationship Id="rId4" Type="http://schemas.openxmlformats.org/officeDocument/2006/relationships/hyperlink" Target="https://podminky.urs.cz/item/CS_URS_2024_01/612325111" TargetMode="External" /><Relationship Id="rId5" Type="http://schemas.openxmlformats.org/officeDocument/2006/relationships/hyperlink" Target="https://podminky.urs.cz/item/CS_URS_2024_01/612135001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131121" TargetMode="External" /><Relationship Id="rId8" Type="http://schemas.openxmlformats.org/officeDocument/2006/relationships/hyperlink" Target="https://podminky.urs.cz/item/CS_URS_2024_01/612311131" TargetMode="External" /><Relationship Id="rId9" Type="http://schemas.openxmlformats.org/officeDocument/2006/relationships/hyperlink" Target="https://podminky.urs.cz/item/CS_URS_2024_01/642942111" TargetMode="External" /><Relationship Id="rId10" Type="http://schemas.openxmlformats.org/officeDocument/2006/relationships/hyperlink" Target="https://podminky.urs.cz/item/CS_URS_2024_01/962031132" TargetMode="External" /><Relationship Id="rId11" Type="http://schemas.openxmlformats.org/officeDocument/2006/relationships/hyperlink" Target="https://podminky.urs.cz/item/CS_URS_2024_01/965046111" TargetMode="External" /><Relationship Id="rId12" Type="http://schemas.openxmlformats.org/officeDocument/2006/relationships/hyperlink" Target="https://podminky.urs.cz/item/CS_URS_2024_01/965046119" TargetMode="External" /><Relationship Id="rId13" Type="http://schemas.openxmlformats.org/officeDocument/2006/relationships/hyperlink" Target="https://podminky.urs.cz/item/CS_URS_2024_01/968062455" TargetMode="External" /><Relationship Id="rId14" Type="http://schemas.openxmlformats.org/officeDocument/2006/relationships/hyperlink" Target="https://podminky.urs.cz/item/CS_URS_2024_01/949101112" TargetMode="External" /><Relationship Id="rId15" Type="http://schemas.openxmlformats.org/officeDocument/2006/relationships/hyperlink" Target="https://podminky.urs.cz/item/CS_URS_2024_01/952901114" TargetMode="External" /><Relationship Id="rId16" Type="http://schemas.openxmlformats.org/officeDocument/2006/relationships/hyperlink" Target="https://podminky.urs.cz/item/CS_URS_2024_01/997002611" TargetMode="External" /><Relationship Id="rId17" Type="http://schemas.openxmlformats.org/officeDocument/2006/relationships/hyperlink" Target="https://podminky.urs.cz/item/CS_URS_2024_01/9970132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8018002" TargetMode="External" /><Relationship Id="rId22" Type="http://schemas.openxmlformats.org/officeDocument/2006/relationships/hyperlink" Target="https://podminky.urs.cz/item/CS_URS_2024_01/725110814" TargetMode="External" /><Relationship Id="rId23" Type="http://schemas.openxmlformats.org/officeDocument/2006/relationships/hyperlink" Target="https://podminky.urs.cz/item/CS_URS_2024_01/725210821" TargetMode="External" /><Relationship Id="rId24" Type="http://schemas.openxmlformats.org/officeDocument/2006/relationships/hyperlink" Target="https://podminky.urs.cz/item/CS_URS_2024_01/725820802" TargetMode="External" /><Relationship Id="rId25" Type="http://schemas.openxmlformats.org/officeDocument/2006/relationships/hyperlink" Target="https://podminky.urs.cz/item/CS_URS_2024_01/725860811" TargetMode="External" /><Relationship Id="rId26" Type="http://schemas.openxmlformats.org/officeDocument/2006/relationships/hyperlink" Target="https://podminky.urs.cz/item/CS_URS_2024_01/725112022" TargetMode="External" /><Relationship Id="rId27" Type="http://schemas.openxmlformats.org/officeDocument/2006/relationships/hyperlink" Target="https://podminky.urs.cz/item/CS_URS_2024_01/725211617" TargetMode="External" /><Relationship Id="rId28" Type="http://schemas.openxmlformats.org/officeDocument/2006/relationships/hyperlink" Target="https://podminky.urs.cz/item/CS_URS_2024_01/725822611" TargetMode="External" /><Relationship Id="rId29" Type="http://schemas.openxmlformats.org/officeDocument/2006/relationships/hyperlink" Target="https://podminky.urs.cz/item/CS_URS_2024_01/725861102" TargetMode="External" /><Relationship Id="rId30" Type="http://schemas.openxmlformats.org/officeDocument/2006/relationships/hyperlink" Target="https://podminky.urs.cz/item/CS_URS_2024_01/725813111" TargetMode="External" /><Relationship Id="rId31" Type="http://schemas.openxmlformats.org/officeDocument/2006/relationships/hyperlink" Target="https://podminky.urs.cz/item/CS_URS_2024_01/725291652" TargetMode="External" /><Relationship Id="rId32" Type="http://schemas.openxmlformats.org/officeDocument/2006/relationships/hyperlink" Target="https://podminky.urs.cz/item/CS_URS_2024_01/725291653" TargetMode="External" /><Relationship Id="rId33" Type="http://schemas.openxmlformats.org/officeDocument/2006/relationships/hyperlink" Target="https://podminky.urs.cz/item/CS_URS_2024_01/725291654" TargetMode="External" /><Relationship Id="rId34" Type="http://schemas.openxmlformats.org/officeDocument/2006/relationships/hyperlink" Target="https://podminky.urs.cz/item/CS_URS_2024_01/725291664" TargetMode="External" /><Relationship Id="rId35" Type="http://schemas.openxmlformats.org/officeDocument/2006/relationships/hyperlink" Target="https://podminky.urs.cz/item/CS_URS_2024_01/725291666" TargetMode="External" /><Relationship Id="rId36" Type="http://schemas.openxmlformats.org/officeDocument/2006/relationships/hyperlink" Target="https://podminky.urs.cz/item/CS_URS_2024_01/725291680" TargetMode="External" /><Relationship Id="rId37" Type="http://schemas.openxmlformats.org/officeDocument/2006/relationships/hyperlink" Target="https://podminky.urs.cz/item/CS_URS_2024_01/998725312" TargetMode="External" /><Relationship Id="rId38" Type="http://schemas.openxmlformats.org/officeDocument/2006/relationships/hyperlink" Target="https://podminky.urs.cz/item/CS_URS_2024_01/726131041" TargetMode="External" /><Relationship Id="rId39" Type="http://schemas.openxmlformats.org/officeDocument/2006/relationships/hyperlink" Target="https://podminky.urs.cz/item/CS_URS_2024_01/998726312" TargetMode="External" /><Relationship Id="rId40" Type="http://schemas.openxmlformats.org/officeDocument/2006/relationships/hyperlink" Target="https://podminky.urs.cz/item/CS_URS_2024_01/998741312" TargetMode="External" /><Relationship Id="rId41" Type="http://schemas.openxmlformats.org/officeDocument/2006/relationships/hyperlink" Target="https://podminky.urs.cz/item/CS_URS_2024_01/763121590" TargetMode="External" /><Relationship Id="rId42" Type="http://schemas.openxmlformats.org/officeDocument/2006/relationships/hyperlink" Target="https://podminky.urs.cz/item/CS_URS_2024_01/763131451" TargetMode="External" /><Relationship Id="rId43" Type="http://schemas.openxmlformats.org/officeDocument/2006/relationships/hyperlink" Target="https://podminky.urs.cz/item/CS_URS_2024_01/998763512" TargetMode="External" /><Relationship Id="rId44" Type="http://schemas.openxmlformats.org/officeDocument/2006/relationships/hyperlink" Target="https://podminky.urs.cz/item/CS_URS_2024_01/766691914" TargetMode="External" /><Relationship Id="rId45" Type="http://schemas.openxmlformats.org/officeDocument/2006/relationships/hyperlink" Target="https://podminky.urs.cz/item/CS_URS_2024_01/766660001" TargetMode="External" /><Relationship Id="rId46" Type="http://schemas.openxmlformats.org/officeDocument/2006/relationships/hyperlink" Target="https://podminky.urs.cz/item/CS_URS_2024_01/766660729" TargetMode="External" /><Relationship Id="rId47" Type="http://schemas.openxmlformats.org/officeDocument/2006/relationships/hyperlink" Target="https://podminky.urs.cz/item/CS_URS_2024_01/766660730" TargetMode="External" /><Relationship Id="rId48" Type="http://schemas.openxmlformats.org/officeDocument/2006/relationships/hyperlink" Target="https://podminky.urs.cz/item/CS_URS_2024_01/998766312" TargetMode="External" /><Relationship Id="rId49" Type="http://schemas.openxmlformats.org/officeDocument/2006/relationships/hyperlink" Target="https://podminky.urs.cz/item/CS_URS_2024_01/771573810" TargetMode="External" /><Relationship Id="rId50" Type="http://schemas.openxmlformats.org/officeDocument/2006/relationships/hyperlink" Target="https://podminky.urs.cz/item/CS_URS_2024_01/771121011" TargetMode="External" /><Relationship Id="rId51" Type="http://schemas.openxmlformats.org/officeDocument/2006/relationships/hyperlink" Target="https://podminky.urs.cz/item/CS_URS_2024_01/771151014" TargetMode="External" /><Relationship Id="rId52" Type="http://schemas.openxmlformats.org/officeDocument/2006/relationships/hyperlink" Target="https://podminky.urs.cz/item/CS_URS_2024_01/771574416" TargetMode="External" /><Relationship Id="rId53" Type="http://schemas.openxmlformats.org/officeDocument/2006/relationships/hyperlink" Target="https://podminky.urs.cz/item/CS_URS_2024_01/771591115" TargetMode="External" /><Relationship Id="rId54" Type="http://schemas.openxmlformats.org/officeDocument/2006/relationships/hyperlink" Target="https://podminky.urs.cz/item/CS_URS_2024_01/771161021" TargetMode="External" /><Relationship Id="rId55" Type="http://schemas.openxmlformats.org/officeDocument/2006/relationships/hyperlink" Target="https://podminky.urs.cz/item/CS_URS_2024_01/998771312" TargetMode="External" /><Relationship Id="rId56" Type="http://schemas.openxmlformats.org/officeDocument/2006/relationships/hyperlink" Target="https://podminky.urs.cz/item/CS_URS_2024_01/781473810" TargetMode="External" /><Relationship Id="rId57" Type="http://schemas.openxmlformats.org/officeDocument/2006/relationships/hyperlink" Target="https://podminky.urs.cz/item/CS_URS_2024_01/781121011" TargetMode="External" /><Relationship Id="rId58" Type="http://schemas.openxmlformats.org/officeDocument/2006/relationships/hyperlink" Target="https://podminky.urs.cz/item/CS_URS_2024_01/781472219" TargetMode="External" /><Relationship Id="rId59" Type="http://schemas.openxmlformats.org/officeDocument/2006/relationships/hyperlink" Target="https://podminky.urs.cz/item/CS_URS_2024_01/781571141" TargetMode="External" /><Relationship Id="rId60" Type="http://schemas.openxmlformats.org/officeDocument/2006/relationships/hyperlink" Target="https://podminky.urs.cz/item/CS_URS_2024_01/781492211" TargetMode="External" /><Relationship Id="rId61" Type="http://schemas.openxmlformats.org/officeDocument/2006/relationships/hyperlink" Target="https://podminky.urs.cz/item/CS_URS_2024_01/781492251" TargetMode="External" /><Relationship Id="rId62" Type="http://schemas.openxmlformats.org/officeDocument/2006/relationships/hyperlink" Target="https://podminky.urs.cz/item/CS_URS_2024_01/781495115" TargetMode="External" /><Relationship Id="rId63" Type="http://schemas.openxmlformats.org/officeDocument/2006/relationships/hyperlink" Target="https://podminky.urs.cz/item/CS_URS_2024_01/781491021" TargetMode="External" /><Relationship Id="rId64" Type="http://schemas.openxmlformats.org/officeDocument/2006/relationships/hyperlink" Target="https://podminky.urs.cz/item/CS_URS_2024_01/998781312" TargetMode="External" /><Relationship Id="rId65" Type="http://schemas.openxmlformats.org/officeDocument/2006/relationships/hyperlink" Target="https://podminky.urs.cz/item/CS_URS_2024_01/783306801" TargetMode="External" /><Relationship Id="rId66" Type="http://schemas.openxmlformats.org/officeDocument/2006/relationships/hyperlink" Target="https://podminky.urs.cz/item/CS_URS_2024_01/783315103" TargetMode="External" /><Relationship Id="rId67" Type="http://schemas.openxmlformats.org/officeDocument/2006/relationships/hyperlink" Target="https://podminky.urs.cz/item/CS_URS_2024_01/783317101" TargetMode="External" /><Relationship Id="rId68" Type="http://schemas.openxmlformats.org/officeDocument/2006/relationships/hyperlink" Target="https://podminky.urs.cz/item/CS_URS_2024_01/784121001" TargetMode="External" /><Relationship Id="rId69" Type="http://schemas.openxmlformats.org/officeDocument/2006/relationships/hyperlink" Target="https://podminky.urs.cz/item/CS_URS_2024_01/784111003" TargetMode="External" /><Relationship Id="rId70" Type="http://schemas.openxmlformats.org/officeDocument/2006/relationships/hyperlink" Target="https://podminky.urs.cz/item/CS_URS_2024_01/784171005" TargetMode="External" /><Relationship Id="rId71" Type="http://schemas.openxmlformats.org/officeDocument/2006/relationships/hyperlink" Target="https://podminky.urs.cz/item/CS_URS_2024_01/784171115" TargetMode="External" /><Relationship Id="rId72" Type="http://schemas.openxmlformats.org/officeDocument/2006/relationships/hyperlink" Target="https://podminky.urs.cz/item/CS_URS_2024_01/784181123" TargetMode="External" /><Relationship Id="rId73" Type="http://schemas.openxmlformats.org/officeDocument/2006/relationships/hyperlink" Target="https://podminky.urs.cz/item/CS_URS_2024_01/784211103" TargetMode="External" /><Relationship Id="rId7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2272225" TargetMode="External" /><Relationship Id="rId2" Type="http://schemas.openxmlformats.org/officeDocument/2006/relationships/hyperlink" Target="https://podminky.urs.cz/item/CS_URS_2024_01/342291121" TargetMode="External" /><Relationship Id="rId3" Type="http://schemas.openxmlformats.org/officeDocument/2006/relationships/hyperlink" Target="https://podminky.urs.cz/item/CS_URS_2024_01/317142422" TargetMode="External" /><Relationship Id="rId4" Type="http://schemas.openxmlformats.org/officeDocument/2006/relationships/hyperlink" Target="https://podminky.urs.cz/item/CS_URS_2024_01/612325111" TargetMode="External" /><Relationship Id="rId5" Type="http://schemas.openxmlformats.org/officeDocument/2006/relationships/hyperlink" Target="https://podminky.urs.cz/item/CS_URS_2024_01/612135001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131121" TargetMode="External" /><Relationship Id="rId8" Type="http://schemas.openxmlformats.org/officeDocument/2006/relationships/hyperlink" Target="https://podminky.urs.cz/item/CS_URS_2024_01/612311131" TargetMode="External" /><Relationship Id="rId9" Type="http://schemas.openxmlformats.org/officeDocument/2006/relationships/hyperlink" Target="https://podminky.urs.cz/item/CS_URS_2024_01/642942111" TargetMode="External" /><Relationship Id="rId10" Type="http://schemas.openxmlformats.org/officeDocument/2006/relationships/hyperlink" Target="https://podminky.urs.cz/item/CS_URS_2024_01/962031132" TargetMode="External" /><Relationship Id="rId11" Type="http://schemas.openxmlformats.org/officeDocument/2006/relationships/hyperlink" Target="https://podminky.urs.cz/item/CS_URS_2024_01/965046111" TargetMode="External" /><Relationship Id="rId12" Type="http://schemas.openxmlformats.org/officeDocument/2006/relationships/hyperlink" Target="https://podminky.urs.cz/item/CS_URS_2024_01/965046119" TargetMode="External" /><Relationship Id="rId13" Type="http://schemas.openxmlformats.org/officeDocument/2006/relationships/hyperlink" Target="https://podminky.urs.cz/item/CS_URS_2024_01/968062455" TargetMode="External" /><Relationship Id="rId14" Type="http://schemas.openxmlformats.org/officeDocument/2006/relationships/hyperlink" Target="https://podminky.urs.cz/item/CS_URS_2024_01/949101112" TargetMode="External" /><Relationship Id="rId15" Type="http://schemas.openxmlformats.org/officeDocument/2006/relationships/hyperlink" Target="https://podminky.urs.cz/item/CS_URS_2024_01/952901114" TargetMode="External" /><Relationship Id="rId16" Type="http://schemas.openxmlformats.org/officeDocument/2006/relationships/hyperlink" Target="https://podminky.urs.cz/item/CS_URS_2024_01/997002611" TargetMode="External" /><Relationship Id="rId17" Type="http://schemas.openxmlformats.org/officeDocument/2006/relationships/hyperlink" Target="https://podminky.urs.cz/item/CS_URS_2024_01/9970132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8018002" TargetMode="External" /><Relationship Id="rId22" Type="http://schemas.openxmlformats.org/officeDocument/2006/relationships/hyperlink" Target="https://podminky.urs.cz/item/CS_URS_2024_01/725110814" TargetMode="External" /><Relationship Id="rId23" Type="http://schemas.openxmlformats.org/officeDocument/2006/relationships/hyperlink" Target="https://podminky.urs.cz/item/CS_URS_2024_01/725210821" TargetMode="External" /><Relationship Id="rId24" Type="http://schemas.openxmlformats.org/officeDocument/2006/relationships/hyperlink" Target="https://podminky.urs.cz/item/CS_URS_2024_01/725820802" TargetMode="External" /><Relationship Id="rId25" Type="http://schemas.openxmlformats.org/officeDocument/2006/relationships/hyperlink" Target="https://podminky.urs.cz/item/CS_URS_2024_01/725860811" TargetMode="External" /><Relationship Id="rId26" Type="http://schemas.openxmlformats.org/officeDocument/2006/relationships/hyperlink" Target="https://podminky.urs.cz/item/CS_URS_2024_01/725112022" TargetMode="External" /><Relationship Id="rId27" Type="http://schemas.openxmlformats.org/officeDocument/2006/relationships/hyperlink" Target="https://podminky.urs.cz/item/CS_URS_2024_01/725121525" TargetMode="External" /><Relationship Id="rId28" Type="http://schemas.openxmlformats.org/officeDocument/2006/relationships/hyperlink" Target="https://podminky.urs.cz/item/CS_URS_2024_01/725211617" TargetMode="External" /><Relationship Id="rId29" Type="http://schemas.openxmlformats.org/officeDocument/2006/relationships/hyperlink" Target="https://podminky.urs.cz/item/CS_URS_2024_01/725822611" TargetMode="External" /><Relationship Id="rId30" Type="http://schemas.openxmlformats.org/officeDocument/2006/relationships/hyperlink" Target="https://podminky.urs.cz/item/CS_URS_2024_01/725861102" TargetMode="External" /><Relationship Id="rId31" Type="http://schemas.openxmlformats.org/officeDocument/2006/relationships/hyperlink" Target="https://podminky.urs.cz/item/CS_URS_2024_01/725813111" TargetMode="External" /><Relationship Id="rId32" Type="http://schemas.openxmlformats.org/officeDocument/2006/relationships/hyperlink" Target="https://podminky.urs.cz/item/CS_URS_2024_01/725291652" TargetMode="External" /><Relationship Id="rId33" Type="http://schemas.openxmlformats.org/officeDocument/2006/relationships/hyperlink" Target="https://podminky.urs.cz/item/CS_URS_2024_01/725291653" TargetMode="External" /><Relationship Id="rId34" Type="http://schemas.openxmlformats.org/officeDocument/2006/relationships/hyperlink" Target="https://podminky.urs.cz/item/CS_URS_2024_01/725291654" TargetMode="External" /><Relationship Id="rId35" Type="http://schemas.openxmlformats.org/officeDocument/2006/relationships/hyperlink" Target="https://podminky.urs.cz/item/CS_URS_2024_01/725291664" TargetMode="External" /><Relationship Id="rId36" Type="http://schemas.openxmlformats.org/officeDocument/2006/relationships/hyperlink" Target="https://podminky.urs.cz/item/CS_URS_2024_01/725291680" TargetMode="External" /><Relationship Id="rId37" Type="http://schemas.openxmlformats.org/officeDocument/2006/relationships/hyperlink" Target="https://podminky.urs.cz/item/CS_URS_2024_01/998725312" TargetMode="External" /><Relationship Id="rId38" Type="http://schemas.openxmlformats.org/officeDocument/2006/relationships/hyperlink" Target="https://podminky.urs.cz/item/CS_URS_2024_01/726131041" TargetMode="External" /><Relationship Id="rId39" Type="http://schemas.openxmlformats.org/officeDocument/2006/relationships/hyperlink" Target="https://podminky.urs.cz/item/CS_URS_2024_01/998726312" TargetMode="External" /><Relationship Id="rId40" Type="http://schemas.openxmlformats.org/officeDocument/2006/relationships/hyperlink" Target="https://podminky.urs.cz/item/CS_URS_2024_01/998741312" TargetMode="External" /><Relationship Id="rId41" Type="http://schemas.openxmlformats.org/officeDocument/2006/relationships/hyperlink" Target="https://podminky.urs.cz/item/CS_URS_2024_01/763121590" TargetMode="External" /><Relationship Id="rId42" Type="http://schemas.openxmlformats.org/officeDocument/2006/relationships/hyperlink" Target="https://podminky.urs.cz/item/CS_URS_2024_01/763131451" TargetMode="External" /><Relationship Id="rId43" Type="http://schemas.openxmlformats.org/officeDocument/2006/relationships/hyperlink" Target="https://podminky.urs.cz/item/CS_URS_2024_01/998763512" TargetMode="External" /><Relationship Id="rId44" Type="http://schemas.openxmlformats.org/officeDocument/2006/relationships/hyperlink" Target="https://podminky.urs.cz/item/CS_URS_2024_01/766691914" TargetMode="External" /><Relationship Id="rId45" Type="http://schemas.openxmlformats.org/officeDocument/2006/relationships/hyperlink" Target="https://podminky.urs.cz/item/CS_URS_2024_01/766660001" TargetMode="External" /><Relationship Id="rId46" Type="http://schemas.openxmlformats.org/officeDocument/2006/relationships/hyperlink" Target="https://podminky.urs.cz/item/CS_URS_2024_01/766660729" TargetMode="External" /><Relationship Id="rId47" Type="http://schemas.openxmlformats.org/officeDocument/2006/relationships/hyperlink" Target="https://podminky.urs.cz/item/CS_URS_2024_01/766660730" TargetMode="External" /><Relationship Id="rId48" Type="http://schemas.openxmlformats.org/officeDocument/2006/relationships/hyperlink" Target="https://podminky.urs.cz/item/CS_URS_2024_01/998766312" TargetMode="External" /><Relationship Id="rId49" Type="http://schemas.openxmlformats.org/officeDocument/2006/relationships/hyperlink" Target="https://podminky.urs.cz/item/CS_URS_2024_01/771573810" TargetMode="External" /><Relationship Id="rId50" Type="http://schemas.openxmlformats.org/officeDocument/2006/relationships/hyperlink" Target="https://podminky.urs.cz/item/CS_URS_2024_01/771121011" TargetMode="External" /><Relationship Id="rId51" Type="http://schemas.openxmlformats.org/officeDocument/2006/relationships/hyperlink" Target="https://podminky.urs.cz/item/CS_URS_2024_01/771151014" TargetMode="External" /><Relationship Id="rId52" Type="http://schemas.openxmlformats.org/officeDocument/2006/relationships/hyperlink" Target="https://podminky.urs.cz/item/CS_URS_2024_01/771574416" TargetMode="External" /><Relationship Id="rId53" Type="http://schemas.openxmlformats.org/officeDocument/2006/relationships/hyperlink" Target="https://podminky.urs.cz/item/CS_URS_2024_01/771591115" TargetMode="External" /><Relationship Id="rId54" Type="http://schemas.openxmlformats.org/officeDocument/2006/relationships/hyperlink" Target="https://podminky.urs.cz/item/CS_URS_2024_01/771161021" TargetMode="External" /><Relationship Id="rId55" Type="http://schemas.openxmlformats.org/officeDocument/2006/relationships/hyperlink" Target="https://podminky.urs.cz/item/CS_URS_2024_01/998771312" TargetMode="External" /><Relationship Id="rId56" Type="http://schemas.openxmlformats.org/officeDocument/2006/relationships/hyperlink" Target="https://podminky.urs.cz/item/CS_URS_2024_01/781473810" TargetMode="External" /><Relationship Id="rId57" Type="http://schemas.openxmlformats.org/officeDocument/2006/relationships/hyperlink" Target="https://podminky.urs.cz/item/CS_URS_2024_01/781121011" TargetMode="External" /><Relationship Id="rId58" Type="http://schemas.openxmlformats.org/officeDocument/2006/relationships/hyperlink" Target="https://podminky.urs.cz/item/CS_URS_2024_01/781472219" TargetMode="External" /><Relationship Id="rId59" Type="http://schemas.openxmlformats.org/officeDocument/2006/relationships/hyperlink" Target="https://podminky.urs.cz/item/CS_URS_2024_01/781571141" TargetMode="External" /><Relationship Id="rId60" Type="http://schemas.openxmlformats.org/officeDocument/2006/relationships/hyperlink" Target="https://podminky.urs.cz/item/CS_URS_2024_01/781492211" TargetMode="External" /><Relationship Id="rId61" Type="http://schemas.openxmlformats.org/officeDocument/2006/relationships/hyperlink" Target="https://podminky.urs.cz/item/CS_URS_2024_01/781492251" TargetMode="External" /><Relationship Id="rId62" Type="http://schemas.openxmlformats.org/officeDocument/2006/relationships/hyperlink" Target="https://podminky.urs.cz/item/CS_URS_2024_01/781495115" TargetMode="External" /><Relationship Id="rId63" Type="http://schemas.openxmlformats.org/officeDocument/2006/relationships/hyperlink" Target="https://podminky.urs.cz/item/CS_URS_2024_01/781491021" TargetMode="External" /><Relationship Id="rId64" Type="http://schemas.openxmlformats.org/officeDocument/2006/relationships/hyperlink" Target="https://podminky.urs.cz/item/CS_URS_2024_01/998781312" TargetMode="External" /><Relationship Id="rId65" Type="http://schemas.openxmlformats.org/officeDocument/2006/relationships/hyperlink" Target="https://podminky.urs.cz/item/CS_URS_2024_01/783306801" TargetMode="External" /><Relationship Id="rId66" Type="http://schemas.openxmlformats.org/officeDocument/2006/relationships/hyperlink" Target="https://podminky.urs.cz/item/CS_URS_2024_01/783315103" TargetMode="External" /><Relationship Id="rId67" Type="http://schemas.openxmlformats.org/officeDocument/2006/relationships/hyperlink" Target="https://podminky.urs.cz/item/CS_URS_2024_01/783317101" TargetMode="External" /><Relationship Id="rId68" Type="http://schemas.openxmlformats.org/officeDocument/2006/relationships/hyperlink" Target="https://podminky.urs.cz/item/CS_URS_2024_01/784171005" TargetMode="External" /><Relationship Id="rId69" Type="http://schemas.openxmlformats.org/officeDocument/2006/relationships/hyperlink" Target="https://podminky.urs.cz/item/CS_URS_2024_01/784171115" TargetMode="External" /><Relationship Id="rId70" Type="http://schemas.openxmlformats.org/officeDocument/2006/relationships/hyperlink" Target="https://podminky.urs.cz/item/CS_URS_2024_01/784121001" TargetMode="External" /><Relationship Id="rId71" Type="http://schemas.openxmlformats.org/officeDocument/2006/relationships/hyperlink" Target="https://podminky.urs.cz/item/CS_URS_2024_01/784111003" TargetMode="External" /><Relationship Id="rId72" Type="http://schemas.openxmlformats.org/officeDocument/2006/relationships/hyperlink" Target="https://podminky.urs.cz/item/CS_URS_2024_01/784181123" TargetMode="External" /><Relationship Id="rId73" Type="http://schemas.openxmlformats.org/officeDocument/2006/relationships/hyperlink" Target="https://podminky.urs.cz/item/CS_URS_2024_01/784211103" TargetMode="External" /><Relationship Id="rId7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3112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965046111" TargetMode="External" /><Relationship Id="rId6" Type="http://schemas.openxmlformats.org/officeDocument/2006/relationships/hyperlink" Target="https://podminky.urs.cz/item/CS_URS_2024_01/965046119" TargetMode="External" /><Relationship Id="rId7" Type="http://schemas.openxmlformats.org/officeDocument/2006/relationships/hyperlink" Target="https://podminky.urs.cz/item/CS_URS_2024_01/949101111" TargetMode="External" /><Relationship Id="rId8" Type="http://schemas.openxmlformats.org/officeDocument/2006/relationships/hyperlink" Target="https://podminky.urs.cz/item/CS_URS_2024_01/952901111" TargetMode="External" /><Relationship Id="rId9" Type="http://schemas.openxmlformats.org/officeDocument/2006/relationships/hyperlink" Target="https://podminky.urs.cz/item/CS_URS_2024_01/997002611" TargetMode="External" /><Relationship Id="rId10" Type="http://schemas.openxmlformats.org/officeDocument/2006/relationships/hyperlink" Target="https://podminky.urs.cz/item/CS_URS_2024_01/997013213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871" TargetMode="External" /><Relationship Id="rId14" Type="http://schemas.openxmlformats.org/officeDocument/2006/relationships/hyperlink" Target="https://podminky.urs.cz/item/CS_URS_2024_01/998018002" TargetMode="External" /><Relationship Id="rId15" Type="http://schemas.openxmlformats.org/officeDocument/2006/relationships/hyperlink" Target="https://podminky.urs.cz/item/CS_URS_2024_01/998741312" TargetMode="External" /><Relationship Id="rId16" Type="http://schemas.openxmlformats.org/officeDocument/2006/relationships/hyperlink" Target="https://podminky.urs.cz/item/CS_URS_2024_01/766691914" TargetMode="External" /><Relationship Id="rId17" Type="http://schemas.openxmlformats.org/officeDocument/2006/relationships/hyperlink" Target="https://podminky.urs.cz/item/CS_URS_2024_01/766660001" TargetMode="External" /><Relationship Id="rId18" Type="http://schemas.openxmlformats.org/officeDocument/2006/relationships/hyperlink" Target="https://podminky.urs.cz/item/CS_URS_2024_01/766660729" TargetMode="External" /><Relationship Id="rId19" Type="http://schemas.openxmlformats.org/officeDocument/2006/relationships/hyperlink" Target="https://podminky.urs.cz/item/CS_URS_2024_01/998766312" TargetMode="External" /><Relationship Id="rId20" Type="http://schemas.openxmlformats.org/officeDocument/2006/relationships/hyperlink" Target="https://podminky.urs.cz/item/CS_URS_2024_01/771573810" TargetMode="External" /><Relationship Id="rId21" Type="http://schemas.openxmlformats.org/officeDocument/2006/relationships/hyperlink" Target="https://podminky.urs.cz/item/CS_URS_2024_01/771121011" TargetMode="External" /><Relationship Id="rId22" Type="http://schemas.openxmlformats.org/officeDocument/2006/relationships/hyperlink" Target="https://podminky.urs.cz/item/CS_URS_2024_01/771151014" TargetMode="External" /><Relationship Id="rId23" Type="http://schemas.openxmlformats.org/officeDocument/2006/relationships/hyperlink" Target="https://podminky.urs.cz/item/CS_URS_2024_01/771574416" TargetMode="External" /><Relationship Id="rId24" Type="http://schemas.openxmlformats.org/officeDocument/2006/relationships/hyperlink" Target="https://podminky.urs.cz/item/CS_URS_2024_01/771474112" TargetMode="External" /><Relationship Id="rId25" Type="http://schemas.openxmlformats.org/officeDocument/2006/relationships/hyperlink" Target="https://podminky.urs.cz/item/CS_URS_2024_01/771161021" TargetMode="External" /><Relationship Id="rId26" Type="http://schemas.openxmlformats.org/officeDocument/2006/relationships/hyperlink" Target="https://podminky.urs.cz/item/CS_URS_2024_01/998771312" TargetMode="External" /><Relationship Id="rId27" Type="http://schemas.openxmlformats.org/officeDocument/2006/relationships/hyperlink" Target="https://podminky.urs.cz/item/CS_URS_2024_01/783306801" TargetMode="External" /><Relationship Id="rId28" Type="http://schemas.openxmlformats.org/officeDocument/2006/relationships/hyperlink" Target="https://podminky.urs.cz/item/CS_URS_2024_01/783315103" TargetMode="External" /><Relationship Id="rId29" Type="http://schemas.openxmlformats.org/officeDocument/2006/relationships/hyperlink" Target="https://podminky.urs.cz/item/CS_URS_2024_01/783317101" TargetMode="External" /><Relationship Id="rId30" Type="http://schemas.openxmlformats.org/officeDocument/2006/relationships/hyperlink" Target="https://podminky.urs.cz/item/CS_URS_2024_01/784121001" TargetMode="External" /><Relationship Id="rId31" Type="http://schemas.openxmlformats.org/officeDocument/2006/relationships/hyperlink" Target="https://podminky.urs.cz/item/CS_URS_2024_01/784181123" TargetMode="External" /><Relationship Id="rId32" Type="http://schemas.openxmlformats.org/officeDocument/2006/relationships/hyperlink" Target="https://podminky.urs.cz/item/CS_URS_2024_01/784211103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500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4_01/965046111" TargetMode="External" /><Relationship Id="rId5" Type="http://schemas.openxmlformats.org/officeDocument/2006/relationships/hyperlink" Target="https://podminky.urs.cz/item/CS_URS_2024_01/965046119" TargetMode="External" /><Relationship Id="rId6" Type="http://schemas.openxmlformats.org/officeDocument/2006/relationships/hyperlink" Target="https://podminky.urs.cz/item/CS_URS_2024_01/949101111" TargetMode="External" /><Relationship Id="rId7" Type="http://schemas.openxmlformats.org/officeDocument/2006/relationships/hyperlink" Target="https://podminky.urs.cz/item/CS_URS_2024_01/952901111" TargetMode="External" /><Relationship Id="rId8" Type="http://schemas.openxmlformats.org/officeDocument/2006/relationships/hyperlink" Target="https://podminky.urs.cz/item/CS_URS_2024_01/997002611" TargetMode="External" /><Relationship Id="rId9" Type="http://schemas.openxmlformats.org/officeDocument/2006/relationships/hyperlink" Target="https://podminky.urs.cz/item/CS_URS_2024_01/997013213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71" TargetMode="External" /><Relationship Id="rId13" Type="http://schemas.openxmlformats.org/officeDocument/2006/relationships/hyperlink" Target="https://podminky.urs.cz/item/CS_URS_2024_01/998018002" TargetMode="External" /><Relationship Id="rId14" Type="http://schemas.openxmlformats.org/officeDocument/2006/relationships/hyperlink" Target="https://podminky.urs.cz/item/CS_URS_2024_01/998741312" TargetMode="External" /><Relationship Id="rId15" Type="http://schemas.openxmlformats.org/officeDocument/2006/relationships/hyperlink" Target="https://podminky.urs.cz/item/CS_URS_2024_01/771573810" TargetMode="External" /><Relationship Id="rId16" Type="http://schemas.openxmlformats.org/officeDocument/2006/relationships/hyperlink" Target="https://podminky.urs.cz/item/CS_URS_2024_01/771121011" TargetMode="External" /><Relationship Id="rId17" Type="http://schemas.openxmlformats.org/officeDocument/2006/relationships/hyperlink" Target="https://podminky.urs.cz/item/CS_URS_2024_01/771151014" TargetMode="External" /><Relationship Id="rId18" Type="http://schemas.openxmlformats.org/officeDocument/2006/relationships/hyperlink" Target="https://podminky.urs.cz/item/CS_URS_2024_01/771574416" TargetMode="External" /><Relationship Id="rId19" Type="http://schemas.openxmlformats.org/officeDocument/2006/relationships/hyperlink" Target="https://podminky.urs.cz/item/CS_URS_2024_01/771591115" TargetMode="External" /><Relationship Id="rId20" Type="http://schemas.openxmlformats.org/officeDocument/2006/relationships/hyperlink" Target="https://podminky.urs.cz/item/CS_URS_2024_01/771161021" TargetMode="External" /><Relationship Id="rId21" Type="http://schemas.openxmlformats.org/officeDocument/2006/relationships/hyperlink" Target="https://podminky.urs.cz/item/CS_URS_2024_01/998771312" TargetMode="External" /><Relationship Id="rId22" Type="http://schemas.openxmlformats.org/officeDocument/2006/relationships/hyperlink" Target="https://podminky.urs.cz/item/CS_URS_2024_01/781473810" TargetMode="External" /><Relationship Id="rId23" Type="http://schemas.openxmlformats.org/officeDocument/2006/relationships/hyperlink" Target="https://podminky.urs.cz/item/CS_URS_2024_01/781121011" TargetMode="External" /><Relationship Id="rId24" Type="http://schemas.openxmlformats.org/officeDocument/2006/relationships/hyperlink" Target="https://podminky.urs.cz/item/CS_URS_2024_01/781472219" TargetMode="External" /><Relationship Id="rId25" Type="http://schemas.openxmlformats.org/officeDocument/2006/relationships/hyperlink" Target="https://podminky.urs.cz/item/CS_URS_2024_01/781492251" TargetMode="External" /><Relationship Id="rId26" Type="http://schemas.openxmlformats.org/officeDocument/2006/relationships/hyperlink" Target="https://podminky.urs.cz/item/CS_URS_2024_01/781495115" TargetMode="External" /><Relationship Id="rId27" Type="http://schemas.openxmlformats.org/officeDocument/2006/relationships/hyperlink" Target="https://podminky.urs.cz/item/CS_URS_2024_01/998781312" TargetMode="External" /><Relationship Id="rId28" Type="http://schemas.openxmlformats.org/officeDocument/2006/relationships/hyperlink" Target="https://podminky.urs.cz/item/CS_URS_2024_01/784171001" TargetMode="External" /><Relationship Id="rId29" Type="http://schemas.openxmlformats.org/officeDocument/2006/relationships/hyperlink" Target="https://podminky.urs.cz/item/CS_URS_2024_01/784171111" TargetMode="External" /><Relationship Id="rId30" Type="http://schemas.openxmlformats.org/officeDocument/2006/relationships/hyperlink" Target="https://podminky.urs.cz/item/CS_URS_2024_01/784171121" TargetMode="External" /><Relationship Id="rId31" Type="http://schemas.openxmlformats.org/officeDocument/2006/relationships/hyperlink" Target="https://podminky.urs.cz/item/CS_URS_2024_01/784111001" TargetMode="External" /><Relationship Id="rId32" Type="http://schemas.openxmlformats.org/officeDocument/2006/relationships/hyperlink" Target="https://podminky.urs.cz/item/CS_URS_2024_01/784121001" TargetMode="External" /><Relationship Id="rId33" Type="http://schemas.openxmlformats.org/officeDocument/2006/relationships/hyperlink" Target="https://podminky.urs.cz/item/CS_URS_2024_01/784181121" TargetMode="External" /><Relationship Id="rId34" Type="http://schemas.openxmlformats.org/officeDocument/2006/relationships/hyperlink" Target="https://podminky.urs.cz/item/CS_URS_2024_01/784211101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MDK - rekonstrukce sociálních zařízení II. NP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4. 2. 2024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WC ženy'!J30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'01 - WC ženy'!P97</f>
        <v>0</v>
      </c>
      <c r="AV55" s="123">
        <f>'01 - WC ženy'!J33</f>
        <v>0</v>
      </c>
      <c r="AW55" s="123">
        <f>'01 - WC ženy'!J34</f>
        <v>0</v>
      </c>
      <c r="AX55" s="123">
        <f>'01 - WC ženy'!J35</f>
        <v>0</v>
      </c>
      <c r="AY55" s="123">
        <f>'01 - WC ženy'!J36</f>
        <v>0</v>
      </c>
      <c r="AZ55" s="123">
        <f>'01 - WC ženy'!F33</f>
        <v>0</v>
      </c>
      <c r="BA55" s="123">
        <f>'01 - WC ženy'!F34</f>
        <v>0</v>
      </c>
      <c r="BB55" s="123">
        <f>'01 - WC ženy'!F35</f>
        <v>0</v>
      </c>
      <c r="BC55" s="123">
        <f>'01 - WC ženy'!F36</f>
        <v>0</v>
      </c>
      <c r="BD55" s="125">
        <f>'01 - WC ženy'!F37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WC muži'!J30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'02 - WC muži'!P97</f>
        <v>0</v>
      </c>
      <c r="AV56" s="123">
        <f>'02 - WC muži'!J33</f>
        <v>0</v>
      </c>
      <c r="AW56" s="123">
        <f>'02 - WC muži'!J34</f>
        <v>0</v>
      </c>
      <c r="AX56" s="123">
        <f>'02 - WC muži'!J35</f>
        <v>0</v>
      </c>
      <c r="AY56" s="123">
        <f>'02 - WC muži'!J36</f>
        <v>0</v>
      </c>
      <c r="AZ56" s="123">
        <f>'02 - WC muži'!F33</f>
        <v>0</v>
      </c>
      <c r="BA56" s="123">
        <f>'02 - WC muži'!F34</f>
        <v>0</v>
      </c>
      <c r="BB56" s="123">
        <f>'02 - WC muži'!F35</f>
        <v>0</v>
      </c>
      <c r="BC56" s="123">
        <f>'02 - WC muži'!F36</f>
        <v>0</v>
      </c>
      <c r="BD56" s="125">
        <f>'02 - WC muži'!F37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75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Sklad'!J30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'03 - Sklad'!P91</f>
        <v>0</v>
      </c>
      <c r="AV57" s="123">
        <f>'03 - Sklad'!J33</f>
        <v>0</v>
      </c>
      <c r="AW57" s="123">
        <f>'03 - Sklad'!J34</f>
        <v>0</v>
      </c>
      <c r="AX57" s="123">
        <f>'03 - Sklad'!J35</f>
        <v>0</v>
      </c>
      <c r="AY57" s="123">
        <f>'03 - Sklad'!J36</f>
        <v>0</v>
      </c>
      <c r="AZ57" s="123">
        <f>'03 - Sklad'!F33</f>
        <v>0</v>
      </c>
      <c r="BA57" s="123">
        <f>'03 - Sklad'!F34</f>
        <v>0</v>
      </c>
      <c r="BB57" s="123">
        <f>'03 - Sklad'!F35</f>
        <v>0</v>
      </c>
      <c r="BC57" s="123">
        <f>'03 - Sklad'!F36</f>
        <v>0</v>
      </c>
      <c r="BD57" s="125">
        <f>'03 - Sklad'!F37</f>
        <v>0</v>
      </c>
      <c r="BE57" s="7"/>
      <c r="BT57" s="126" t="s">
        <v>79</v>
      </c>
      <c r="BV57" s="126" t="s">
        <v>73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75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Chodba'!J30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7">
        <v>0</v>
      </c>
      <c r="AT58" s="128">
        <f>ROUND(SUM(AV58:AW58),2)</f>
        <v>0</v>
      </c>
      <c r="AU58" s="129">
        <f>'04 - Chodba'!P90</f>
        <v>0</v>
      </c>
      <c r="AV58" s="128">
        <f>'04 - Chodba'!J33</f>
        <v>0</v>
      </c>
      <c r="AW58" s="128">
        <f>'04 - Chodba'!J34</f>
        <v>0</v>
      </c>
      <c r="AX58" s="128">
        <f>'04 - Chodba'!J35</f>
        <v>0</v>
      </c>
      <c r="AY58" s="128">
        <f>'04 - Chodba'!J36</f>
        <v>0</v>
      </c>
      <c r="AZ58" s="128">
        <f>'04 - Chodba'!F33</f>
        <v>0</v>
      </c>
      <c r="BA58" s="128">
        <f>'04 - Chodba'!F34</f>
        <v>0</v>
      </c>
      <c r="BB58" s="128">
        <f>'04 - Chodba'!F35</f>
        <v>0</v>
      </c>
      <c r="BC58" s="128">
        <f>'04 - Chodba'!F36</f>
        <v>0</v>
      </c>
      <c r="BD58" s="130">
        <f>'04 - Chodba'!F37</f>
        <v>0</v>
      </c>
      <c r="BE58" s="7"/>
      <c r="BT58" s="126" t="s">
        <v>79</v>
      </c>
      <c r="BV58" s="126" t="s">
        <v>73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8DBRufKmzIThXbB/eP37wKu7zXIoiDOfmCTifeu0doSmMzQqRAjemRFBYplm67MpZwX5tjyn6It5+XfywEWK5g==" hashValue="YaPcevuOddwHJdk47o37EPhg1UvHOFD1sQvtv3AwIVV78rQq1AgkOTKzUSGZg+JAh5r/vtx+OXMVHRYU5b4oZw==" algorithmName="SHA-512" password="80EB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WC ženy'!C2" display="/"/>
    <hyperlink ref="A56" location="'02 - WC muži'!C2" display="/"/>
    <hyperlink ref="A57" location="'03 - Sklad'!C2" display="/"/>
    <hyperlink ref="A58" location="'04 - Chod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MDK - rekonstrukce sociálních zařízení II. NP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4. 2. 2024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ROUND((SUM(BE97:BE392)),  2)</f>
        <v>0</v>
      </c>
      <c r="G33" s="41"/>
      <c r="H33" s="41"/>
      <c r="I33" s="151">
        <v>0.20999999999999999</v>
      </c>
      <c r="J33" s="150">
        <f>ROUND(((SUM(BE97:BE392))*I33),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ROUND((SUM(BF97:BF392)),  2)</f>
        <v>0</v>
      </c>
      <c r="G34" s="41"/>
      <c r="H34" s="41"/>
      <c r="I34" s="151">
        <v>0.12</v>
      </c>
      <c r="J34" s="150">
        <f>ROUND(((SUM(BF97:BF392))*I34),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ROUND((SUM(BG97:BG392)),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ROUND((SUM(BH97:BH392)),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ROUND((SUM(BI97:BI392)),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MDK - rekonstrukce sociálních zařízení II. NP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WC ženy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4. 2. 2024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J142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J172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104</v>
      </c>
      <c r="E66" s="171"/>
      <c r="F66" s="171"/>
      <c r="G66" s="171"/>
      <c r="H66" s="171"/>
      <c r="I66" s="171"/>
      <c r="J66" s="172">
        <f>J175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105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J178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107</v>
      </c>
      <c r="E69" s="177"/>
      <c r="F69" s="177"/>
      <c r="G69" s="177"/>
      <c r="H69" s="177"/>
      <c r="I69" s="177"/>
      <c r="J69" s="178">
        <f>J221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108</v>
      </c>
      <c r="E70" s="177"/>
      <c r="F70" s="177"/>
      <c r="G70" s="177"/>
      <c r="H70" s="177"/>
      <c r="I70" s="177"/>
      <c r="J70" s="178">
        <f>J226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109</v>
      </c>
      <c r="E71" s="177"/>
      <c r="F71" s="177"/>
      <c r="G71" s="177"/>
      <c r="H71" s="177"/>
      <c r="I71" s="177"/>
      <c r="J71" s="178">
        <f>J233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110</v>
      </c>
      <c r="E72" s="177"/>
      <c r="F72" s="177"/>
      <c r="G72" s="177"/>
      <c r="H72" s="177"/>
      <c r="I72" s="177"/>
      <c r="J72" s="178">
        <f>J244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111</v>
      </c>
      <c r="E73" s="177"/>
      <c r="F73" s="177"/>
      <c r="G73" s="177"/>
      <c r="H73" s="177"/>
      <c r="I73" s="177"/>
      <c r="J73" s="178">
        <f>J260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112</v>
      </c>
      <c r="E74" s="177"/>
      <c r="F74" s="177"/>
      <c r="G74" s="177"/>
      <c r="H74" s="177"/>
      <c r="I74" s="177"/>
      <c r="J74" s="178">
        <f>J297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113</v>
      </c>
      <c r="E75" s="177"/>
      <c r="F75" s="177"/>
      <c r="G75" s="177"/>
      <c r="H75" s="177"/>
      <c r="I75" s="177"/>
      <c r="J75" s="178">
        <f>J346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</v>
      </c>
      <c r="E76" s="177"/>
      <c r="F76" s="177"/>
      <c r="G76" s="177"/>
      <c r="H76" s="177"/>
      <c r="I76" s="177"/>
      <c r="J76" s="178">
        <f>J360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115</v>
      </c>
      <c r="E77" s="171"/>
      <c r="F77" s="171"/>
      <c r="G77" s="171"/>
      <c r="H77" s="171"/>
      <c r="I77" s="171"/>
      <c r="J77" s="172">
        <f>J391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MDK - rekonstrukce sociálních zařízení II. NP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92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01 - WC ženy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 xml:space="preserve"> </v>
      </c>
      <c r="G91" s="43"/>
      <c r="H91" s="43"/>
      <c r="I91" s="35" t="s">
        <v>23</v>
      </c>
      <c r="J91" s="75" t="str">
        <f>IF(J12="","",J12)</f>
        <v>4. 2. 2024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>Město Sokolov</v>
      </c>
      <c r="G93" s="43"/>
      <c r="H93" s="43"/>
      <c r="I93" s="35" t="s">
        <v>31</v>
      </c>
      <c r="J93" s="39" t="str">
        <f>E21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IF(E18="","",E18)</f>
        <v>Vyplň údaj</v>
      </c>
      <c r="G94" s="43"/>
      <c r="H94" s="43"/>
      <c r="I94" s="35" t="s">
        <v>33</v>
      </c>
      <c r="J94" s="39" t="str">
        <f>E24</f>
        <v>Michal Kubelka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117</v>
      </c>
      <c r="D96" s="183" t="s">
        <v>56</v>
      </c>
      <c r="E96" s="183" t="s">
        <v>52</v>
      </c>
      <c r="F96" s="183" t="s">
        <v>53</v>
      </c>
      <c r="G96" s="183" t="s">
        <v>118</v>
      </c>
      <c r="H96" s="183" t="s">
        <v>119</v>
      </c>
      <c r="I96" s="183" t="s">
        <v>120</v>
      </c>
      <c r="J96" s="183" t="s">
        <v>96</v>
      </c>
      <c r="K96" s="184" t="s">
        <v>121</v>
      </c>
      <c r="L96" s="185"/>
      <c r="M96" s="95" t="s">
        <v>19</v>
      </c>
      <c r="N96" s="96" t="s">
        <v>41</v>
      </c>
      <c r="O96" s="96" t="s">
        <v>122</v>
      </c>
      <c r="P96" s="96" t="s">
        <v>123</v>
      </c>
      <c r="Q96" s="96" t="s">
        <v>124</v>
      </c>
      <c r="R96" s="96" t="s">
        <v>125</v>
      </c>
      <c r="S96" s="96" t="s">
        <v>126</v>
      </c>
      <c r="T96" s="97" t="s">
        <v>127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128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P98+P175+P391</f>
        <v>0</v>
      </c>
      <c r="Q97" s="99"/>
      <c r="R97" s="188">
        <f>R98+R175+R391</f>
        <v>4.3869219299999997</v>
      </c>
      <c r="S97" s="99"/>
      <c r="T97" s="189">
        <f>T98+T175+T391</f>
        <v>4.4001171699999997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70</v>
      </c>
      <c r="AU97" s="20" t="s">
        <v>97</v>
      </c>
      <c r="BK97" s="190">
        <f>BK98+BK175+BK391</f>
        <v>0</v>
      </c>
    </row>
    <row r="98" s="12" customFormat="1" ht="25.92" customHeight="1">
      <c r="A98" s="12"/>
      <c r="B98" s="191"/>
      <c r="C98" s="192"/>
      <c r="D98" s="193" t="s">
        <v>70</v>
      </c>
      <c r="E98" s="194" t="s">
        <v>129</v>
      </c>
      <c r="F98" s="194" t="s">
        <v>130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P99+P111+P142+P160+P172</f>
        <v>0</v>
      </c>
      <c r="Q98" s="199"/>
      <c r="R98" s="200">
        <f>R99+R111+R142+R160+R172</f>
        <v>1.9022142999999998</v>
      </c>
      <c r="S98" s="199"/>
      <c r="T98" s="201">
        <f>T99+T111+T142+T160+T172</f>
        <v>2.1831679999999998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79</v>
      </c>
      <c r="AT98" s="203" t="s">
        <v>70</v>
      </c>
      <c r="AU98" s="203" t="s">
        <v>71</v>
      </c>
      <c r="AY98" s="202" t="s">
        <v>131</v>
      </c>
      <c r="BK98" s="204">
        <f>BK99+BK111+BK142+BK160+BK172</f>
        <v>0</v>
      </c>
    </row>
    <row r="99" s="12" customFormat="1" ht="22.8" customHeight="1">
      <c r="A99" s="12"/>
      <c r="B99" s="191"/>
      <c r="C99" s="192"/>
      <c r="D99" s="193" t="s">
        <v>70</v>
      </c>
      <c r="E99" s="205" t="s">
        <v>132</v>
      </c>
      <c r="F99" s="205" t="s">
        <v>133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SUM(P100:P110)</f>
        <v>0</v>
      </c>
      <c r="Q99" s="199"/>
      <c r="R99" s="200">
        <f>SUM(R100:R110)</f>
        <v>0.81284445999999999</v>
      </c>
      <c r="S99" s="199"/>
      <c r="T99" s="201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70</v>
      </c>
      <c r="AU99" s="203" t="s">
        <v>79</v>
      </c>
      <c r="AY99" s="202" t="s">
        <v>131</v>
      </c>
      <c r="BK99" s="204">
        <f>SUM(BK100:BK110)</f>
        <v>0</v>
      </c>
    </row>
    <row r="100" s="2" customFormat="1" ht="24.15" customHeight="1">
      <c r="A100" s="41"/>
      <c r="B100" s="42"/>
      <c r="C100" s="207" t="s">
        <v>79</v>
      </c>
      <c r="D100" s="207" t="s">
        <v>134</v>
      </c>
      <c r="E100" s="208" t="s">
        <v>135</v>
      </c>
      <c r="F100" s="209" t="s">
        <v>136</v>
      </c>
      <c r="G100" s="210" t="s">
        <v>137</v>
      </c>
      <c r="H100" s="211">
        <v>11.443</v>
      </c>
      <c r="I100" s="212"/>
      <c r="J100" s="213">
        <f>ROUND(I100*H100,2)</f>
        <v>0</v>
      </c>
      <c r="K100" s="209" t="s">
        <v>138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0.061719999999999997</v>
      </c>
      <c r="R100" s="216">
        <f>Q100*H100</f>
        <v>0.70626195999999997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139</v>
      </c>
      <c r="AT100" s="218" t="s">
        <v>134</v>
      </c>
      <c r="AU100" s="218" t="s">
        <v>81</v>
      </c>
      <c r="AY100" s="20" t="s">
        <v>131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139</v>
      </c>
      <c r="BM100" s="218" t="s">
        <v>140</v>
      </c>
    </row>
    <row r="101" s="2" customFormat="1">
      <c r="A101" s="41"/>
      <c r="B101" s="42"/>
      <c r="C101" s="43"/>
      <c r="D101" s="220" t="s">
        <v>141</v>
      </c>
      <c r="E101" s="43"/>
      <c r="F101" s="221" t="s">
        <v>142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141</v>
      </c>
      <c r="AU101" s="20" t="s">
        <v>81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144</v>
      </c>
      <c r="G102" s="226"/>
      <c r="H102" s="230">
        <v>18.292999999999999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32</v>
      </c>
      <c r="AX102" s="13" t="s">
        <v>71</v>
      </c>
      <c r="AY102" s="236" t="s">
        <v>131</v>
      </c>
    </row>
    <row r="103" s="13" customFormat="1">
      <c r="A103" s="13"/>
      <c r="B103" s="225"/>
      <c r="C103" s="226"/>
      <c r="D103" s="227" t="s">
        <v>143</v>
      </c>
      <c r="E103" s="228" t="s">
        <v>19</v>
      </c>
      <c r="F103" s="229" t="s">
        <v>145</v>
      </c>
      <c r="G103" s="226"/>
      <c r="H103" s="230">
        <v>-5.5999999999999996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143</v>
      </c>
      <c r="AU103" s="236" t="s">
        <v>81</v>
      </c>
      <c r="AV103" s="13" t="s">
        <v>81</v>
      </c>
      <c r="AW103" s="13" t="s">
        <v>32</v>
      </c>
      <c r="AX103" s="13" t="s">
        <v>71</v>
      </c>
      <c r="AY103" s="236" t="s">
        <v>131</v>
      </c>
    </row>
    <row r="104" s="13" customFormat="1">
      <c r="A104" s="13"/>
      <c r="B104" s="225"/>
      <c r="C104" s="226"/>
      <c r="D104" s="227" t="s">
        <v>143</v>
      </c>
      <c r="E104" s="228" t="s">
        <v>19</v>
      </c>
      <c r="F104" s="229" t="s">
        <v>146</v>
      </c>
      <c r="G104" s="226"/>
      <c r="H104" s="230">
        <v>-1.25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143</v>
      </c>
      <c r="AU104" s="236" t="s">
        <v>81</v>
      </c>
      <c r="AV104" s="13" t="s">
        <v>81</v>
      </c>
      <c r="AW104" s="13" t="s">
        <v>32</v>
      </c>
      <c r="AX104" s="13" t="s">
        <v>71</v>
      </c>
      <c r="AY104" s="236" t="s">
        <v>131</v>
      </c>
    </row>
    <row r="105" s="14" customFormat="1">
      <c r="A105" s="14"/>
      <c r="B105" s="237"/>
      <c r="C105" s="238"/>
      <c r="D105" s="227" t="s">
        <v>143</v>
      </c>
      <c r="E105" s="239" t="s">
        <v>19</v>
      </c>
      <c r="F105" s="240" t="s">
        <v>147</v>
      </c>
      <c r="G105" s="238"/>
      <c r="H105" s="241">
        <v>11.443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143</v>
      </c>
      <c r="AU105" s="247" t="s">
        <v>81</v>
      </c>
      <c r="AV105" s="14" t="s">
        <v>139</v>
      </c>
      <c r="AW105" s="14" t="s">
        <v>32</v>
      </c>
      <c r="AX105" s="14" t="s">
        <v>79</v>
      </c>
      <c r="AY105" s="247" t="s">
        <v>131</v>
      </c>
    </row>
    <row r="106" s="2" customFormat="1" ht="16.5" customHeight="1">
      <c r="A106" s="41"/>
      <c r="B106" s="42"/>
      <c r="C106" s="207" t="s">
        <v>81</v>
      </c>
      <c r="D106" s="207" t="s">
        <v>134</v>
      </c>
      <c r="E106" s="208" t="s">
        <v>148</v>
      </c>
      <c r="F106" s="209" t="s">
        <v>149</v>
      </c>
      <c r="G106" s="210" t="s">
        <v>150</v>
      </c>
      <c r="H106" s="211">
        <v>11.25</v>
      </c>
      <c r="I106" s="212"/>
      <c r="J106" s="213">
        <f>ROUND(I106*H106,2)</f>
        <v>0</v>
      </c>
      <c r="K106" s="209" t="s">
        <v>138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0.00012999999999999999</v>
      </c>
      <c r="R106" s="216">
        <f>Q106*H106</f>
        <v>0.0014624999999999998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139</v>
      </c>
      <c r="AT106" s="218" t="s">
        <v>134</v>
      </c>
      <c r="AU106" s="218" t="s">
        <v>81</v>
      </c>
      <c r="AY106" s="20" t="s">
        <v>131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139</v>
      </c>
      <c r="BM106" s="218" t="s">
        <v>151</v>
      </c>
    </row>
    <row r="107" s="2" customFormat="1">
      <c r="A107" s="41"/>
      <c r="B107" s="42"/>
      <c r="C107" s="43"/>
      <c r="D107" s="220" t="s">
        <v>141</v>
      </c>
      <c r="E107" s="43"/>
      <c r="F107" s="221" t="s">
        <v>152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141</v>
      </c>
      <c r="AU107" s="20" t="s">
        <v>81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153</v>
      </c>
      <c r="G108" s="226"/>
      <c r="H108" s="230">
        <v>11.25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32</v>
      </c>
      <c r="AX108" s="13" t="s">
        <v>79</v>
      </c>
      <c r="AY108" s="236" t="s">
        <v>131</v>
      </c>
    </row>
    <row r="109" s="2" customFormat="1" ht="24.15" customHeight="1">
      <c r="A109" s="41"/>
      <c r="B109" s="42"/>
      <c r="C109" s="207" t="s">
        <v>132</v>
      </c>
      <c r="D109" s="207" t="s">
        <v>134</v>
      </c>
      <c r="E109" s="208" t="s">
        <v>154</v>
      </c>
      <c r="F109" s="209" t="s">
        <v>155</v>
      </c>
      <c r="G109" s="210" t="s">
        <v>156</v>
      </c>
      <c r="H109" s="211">
        <v>4</v>
      </c>
      <c r="I109" s="212"/>
      <c r="J109" s="213">
        <f>ROUND(I109*H109,2)</f>
        <v>0</v>
      </c>
      <c r="K109" s="209" t="s">
        <v>138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0.026280000000000001</v>
      </c>
      <c r="R109" s="216">
        <f>Q109*H109</f>
        <v>0.10512000000000001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139</v>
      </c>
      <c r="AT109" s="218" t="s">
        <v>134</v>
      </c>
      <c r="AU109" s="218" t="s">
        <v>81</v>
      </c>
      <c r="AY109" s="20" t="s">
        <v>131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139</v>
      </c>
      <c r="BM109" s="218" t="s">
        <v>157</v>
      </c>
    </row>
    <row r="110" s="2" customFormat="1">
      <c r="A110" s="41"/>
      <c r="B110" s="42"/>
      <c r="C110" s="43"/>
      <c r="D110" s="220" t="s">
        <v>141</v>
      </c>
      <c r="E110" s="43"/>
      <c r="F110" s="221" t="s">
        <v>158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12" customFormat="1" ht="22.8" customHeight="1">
      <c r="A111" s="12"/>
      <c r="B111" s="191"/>
      <c r="C111" s="192"/>
      <c r="D111" s="193" t="s">
        <v>70</v>
      </c>
      <c r="E111" s="205" t="s">
        <v>159</v>
      </c>
      <c r="F111" s="205" t="s">
        <v>160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SUM(P112:P141)</f>
        <v>0</v>
      </c>
      <c r="Q111" s="199"/>
      <c r="R111" s="200">
        <f>SUM(R112:R141)</f>
        <v>1.0848843399999999</v>
      </c>
      <c r="S111" s="199"/>
      <c r="T111" s="201">
        <f>SUM(T112:T141)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70</v>
      </c>
      <c r="AU111" s="203" t="s">
        <v>79</v>
      </c>
      <c r="AY111" s="202" t="s">
        <v>131</v>
      </c>
      <c r="BK111" s="204">
        <f>SUM(BK112:BK141)</f>
        <v>0</v>
      </c>
    </row>
    <row r="112" s="2" customFormat="1" ht="16.5" customHeight="1">
      <c r="A112" s="41"/>
      <c r="B112" s="42"/>
      <c r="C112" s="207" t="s">
        <v>139</v>
      </c>
      <c r="D112" s="207" t="s">
        <v>134</v>
      </c>
      <c r="E112" s="208" t="s">
        <v>161</v>
      </c>
      <c r="F112" s="209" t="s">
        <v>162</v>
      </c>
      <c r="G112" s="210" t="s">
        <v>137</v>
      </c>
      <c r="H112" s="211">
        <v>1.0600000000000001</v>
      </c>
      <c r="I112" s="212"/>
      <c r="J112" s="213">
        <f>ROUND(I112*H112,2)</f>
        <v>0</v>
      </c>
      <c r="K112" s="209" t="s">
        <v>138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0.038199999999999998</v>
      </c>
      <c r="R112" s="216">
        <f>Q112*H112</f>
        <v>0.040492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139</v>
      </c>
      <c r="AT112" s="218" t="s">
        <v>134</v>
      </c>
      <c r="AU112" s="218" t="s">
        <v>81</v>
      </c>
      <c r="AY112" s="20" t="s">
        <v>131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139</v>
      </c>
      <c r="BM112" s="218" t="s">
        <v>163</v>
      </c>
    </row>
    <row r="113" s="2" customFormat="1">
      <c r="A113" s="41"/>
      <c r="B113" s="42"/>
      <c r="C113" s="43"/>
      <c r="D113" s="220" t="s">
        <v>141</v>
      </c>
      <c r="E113" s="43"/>
      <c r="F113" s="221" t="s">
        <v>164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141</v>
      </c>
      <c r="AU113" s="20" t="s">
        <v>81</v>
      </c>
    </row>
    <row r="114" s="15" customFormat="1">
      <c r="A114" s="15"/>
      <c r="B114" s="248"/>
      <c r="C114" s="249"/>
      <c r="D114" s="227" t="s">
        <v>143</v>
      </c>
      <c r="E114" s="250" t="s">
        <v>19</v>
      </c>
      <c r="F114" s="251" t="s">
        <v>165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143</v>
      </c>
      <c r="AU114" s="257" t="s">
        <v>81</v>
      </c>
      <c r="AV114" s="15" t="s">
        <v>79</v>
      </c>
      <c r="AW114" s="15" t="s">
        <v>32</v>
      </c>
      <c r="AX114" s="15" t="s">
        <v>71</v>
      </c>
      <c r="AY114" s="257" t="s">
        <v>131</v>
      </c>
    </row>
    <row r="115" s="13" customFormat="1">
      <c r="A115" s="13"/>
      <c r="B115" s="225"/>
      <c r="C115" s="226"/>
      <c r="D115" s="227" t="s">
        <v>143</v>
      </c>
      <c r="E115" s="228" t="s">
        <v>19</v>
      </c>
      <c r="F115" s="229" t="s">
        <v>166</v>
      </c>
      <c r="G115" s="226"/>
      <c r="H115" s="230">
        <v>1.0600000000000001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143</v>
      </c>
      <c r="AU115" s="236" t="s">
        <v>81</v>
      </c>
      <c r="AV115" s="13" t="s">
        <v>81</v>
      </c>
      <c r="AW115" s="13" t="s">
        <v>32</v>
      </c>
      <c r="AX115" s="13" t="s">
        <v>79</v>
      </c>
      <c r="AY115" s="236" t="s">
        <v>131</v>
      </c>
    </row>
    <row r="116" s="2" customFormat="1" ht="21.75" customHeight="1">
      <c r="A116" s="41"/>
      <c r="B116" s="42"/>
      <c r="C116" s="207" t="s">
        <v>167</v>
      </c>
      <c r="D116" s="207" t="s">
        <v>134</v>
      </c>
      <c r="E116" s="208" t="s">
        <v>168</v>
      </c>
      <c r="F116" s="209" t="s">
        <v>169</v>
      </c>
      <c r="G116" s="210" t="s">
        <v>137</v>
      </c>
      <c r="H116" s="211">
        <v>37.738</v>
      </c>
      <c r="I116" s="212"/>
      <c r="J116" s="213">
        <f>ROUND(I116*H116,2)</f>
        <v>0</v>
      </c>
      <c r="K116" s="209" t="s">
        <v>138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0.020480000000000002</v>
      </c>
      <c r="R116" s="216">
        <f>Q116*H116</f>
        <v>0.77287424000000005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139</v>
      </c>
      <c r="AT116" s="218" t="s">
        <v>134</v>
      </c>
      <c r="AU116" s="218" t="s">
        <v>81</v>
      </c>
      <c r="AY116" s="20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139</v>
      </c>
      <c r="BM116" s="218" t="s">
        <v>170</v>
      </c>
    </row>
    <row r="117" s="2" customFormat="1">
      <c r="A117" s="41"/>
      <c r="B117" s="42"/>
      <c r="C117" s="43"/>
      <c r="D117" s="220" t="s">
        <v>141</v>
      </c>
      <c r="E117" s="43"/>
      <c r="F117" s="221" t="s">
        <v>171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141</v>
      </c>
      <c r="AU117" s="20" t="s">
        <v>81</v>
      </c>
    </row>
    <row r="118" s="15" customFormat="1">
      <c r="A118" s="15"/>
      <c r="B118" s="248"/>
      <c r="C118" s="249"/>
      <c r="D118" s="227" t="s">
        <v>143</v>
      </c>
      <c r="E118" s="250" t="s">
        <v>19</v>
      </c>
      <c r="F118" s="251" t="s">
        <v>172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143</v>
      </c>
      <c r="AU118" s="257" t="s">
        <v>81</v>
      </c>
      <c r="AV118" s="15" t="s">
        <v>79</v>
      </c>
      <c r="AW118" s="15" t="s">
        <v>32</v>
      </c>
      <c r="AX118" s="15" t="s">
        <v>71</v>
      </c>
      <c r="AY118" s="257" t="s">
        <v>131</v>
      </c>
    </row>
    <row r="119" s="13" customFormat="1">
      <c r="A119" s="13"/>
      <c r="B119" s="225"/>
      <c r="C119" s="226"/>
      <c r="D119" s="227" t="s">
        <v>143</v>
      </c>
      <c r="E119" s="228" t="s">
        <v>19</v>
      </c>
      <c r="F119" s="229" t="s">
        <v>173</v>
      </c>
      <c r="G119" s="226"/>
      <c r="H119" s="230">
        <v>37.584000000000003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143</v>
      </c>
      <c r="AU119" s="236" t="s">
        <v>81</v>
      </c>
      <c r="AV119" s="13" t="s">
        <v>81</v>
      </c>
      <c r="AW119" s="13" t="s">
        <v>32</v>
      </c>
      <c r="AX119" s="13" t="s">
        <v>71</v>
      </c>
      <c r="AY119" s="236" t="s">
        <v>131</v>
      </c>
    </row>
    <row r="120" s="13" customFormat="1">
      <c r="A120" s="13"/>
      <c r="B120" s="225"/>
      <c r="C120" s="226"/>
      <c r="D120" s="227" t="s">
        <v>143</v>
      </c>
      <c r="E120" s="228" t="s">
        <v>19</v>
      </c>
      <c r="F120" s="229" t="s">
        <v>174</v>
      </c>
      <c r="G120" s="226"/>
      <c r="H120" s="230">
        <v>-1.004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143</v>
      </c>
      <c r="AU120" s="236" t="s">
        <v>81</v>
      </c>
      <c r="AV120" s="13" t="s">
        <v>81</v>
      </c>
      <c r="AW120" s="13" t="s">
        <v>32</v>
      </c>
      <c r="AX120" s="13" t="s">
        <v>71</v>
      </c>
      <c r="AY120" s="236" t="s">
        <v>131</v>
      </c>
    </row>
    <row r="121" s="13" customFormat="1">
      <c r="A121" s="13"/>
      <c r="B121" s="225"/>
      <c r="C121" s="226"/>
      <c r="D121" s="227" t="s">
        <v>143</v>
      </c>
      <c r="E121" s="228" t="s">
        <v>19</v>
      </c>
      <c r="F121" s="229" t="s">
        <v>175</v>
      </c>
      <c r="G121" s="226"/>
      <c r="H121" s="230">
        <v>0.82499999999999996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143</v>
      </c>
      <c r="AU121" s="236" t="s">
        <v>81</v>
      </c>
      <c r="AV121" s="13" t="s">
        <v>81</v>
      </c>
      <c r="AW121" s="13" t="s">
        <v>32</v>
      </c>
      <c r="AX121" s="13" t="s">
        <v>71</v>
      </c>
      <c r="AY121" s="236" t="s">
        <v>131</v>
      </c>
    </row>
    <row r="122" s="13" customFormat="1">
      <c r="A122" s="13"/>
      <c r="B122" s="225"/>
      <c r="C122" s="226"/>
      <c r="D122" s="227" t="s">
        <v>143</v>
      </c>
      <c r="E122" s="228" t="s">
        <v>19</v>
      </c>
      <c r="F122" s="229" t="s">
        <v>176</v>
      </c>
      <c r="G122" s="226"/>
      <c r="H122" s="230">
        <v>0.33300000000000002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143</v>
      </c>
      <c r="AU122" s="236" t="s">
        <v>81</v>
      </c>
      <c r="AV122" s="13" t="s">
        <v>81</v>
      </c>
      <c r="AW122" s="13" t="s">
        <v>32</v>
      </c>
      <c r="AX122" s="13" t="s">
        <v>71</v>
      </c>
      <c r="AY122" s="236" t="s">
        <v>131</v>
      </c>
    </row>
    <row r="123" s="14" customFormat="1">
      <c r="A123" s="14"/>
      <c r="B123" s="237"/>
      <c r="C123" s="238"/>
      <c r="D123" s="227" t="s">
        <v>143</v>
      </c>
      <c r="E123" s="239" t="s">
        <v>19</v>
      </c>
      <c r="F123" s="240" t="s">
        <v>147</v>
      </c>
      <c r="G123" s="238"/>
      <c r="H123" s="241">
        <v>37.738000000000007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143</v>
      </c>
      <c r="AU123" s="247" t="s">
        <v>81</v>
      </c>
      <c r="AV123" s="14" t="s">
        <v>139</v>
      </c>
      <c r="AW123" s="14" t="s">
        <v>32</v>
      </c>
      <c r="AX123" s="14" t="s">
        <v>79</v>
      </c>
      <c r="AY123" s="247" t="s">
        <v>131</v>
      </c>
    </row>
    <row r="124" s="2" customFormat="1" ht="24.15" customHeight="1">
      <c r="A124" s="41"/>
      <c r="B124" s="42"/>
      <c r="C124" s="207" t="s">
        <v>159</v>
      </c>
      <c r="D124" s="207" t="s">
        <v>134</v>
      </c>
      <c r="E124" s="208" t="s">
        <v>177</v>
      </c>
      <c r="F124" s="209" t="s">
        <v>178</v>
      </c>
      <c r="G124" s="210" t="s">
        <v>137</v>
      </c>
      <c r="H124" s="211">
        <v>24.710000000000001</v>
      </c>
      <c r="I124" s="212"/>
      <c r="J124" s="213">
        <f>ROUND(I124*H124,2)</f>
        <v>0</v>
      </c>
      <c r="K124" s="209" t="s">
        <v>138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0.0043800000000000002</v>
      </c>
      <c r="R124" s="216">
        <f>Q124*H124</f>
        <v>0.10822980000000002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139</v>
      </c>
      <c r="AT124" s="218" t="s">
        <v>134</v>
      </c>
      <c r="AU124" s="218" t="s">
        <v>81</v>
      </c>
      <c r="AY124" s="20" t="s">
        <v>131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139</v>
      </c>
      <c r="BM124" s="218" t="s">
        <v>179</v>
      </c>
    </row>
    <row r="125" s="2" customFormat="1">
      <c r="A125" s="41"/>
      <c r="B125" s="42"/>
      <c r="C125" s="43"/>
      <c r="D125" s="220" t="s">
        <v>141</v>
      </c>
      <c r="E125" s="43"/>
      <c r="F125" s="221" t="s">
        <v>180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141</v>
      </c>
      <c r="AU125" s="20" t="s">
        <v>81</v>
      </c>
    </row>
    <row r="126" s="15" customFormat="1">
      <c r="A126" s="15"/>
      <c r="B126" s="248"/>
      <c r="C126" s="249"/>
      <c r="D126" s="227" t="s">
        <v>143</v>
      </c>
      <c r="E126" s="250" t="s">
        <v>19</v>
      </c>
      <c r="F126" s="251" t="s">
        <v>181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143</v>
      </c>
      <c r="AU126" s="257" t="s">
        <v>81</v>
      </c>
      <c r="AV126" s="15" t="s">
        <v>79</v>
      </c>
      <c r="AW126" s="15" t="s">
        <v>32</v>
      </c>
      <c r="AX126" s="15" t="s">
        <v>71</v>
      </c>
      <c r="AY126" s="257" t="s">
        <v>131</v>
      </c>
    </row>
    <row r="127" s="13" customFormat="1">
      <c r="A127" s="13"/>
      <c r="B127" s="225"/>
      <c r="C127" s="226"/>
      <c r="D127" s="227" t="s">
        <v>143</v>
      </c>
      <c r="E127" s="228" t="s">
        <v>19</v>
      </c>
      <c r="F127" s="229" t="s">
        <v>182</v>
      </c>
      <c r="G127" s="226"/>
      <c r="H127" s="230">
        <v>35.909999999999997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143</v>
      </c>
      <c r="AU127" s="236" t="s">
        <v>81</v>
      </c>
      <c r="AV127" s="13" t="s">
        <v>81</v>
      </c>
      <c r="AW127" s="13" t="s">
        <v>32</v>
      </c>
      <c r="AX127" s="13" t="s">
        <v>71</v>
      </c>
      <c r="AY127" s="236" t="s">
        <v>131</v>
      </c>
    </row>
    <row r="128" s="13" customFormat="1">
      <c r="A128" s="13"/>
      <c r="B128" s="225"/>
      <c r="C128" s="226"/>
      <c r="D128" s="227" t="s">
        <v>143</v>
      </c>
      <c r="E128" s="228" t="s">
        <v>19</v>
      </c>
      <c r="F128" s="229" t="s">
        <v>183</v>
      </c>
      <c r="G128" s="226"/>
      <c r="H128" s="230">
        <v>-11.199999999999999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143</v>
      </c>
      <c r="AU128" s="236" t="s">
        <v>81</v>
      </c>
      <c r="AV128" s="13" t="s">
        <v>81</v>
      </c>
      <c r="AW128" s="13" t="s">
        <v>32</v>
      </c>
      <c r="AX128" s="13" t="s">
        <v>71</v>
      </c>
      <c r="AY128" s="236" t="s">
        <v>131</v>
      </c>
    </row>
    <row r="129" s="14" customFormat="1">
      <c r="A129" s="14"/>
      <c r="B129" s="237"/>
      <c r="C129" s="238"/>
      <c r="D129" s="227" t="s">
        <v>143</v>
      </c>
      <c r="E129" s="239" t="s">
        <v>19</v>
      </c>
      <c r="F129" s="240" t="s">
        <v>147</v>
      </c>
      <c r="G129" s="238"/>
      <c r="H129" s="241">
        <v>24.709999999999997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143</v>
      </c>
      <c r="AU129" s="247" t="s">
        <v>81</v>
      </c>
      <c r="AV129" s="14" t="s">
        <v>139</v>
      </c>
      <c r="AW129" s="14" t="s">
        <v>32</v>
      </c>
      <c r="AX129" s="14" t="s">
        <v>79</v>
      </c>
      <c r="AY129" s="247" t="s">
        <v>131</v>
      </c>
    </row>
    <row r="130" s="2" customFormat="1" ht="16.5" customHeight="1">
      <c r="A130" s="41"/>
      <c r="B130" s="42"/>
      <c r="C130" s="207" t="s">
        <v>184</v>
      </c>
      <c r="D130" s="207" t="s">
        <v>134</v>
      </c>
      <c r="E130" s="208" t="s">
        <v>185</v>
      </c>
      <c r="F130" s="209" t="s">
        <v>186</v>
      </c>
      <c r="G130" s="210" t="s">
        <v>137</v>
      </c>
      <c r="H130" s="211">
        <v>7.9550000000000001</v>
      </c>
      <c r="I130" s="212"/>
      <c r="J130" s="213">
        <f>ROUND(I130*H130,2)</f>
        <v>0</v>
      </c>
      <c r="K130" s="209" t="s">
        <v>138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0.00025999999999999998</v>
      </c>
      <c r="R130" s="216">
        <f>Q130*H130</f>
        <v>0.0020682999999999999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139</v>
      </c>
      <c r="AT130" s="218" t="s">
        <v>134</v>
      </c>
      <c r="AU130" s="218" t="s">
        <v>81</v>
      </c>
      <c r="AY130" s="20" t="s">
        <v>131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139</v>
      </c>
      <c r="BM130" s="218" t="s">
        <v>187</v>
      </c>
    </row>
    <row r="131" s="2" customFormat="1">
      <c r="A131" s="41"/>
      <c r="B131" s="42"/>
      <c r="C131" s="43"/>
      <c r="D131" s="220" t="s">
        <v>141</v>
      </c>
      <c r="E131" s="43"/>
      <c r="F131" s="221" t="s">
        <v>188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141</v>
      </c>
      <c r="AU131" s="20" t="s">
        <v>81</v>
      </c>
    </row>
    <row r="132" s="15" customFormat="1">
      <c r="A132" s="15"/>
      <c r="B132" s="248"/>
      <c r="C132" s="249"/>
      <c r="D132" s="227" t="s">
        <v>143</v>
      </c>
      <c r="E132" s="250" t="s">
        <v>19</v>
      </c>
      <c r="F132" s="251" t="s">
        <v>189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143</v>
      </c>
      <c r="AU132" s="257" t="s">
        <v>81</v>
      </c>
      <c r="AV132" s="15" t="s">
        <v>79</v>
      </c>
      <c r="AW132" s="15" t="s">
        <v>32</v>
      </c>
      <c r="AX132" s="15" t="s">
        <v>71</v>
      </c>
      <c r="AY132" s="257" t="s">
        <v>131</v>
      </c>
    </row>
    <row r="133" s="13" customFormat="1">
      <c r="A133" s="13"/>
      <c r="B133" s="225"/>
      <c r="C133" s="226"/>
      <c r="D133" s="227" t="s">
        <v>143</v>
      </c>
      <c r="E133" s="228" t="s">
        <v>19</v>
      </c>
      <c r="F133" s="229" t="s">
        <v>190</v>
      </c>
      <c r="G133" s="226"/>
      <c r="H133" s="230">
        <v>1.893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143</v>
      </c>
      <c r="AU133" s="236" t="s">
        <v>81</v>
      </c>
      <c r="AV133" s="13" t="s">
        <v>81</v>
      </c>
      <c r="AW133" s="13" t="s">
        <v>32</v>
      </c>
      <c r="AX133" s="13" t="s">
        <v>71</v>
      </c>
      <c r="AY133" s="236" t="s">
        <v>131</v>
      </c>
    </row>
    <row r="134" s="13" customFormat="1">
      <c r="A134" s="13"/>
      <c r="B134" s="225"/>
      <c r="C134" s="226"/>
      <c r="D134" s="227" t="s">
        <v>143</v>
      </c>
      <c r="E134" s="228" t="s">
        <v>19</v>
      </c>
      <c r="F134" s="229" t="s">
        <v>191</v>
      </c>
      <c r="G134" s="226"/>
      <c r="H134" s="230">
        <v>7.1820000000000004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143</v>
      </c>
      <c r="AU134" s="236" t="s">
        <v>81</v>
      </c>
      <c r="AV134" s="13" t="s">
        <v>81</v>
      </c>
      <c r="AW134" s="13" t="s">
        <v>32</v>
      </c>
      <c r="AX134" s="13" t="s">
        <v>71</v>
      </c>
      <c r="AY134" s="236" t="s">
        <v>131</v>
      </c>
    </row>
    <row r="135" s="13" customFormat="1">
      <c r="A135" s="13"/>
      <c r="B135" s="225"/>
      <c r="C135" s="226"/>
      <c r="D135" s="227" t="s">
        <v>143</v>
      </c>
      <c r="E135" s="228" t="s">
        <v>19</v>
      </c>
      <c r="F135" s="229" t="s">
        <v>192</v>
      </c>
      <c r="G135" s="226"/>
      <c r="H135" s="230">
        <v>-1.1200000000000001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143</v>
      </c>
      <c r="AU135" s="236" t="s">
        <v>81</v>
      </c>
      <c r="AV135" s="13" t="s">
        <v>81</v>
      </c>
      <c r="AW135" s="13" t="s">
        <v>32</v>
      </c>
      <c r="AX135" s="13" t="s">
        <v>71</v>
      </c>
      <c r="AY135" s="236" t="s">
        <v>131</v>
      </c>
    </row>
    <row r="136" s="14" customFormat="1">
      <c r="A136" s="14"/>
      <c r="B136" s="237"/>
      <c r="C136" s="238"/>
      <c r="D136" s="227" t="s">
        <v>143</v>
      </c>
      <c r="E136" s="239" t="s">
        <v>19</v>
      </c>
      <c r="F136" s="240" t="s">
        <v>147</v>
      </c>
      <c r="G136" s="238"/>
      <c r="H136" s="241">
        <v>7.955000000000001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143</v>
      </c>
      <c r="AU136" s="247" t="s">
        <v>81</v>
      </c>
      <c r="AV136" s="14" t="s">
        <v>139</v>
      </c>
      <c r="AW136" s="14" t="s">
        <v>32</v>
      </c>
      <c r="AX136" s="14" t="s">
        <v>79</v>
      </c>
      <c r="AY136" s="247" t="s">
        <v>131</v>
      </c>
    </row>
    <row r="137" s="2" customFormat="1" ht="16.5" customHeight="1">
      <c r="A137" s="41"/>
      <c r="B137" s="42"/>
      <c r="C137" s="207" t="s">
        <v>193</v>
      </c>
      <c r="D137" s="207" t="s">
        <v>134</v>
      </c>
      <c r="E137" s="208" t="s">
        <v>194</v>
      </c>
      <c r="F137" s="209" t="s">
        <v>195</v>
      </c>
      <c r="G137" s="210" t="s">
        <v>137</v>
      </c>
      <c r="H137" s="211">
        <v>7.9550000000000001</v>
      </c>
      <c r="I137" s="212"/>
      <c r="J137" s="213">
        <f>ROUND(I137*H137,2)</f>
        <v>0</v>
      </c>
      <c r="K137" s="209" t="s">
        <v>138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0.0040000000000000001</v>
      </c>
      <c r="R137" s="216">
        <f>Q137*H137</f>
        <v>0.031820000000000001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139</v>
      </c>
      <c r="AT137" s="218" t="s">
        <v>134</v>
      </c>
      <c r="AU137" s="218" t="s">
        <v>81</v>
      </c>
      <c r="AY137" s="20" t="s">
        <v>131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139</v>
      </c>
      <c r="BM137" s="218" t="s">
        <v>196</v>
      </c>
    </row>
    <row r="138" s="2" customFormat="1">
      <c r="A138" s="41"/>
      <c r="B138" s="42"/>
      <c r="C138" s="43"/>
      <c r="D138" s="220" t="s">
        <v>141</v>
      </c>
      <c r="E138" s="43"/>
      <c r="F138" s="221" t="s">
        <v>197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141</v>
      </c>
      <c r="AU138" s="20" t="s">
        <v>81</v>
      </c>
    </row>
    <row r="139" s="2" customFormat="1" ht="24.15" customHeight="1">
      <c r="A139" s="41"/>
      <c r="B139" s="42"/>
      <c r="C139" s="207" t="s">
        <v>198</v>
      </c>
      <c r="D139" s="207" t="s">
        <v>134</v>
      </c>
      <c r="E139" s="208" t="s">
        <v>199</v>
      </c>
      <c r="F139" s="209" t="s">
        <v>200</v>
      </c>
      <c r="G139" s="210" t="s">
        <v>156</v>
      </c>
      <c r="H139" s="211">
        <v>4</v>
      </c>
      <c r="I139" s="212"/>
      <c r="J139" s="213">
        <f>ROUND(I139*H139,2)</f>
        <v>0</v>
      </c>
      <c r="K139" s="209" t="s">
        <v>138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0.017770000000000001</v>
      </c>
      <c r="R139" s="216">
        <f>Q139*H139</f>
        <v>0.071080000000000004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139</v>
      </c>
      <c r="AT139" s="218" t="s">
        <v>134</v>
      </c>
      <c r="AU139" s="218" t="s">
        <v>81</v>
      </c>
      <c r="AY139" s="20" t="s">
        <v>131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139</v>
      </c>
      <c r="BM139" s="218" t="s">
        <v>201</v>
      </c>
    </row>
    <row r="140" s="2" customFormat="1">
      <c r="A140" s="41"/>
      <c r="B140" s="42"/>
      <c r="C140" s="43"/>
      <c r="D140" s="220" t="s">
        <v>141</v>
      </c>
      <c r="E140" s="43"/>
      <c r="F140" s="221" t="s">
        <v>202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2" customFormat="1" ht="16.5" customHeight="1">
      <c r="A141" s="41"/>
      <c r="B141" s="42"/>
      <c r="C141" s="258" t="s">
        <v>203</v>
      </c>
      <c r="D141" s="258" t="s">
        <v>204</v>
      </c>
      <c r="E141" s="259" t="s">
        <v>205</v>
      </c>
      <c r="F141" s="260" t="s">
        <v>206</v>
      </c>
      <c r="G141" s="261" t="s">
        <v>156</v>
      </c>
      <c r="H141" s="262">
        <v>4</v>
      </c>
      <c r="I141" s="263"/>
      <c r="J141" s="264">
        <f>ROUND(I141*H141,2)</f>
        <v>0</v>
      </c>
      <c r="K141" s="260" t="s">
        <v>138</v>
      </c>
      <c r="L141" s="265"/>
      <c r="M141" s="266" t="s">
        <v>19</v>
      </c>
      <c r="N141" s="267" t="s">
        <v>42</v>
      </c>
      <c r="O141" s="87"/>
      <c r="P141" s="216">
        <f>O141*H141</f>
        <v>0</v>
      </c>
      <c r="Q141" s="216">
        <v>0.014579999999999999</v>
      </c>
      <c r="R141" s="216">
        <f>Q141*H141</f>
        <v>0.058319999999999997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193</v>
      </c>
      <c r="AT141" s="218" t="s">
        <v>204</v>
      </c>
      <c r="AU141" s="218" t="s">
        <v>81</v>
      </c>
      <c r="AY141" s="20" t="s">
        <v>131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139</v>
      </c>
      <c r="BM141" s="218" t="s">
        <v>207</v>
      </c>
    </row>
    <row r="142" s="12" customFormat="1" ht="22.8" customHeight="1">
      <c r="A142" s="12"/>
      <c r="B142" s="191"/>
      <c r="C142" s="192"/>
      <c r="D142" s="193" t="s">
        <v>70</v>
      </c>
      <c r="E142" s="205" t="s">
        <v>198</v>
      </c>
      <c r="F142" s="205" t="s">
        <v>208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SUM(P143:P159)</f>
        <v>0</v>
      </c>
      <c r="Q142" s="199"/>
      <c r="R142" s="200">
        <f>SUM(R143:R159)</f>
        <v>0.0044854999999999999</v>
      </c>
      <c r="S142" s="199"/>
      <c r="T142" s="201">
        <f>SUM(T143:T159)</f>
        <v>2.1831679999999998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79</v>
      </c>
      <c r="AT142" s="203" t="s">
        <v>70</v>
      </c>
      <c r="AU142" s="203" t="s">
        <v>79</v>
      </c>
      <c r="AY142" s="202" t="s">
        <v>131</v>
      </c>
      <c r="BK142" s="204">
        <f>SUM(BK143:BK159)</f>
        <v>0</v>
      </c>
    </row>
    <row r="143" s="2" customFormat="1" ht="16.5" customHeight="1">
      <c r="A143" s="41"/>
      <c r="B143" s="42"/>
      <c r="C143" s="207" t="s">
        <v>209</v>
      </c>
      <c r="D143" s="207" t="s">
        <v>134</v>
      </c>
      <c r="E143" s="208" t="s">
        <v>210</v>
      </c>
      <c r="F143" s="209" t="s">
        <v>211</v>
      </c>
      <c r="G143" s="210" t="s">
        <v>137</v>
      </c>
      <c r="H143" s="211">
        <v>9.7279999999999998</v>
      </c>
      <c r="I143" s="212"/>
      <c r="J143" s="213">
        <f>ROUND(I143*H143,2)</f>
        <v>0</v>
      </c>
      <c r="K143" s="209" t="s">
        <v>138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0.18099999999999999</v>
      </c>
      <c r="T143" s="217">
        <f>S143*H143</f>
        <v>1.7607679999999999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139</v>
      </c>
      <c r="AT143" s="218" t="s">
        <v>134</v>
      </c>
      <c r="AU143" s="218" t="s">
        <v>81</v>
      </c>
      <c r="AY143" s="20" t="s">
        <v>131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139</v>
      </c>
      <c r="BM143" s="218" t="s">
        <v>212</v>
      </c>
    </row>
    <row r="144" s="2" customFormat="1">
      <c r="A144" s="41"/>
      <c r="B144" s="42"/>
      <c r="C144" s="43"/>
      <c r="D144" s="220" t="s">
        <v>141</v>
      </c>
      <c r="E144" s="43"/>
      <c r="F144" s="221" t="s">
        <v>213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141</v>
      </c>
      <c r="AU144" s="20" t="s">
        <v>81</v>
      </c>
    </row>
    <row r="145" s="13" customFormat="1">
      <c r="A145" s="13"/>
      <c r="B145" s="225"/>
      <c r="C145" s="226"/>
      <c r="D145" s="227" t="s">
        <v>143</v>
      </c>
      <c r="E145" s="228" t="s">
        <v>19</v>
      </c>
      <c r="F145" s="229" t="s">
        <v>214</v>
      </c>
      <c r="G145" s="226"/>
      <c r="H145" s="230">
        <v>15.327999999999999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143</v>
      </c>
      <c r="AU145" s="236" t="s">
        <v>81</v>
      </c>
      <c r="AV145" s="13" t="s">
        <v>81</v>
      </c>
      <c r="AW145" s="13" t="s">
        <v>32</v>
      </c>
      <c r="AX145" s="13" t="s">
        <v>71</v>
      </c>
      <c r="AY145" s="236" t="s">
        <v>131</v>
      </c>
    </row>
    <row r="146" s="13" customFormat="1">
      <c r="A146" s="13"/>
      <c r="B146" s="225"/>
      <c r="C146" s="226"/>
      <c r="D146" s="227" t="s">
        <v>143</v>
      </c>
      <c r="E146" s="228" t="s">
        <v>19</v>
      </c>
      <c r="F146" s="229" t="s">
        <v>145</v>
      </c>
      <c r="G146" s="226"/>
      <c r="H146" s="230">
        <v>-5.5999999999999996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143</v>
      </c>
      <c r="AU146" s="236" t="s">
        <v>81</v>
      </c>
      <c r="AV146" s="13" t="s">
        <v>81</v>
      </c>
      <c r="AW146" s="13" t="s">
        <v>32</v>
      </c>
      <c r="AX146" s="13" t="s">
        <v>71</v>
      </c>
      <c r="AY146" s="236" t="s">
        <v>131</v>
      </c>
    </row>
    <row r="147" s="14" customFormat="1">
      <c r="A147" s="14"/>
      <c r="B147" s="237"/>
      <c r="C147" s="238"/>
      <c r="D147" s="227" t="s">
        <v>143</v>
      </c>
      <c r="E147" s="239" t="s">
        <v>19</v>
      </c>
      <c r="F147" s="240" t="s">
        <v>147</v>
      </c>
      <c r="G147" s="238"/>
      <c r="H147" s="241">
        <v>9.7279999999999998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143</v>
      </c>
      <c r="AU147" s="247" t="s">
        <v>81</v>
      </c>
      <c r="AV147" s="14" t="s">
        <v>139</v>
      </c>
      <c r="AW147" s="14" t="s">
        <v>32</v>
      </c>
      <c r="AX147" s="14" t="s">
        <v>79</v>
      </c>
      <c r="AY147" s="247" t="s">
        <v>131</v>
      </c>
    </row>
    <row r="148" s="2" customFormat="1" ht="16.5" customHeight="1">
      <c r="A148" s="41"/>
      <c r="B148" s="42"/>
      <c r="C148" s="207" t="s">
        <v>8</v>
      </c>
      <c r="D148" s="207" t="s">
        <v>134</v>
      </c>
      <c r="E148" s="208" t="s">
        <v>215</v>
      </c>
      <c r="F148" s="209" t="s">
        <v>216</v>
      </c>
      <c r="G148" s="210" t="s">
        <v>137</v>
      </c>
      <c r="H148" s="211">
        <v>17.942</v>
      </c>
      <c r="I148" s="212"/>
      <c r="J148" s="213">
        <f>ROUND(I148*H148,2)</f>
        <v>0</v>
      </c>
      <c r="K148" s="209" t="s">
        <v>138</v>
      </c>
      <c r="L148" s="47"/>
      <c r="M148" s="214" t="s">
        <v>19</v>
      </c>
      <c r="N148" s="215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139</v>
      </c>
      <c r="AT148" s="218" t="s">
        <v>134</v>
      </c>
      <c r="AU148" s="218" t="s">
        <v>81</v>
      </c>
      <c r="AY148" s="20" t="s">
        <v>131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139</v>
      </c>
      <c r="BM148" s="218" t="s">
        <v>217</v>
      </c>
    </row>
    <row r="149" s="2" customFormat="1">
      <c r="A149" s="41"/>
      <c r="B149" s="42"/>
      <c r="C149" s="43"/>
      <c r="D149" s="220" t="s">
        <v>141</v>
      </c>
      <c r="E149" s="43"/>
      <c r="F149" s="221" t="s">
        <v>218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141</v>
      </c>
      <c r="AU149" s="20" t="s">
        <v>81</v>
      </c>
    </row>
    <row r="150" s="2" customFormat="1" ht="16.5" customHeight="1">
      <c r="A150" s="41"/>
      <c r="B150" s="42"/>
      <c r="C150" s="207" t="s">
        <v>219</v>
      </c>
      <c r="D150" s="207" t="s">
        <v>134</v>
      </c>
      <c r="E150" s="208" t="s">
        <v>220</v>
      </c>
      <c r="F150" s="209" t="s">
        <v>221</v>
      </c>
      <c r="G150" s="210" t="s">
        <v>137</v>
      </c>
      <c r="H150" s="211">
        <v>35.884</v>
      </c>
      <c r="I150" s="212"/>
      <c r="J150" s="213">
        <f>ROUND(I150*H150,2)</f>
        <v>0</v>
      </c>
      <c r="K150" s="209" t="s">
        <v>138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139</v>
      </c>
      <c r="AT150" s="218" t="s">
        <v>134</v>
      </c>
      <c r="AU150" s="218" t="s">
        <v>81</v>
      </c>
      <c r="AY150" s="20" t="s">
        <v>131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139</v>
      </c>
      <c r="BM150" s="218" t="s">
        <v>222</v>
      </c>
    </row>
    <row r="151" s="2" customFormat="1">
      <c r="A151" s="41"/>
      <c r="B151" s="42"/>
      <c r="C151" s="43"/>
      <c r="D151" s="220" t="s">
        <v>141</v>
      </c>
      <c r="E151" s="43"/>
      <c r="F151" s="221" t="s">
        <v>223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141</v>
      </c>
      <c r="AU151" s="20" t="s">
        <v>81</v>
      </c>
    </row>
    <row r="152" s="13" customFormat="1">
      <c r="A152" s="13"/>
      <c r="B152" s="225"/>
      <c r="C152" s="226"/>
      <c r="D152" s="227" t="s">
        <v>143</v>
      </c>
      <c r="E152" s="228" t="s">
        <v>19</v>
      </c>
      <c r="F152" s="229" t="s">
        <v>224</v>
      </c>
      <c r="G152" s="226"/>
      <c r="H152" s="230">
        <v>35.884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143</v>
      </c>
      <c r="AU152" s="236" t="s">
        <v>81</v>
      </c>
      <c r="AV152" s="13" t="s">
        <v>81</v>
      </c>
      <c r="AW152" s="13" t="s">
        <v>32</v>
      </c>
      <c r="AX152" s="13" t="s">
        <v>79</v>
      </c>
      <c r="AY152" s="236" t="s">
        <v>131</v>
      </c>
    </row>
    <row r="153" s="2" customFormat="1" ht="24.15" customHeight="1">
      <c r="A153" s="41"/>
      <c r="B153" s="42"/>
      <c r="C153" s="207" t="s">
        <v>225</v>
      </c>
      <c r="D153" s="207" t="s">
        <v>134</v>
      </c>
      <c r="E153" s="208" t="s">
        <v>226</v>
      </c>
      <c r="F153" s="209" t="s">
        <v>227</v>
      </c>
      <c r="G153" s="210" t="s">
        <v>137</v>
      </c>
      <c r="H153" s="211">
        <v>4.7999999999999998</v>
      </c>
      <c r="I153" s="212"/>
      <c r="J153" s="213">
        <f>ROUND(I153*H153,2)</f>
        <v>0</v>
      </c>
      <c r="K153" s="209" t="s">
        <v>138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0.087999999999999995</v>
      </c>
      <c r="T153" s="217">
        <f>S153*H153</f>
        <v>0.42239999999999994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139</v>
      </c>
      <c r="AT153" s="218" t="s">
        <v>134</v>
      </c>
      <c r="AU153" s="218" t="s">
        <v>81</v>
      </c>
      <c r="AY153" s="20" t="s">
        <v>131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139</v>
      </c>
      <c r="BM153" s="218" t="s">
        <v>228</v>
      </c>
    </row>
    <row r="154" s="2" customFormat="1">
      <c r="A154" s="41"/>
      <c r="B154" s="42"/>
      <c r="C154" s="43"/>
      <c r="D154" s="220" t="s">
        <v>141</v>
      </c>
      <c r="E154" s="43"/>
      <c r="F154" s="221" t="s">
        <v>229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141</v>
      </c>
      <c r="AU154" s="20" t="s">
        <v>81</v>
      </c>
    </row>
    <row r="155" s="13" customFormat="1">
      <c r="A155" s="13"/>
      <c r="B155" s="225"/>
      <c r="C155" s="226"/>
      <c r="D155" s="227" t="s">
        <v>143</v>
      </c>
      <c r="E155" s="228" t="s">
        <v>19</v>
      </c>
      <c r="F155" s="229" t="s">
        <v>230</v>
      </c>
      <c r="G155" s="226"/>
      <c r="H155" s="230">
        <v>4.7999999999999998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143</v>
      </c>
      <c r="AU155" s="236" t="s">
        <v>81</v>
      </c>
      <c r="AV155" s="13" t="s">
        <v>81</v>
      </c>
      <c r="AW155" s="13" t="s">
        <v>32</v>
      </c>
      <c r="AX155" s="13" t="s">
        <v>79</v>
      </c>
      <c r="AY155" s="236" t="s">
        <v>131</v>
      </c>
    </row>
    <row r="156" s="2" customFormat="1" ht="24.15" customHeight="1">
      <c r="A156" s="41"/>
      <c r="B156" s="42"/>
      <c r="C156" s="207" t="s">
        <v>231</v>
      </c>
      <c r="D156" s="207" t="s">
        <v>134</v>
      </c>
      <c r="E156" s="208" t="s">
        <v>232</v>
      </c>
      <c r="F156" s="209" t="s">
        <v>233</v>
      </c>
      <c r="G156" s="210" t="s">
        <v>137</v>
      </c>
      <c r="H156" s="211">
        <v>17.942</v>
      </c>
      <c r="I156" s="212"/>
      <c r="J156" s="213">
        <f>ROUND(I156*H156,2)</f>
        <v>0</v>
      </c>
      <c r="K156" s="209" t="s">
        <v>138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0.00021000000000000001</v>
      </c>
      <c r="R156" s="216">
        <f>Q156*H156</f>
        <v>0.0037678200000000003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139</v>
      </c>
      <c r="AT156" s="218" t="s">
        <v>134</v>
      </c>
      <c r="AU156" s="218" t="s">
        <v>81</v>
      </c>
      <c r="AY156" s="20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139</v>
      </c>
      <c r="BM156" s="218" t="s">
        <v>234</v>
      </c>
    </row>
    <row r="157" s="2" customFormat="1">
      <c r="A157" s="41"/>
      <c r="B157" s="42"/>
      <c r="C157" s="43"/>
      <c r="D157" s="220" t="s">
        <v>141</v>
      </c>
      <c r="E157" s="43"/>
      <c r="F157" s="221" t="s">
        <v>235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141</v>
      </c>
      <c r="AU157" s="20" t="s">
        <v>81</v>
      </c>
    </row>
    <row r="158" s="2" customFormat="1" ht="24.15" customHeight="1">
      <c r="A158" s="41"/>
      <c r="B158" s="42"/>
      <c r="C158" s="207" t="s">
        <v>236</v>
      </c>
      <c r="D158" s="207" t="s">
        <v>134</v>
      </c>
      <c r="E158" s="208" t="s">
        <v>237</v>
      </c>
      <c r="F158" s="209" t="s">
        <v>238</v>
      </c>
      <c r="G158" s="210" t="s">
        <v>137</v>
      </c>
      <c r="H158" s="211">
        <v>17.942</v>
      </c>
      <c r="I158" s="212"/>
      <c r="J158" s="213">
        <f>ROUND(I158*H158,2)</f>
        <v>0</v>
      </c>
      <c r="K158" s="209" t="s">
        <v>138</v>
      </c>
      <c r="L158" s="47"/>
      <c r="M158" s="214" t="s">
        <v>19</v>
      </c>
      <c r="N158" s="215" t="s">
        <v>42</v>
      </c>
      <c r="O158" s="87"/>
      <c r="P158" s="216">
        <f>O158*H158</f>
        <v>0</v>
      </c>
      <c r="Q158" s="216">
        <v>4.0000000000000003E-05</v>
      </c>
      <c r="R158" s="216">
        <f>Q158*H158</f>
        <v>0.00071768000000000005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139</v>
      </c>
      <c r="AT158" s="218" t="s">
        <v>134</v>
      </c>
      <c r="AU158" s="218" t="s">
        <v>81</v>
      </c>
      <c r="AY158" s="20" t="s">
        <v>131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139</v>
      </c>
      <c r="BM158" s="218" t="s">
        <v>239</v>
      </c>
    </row>
    <row r="159" s="2" customFormat="1">
      <c r="A159" s="41"/>
      <c r="B159" s="42"/>
      <c r="C159" s="43"/>
      <c r="D159" s="220" t="s">
        <v>141</v>
      </c>
      <c r="E159" s="43"/>
      <c r="F159" s="221" t="s">
        <v>240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141</v>
      </c>
      <c r="AU159" s="20" t="s">
        <v>81</v>
      </c>
    </row>
    <row r="160" s="12" customFormat="1" ht="22.8" customHeight="1">
      <c r="A160" s="12"/>
      <c r="B160" s="191"/>
      <c r="C160" s="192"/>
      <c r="D160" s="193" t="s">
        <v>70</v>
      </c>
      <c r="E160" s="205" t="s">
        <v>241</v>
      </c>
      <c r="F160" s="205" t="s">
        <v>242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SUM(P161:P171)</f>
        <v>0</v>
      </c>
      <c r="Q160" s="199"/>
      <c r="R160" s="200">
        <f>SUM(R161:R171)</f>
        <v>0</v>
      </c>
      <c r="S160" s="199"/>
      <c r="T160" s="201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79</v>
      </c>
      <c r="AT160" s="203" t="s">
        <v>70</v>
      </c>
      <c r="AU160" s="203" t="s">
        <v>79</v>
      </c>
      <c r="AY160" s="202" t="s">
        <v>131</v>
      </c>
      <c r="BK160" s="204">
        <f>SUM(BK161:BK171)</f>
        <v>0</v>
      </c>
    </row>
    <row r="161" s="2" customFormat="1" ht="16.5" customHeight="1">
      <c r="A161" s="41"/>
      <c r="B161" s="42"/>
      <c r="C161" s="207" t="s">
        <v>243</v>
      </c>
      <c r="D161" s="207" t="s">
        <v>134</v>
      </c>
      <c r="E161" s="208" t="s">
        <v>244</v>
      </c>
      <c r="F161" s="209" t="s">
        <v>245</v>
      </c>
      <c r="G161" s="210" t="s">
        <v>246</v>
      </c>
      <c r="H161" s="211">
        <v>4.4000000000000004</v>
      </c>
      <c r="I161" s="212"/>
      <c r="J161" s="213">
        <f>ROUND(I161*H161,2)</f>
        <v>0</v>
      </c>
      <c r="K161" s="209" t="s">
        <v>138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139</v>
      </c>
      <c r="AT161" s="218" t="s">
        <v>134</v>
      </c>
      <c r="AU161" s="218" t="s">
        <v>81</v>
      </c>
      <c r="AY161" s="20" t="s">
        <v>131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139</v>
      </c>
      <c r="BM161" s="218" t="s">
        <v>247</v>
      </c>
    </row>
    <row r="162" s="2" customFormat="1">
      <c r="A162" s="41"/>
      <c r="B162" s="42"/>
      <c r="C162" s="43"/>
      <c r="D162" s="220" t="s">
        <v>141</v>
      </c>
      <c r="E162" s="43"/>
      <c r="F162" s="221" t="s">
        <v>248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141</v>
      </c>
      <c r="AU162" s="20" t="s">
        <v>81</v>
      </c>
    </row>
    <row r="163" s="2" customFormat="1" ht="24.15" customHeight="1">
      <c r="A163" s="41"/>
      <c r="B163" s="42"/>
      <c r="C163" s="207" t="s">
        <v>249</v>
      </c>
      <c r="D163" s="207" t="s">
        <v>134</v>
      </c>
      <c r="E163" s="208" t="s">
        <v>250</v>
      </c>
      <c r="F163" s="209" t="s">
        <v>251</v>
      </c>
      <c r="G163" s="210" t="s">
        <v>246</v>
      </c>
      <c r="H163" s="211">
        <v>4.4000000000000004</v>
      </c>
      <c r="I163" s="212"/>
      <c r="J163" s="213">
        <f>ROUND(I163*H163,2)</f>
        <v>0</v>
      </c>
      <c r="K163" s="209" t="s">
        <v>138</v>
      </c>
      <c r="L163" s="47"/>
      <c r="M163" s="214" t="s">
        <v>19</v>
      </c>
      <c r="N163" s="215" t="s">
        <v>42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139</v>
      </c>
      <c r="AT163" s="218" t="s">
        <v>134</v>
      </c>
      <c r="AU163" s="218" t="s">
        <v>81</v>
      </c>
      <c r="AY163" s="20" t="s">
        <v>131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139</v>
      </c>
      <c r="BM163" s="218" t="s">
        <v>252</v>
      </c>
    </row>
    <row r="164" s="2" customFormat="1">
      <c r="A164" s="41"/>
      <c r="B164" s="42"/>
      <c r="C164" s="43"/>
      <c r="D164" s="220" t="s">
        <v>141</v>
      </c>
      <c r="E164" s="43"/>
      <c r="F164" s="221" t="s">
        <v>253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141</v>
      </c>
      <c r="AU164" s="20" t="s">
        <v>81</v>
      </c>
    </row>
    <row r="165" s="2" customFormat="1" ht="21.75" customHeight="1">
      <c r="A165" s="41"/>
      <c r="B165" s="42"/>
      <c r="C165" s="207" t="s">
        <v>254</v>
      </c>
      <c r="D165" s="207" t="s">
        <v>134</v>
      </c>
      <c r="E165" s="208" t="s">
        <v>255</v>
      </c>
      <c r="F165" s="209" t="s">
        <v>256</v>
      </c>
      <c r="G165" s="210" t="s">
        <v>246</v>
      </c>
      <c r="H165" s="211">
        <v>4.4000000000000004</v>
      </c>
      <c r="I165" s="212"/>
      <c r="J165" s="213">
        <f>ROUND(I165*H165,2)</f>
        <v>0</v>
      </c>
      <c r="K165" s="209" t="s">
        <v>138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139</v>
      </c>
      <c r="AT165" s="218" t="s">
        <v>134</v>
      </c>
      <c r="AU165" s="218" t="s">
        <v>81</v>
      </c>
      <c r="AY165" s="20" t="s">
        <v>131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139</v>
      </c>
      <c r="BM165" s="218" t="s">
        <v>257</v>
      </c>
    </row>
    <row r="166" s="2" customFormat="1">
      <c r="A166" s="41"/>
      <c r="B166" s="42"/>
      <c r="C166" s="43"/>
      <c r="D166" s="220" t="s">
        <v>141</v>
      </c>
      <c r="E166" s="43"/>
      <c r="F166" s="221" t="s">
        <v>258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141</v>
      </c>
      <c r="AU166" s="20" t="s">
        <v>81</v>
      </c>
    </row>
    <row r="167" s="2" customFormat="1" ht="24.15" customHeight="1">
      <c r="A167" s="41"/>
      <c r="B167" s="42"/>
      <c r="C167" s="207" t="s">
        <v>259</v>
      </c>
      <c r="D167" s="207" t="s">
        <v>134</v>
      </c>
      <c r="E167" s="208" t="s">
        <v>260</v>
      </c>
      <c r="F167" s="209" t="s">
        <v>261</v>
      </c>
      <c r="G167" s="210" t="s">
        <v>246</v>
      </c>
      <c r="H167" s="211">
        <v>30.800000000000001</v>
      </c>
      <c r="I167" s="212"/>
      <c r="J167" s="213">
        <f>ROUND(I167*H167,2)</f>
        <v>0</v>
      </c>
      <c r="K167" s="209" t="s">
        <v>138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139</v>
      </c>
      <c r="AT167" s="218" t="s">
        <v>134</v>
      </c>
      <c r="AU167" s="218" t="s">
        <v>81</v>
      </c>
      <c r="AY167" s="20" t="s">
        <v>131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139</v>
      </c>
      <c r="BM167" s="218" t="s">
        <v>262</v>
      </c>
    </row>
    <row r="168" s="2" customFormat="1">
      <c r="A168" s="41"/>
      <c r="B168" s="42"/>
      <c r="C168" s="43"/>
      <c r="D168" s="220" t="s">
        <v>141</v>
      </c>
      <c r="E168" s="43"/>
      <c r="F168" s="221" t="s">
        <v>263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141</v>
      </c>
      <c r="AU168" s="20" t="s">
        <v>81</v>
      </c>
    </row>
    <row r="169" s="13" customFormat="1">
      <c r="A169" s="13"/>
      <c r="B169" s="225"/>
      <c r="C169" s="226"/>
      <c r="D169" s="227" t="s">
        <v>143</v>
      </c>
      <c r="E169" s="228" t="s">
        <v>19</v>
      </c>
      <c r="F169" s="229" t="s">
        <v>264</v>
      </c>
      <c r="G169" s="226"/>
      <c r="H169" s="230">
        <v>30.800000000000001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143</v>
      </c>
      <c r="AU169" s="236" t="s">
        <v>81</v>
      </c>
      <c r="AV169" s="13" t="s">
        <v>81</v>
      </c>
      <c r="AW169" s="13" t="s">
        <v>32</v>
      </c>
      <c r="AX169" s="13" t="s">
        <v>79</v>
      </c>
      <c r="AY169" s="236" t="s">
        <v>131</v>
      </c>
    </row>
    <row r="170" s="2" customFormat="1" ht="24.15" customHeight="1">
      <c r="A170" s="41"/>
      <c r="B170" s="42"/>
      <c r="C170" s="207" t="s">
        <v>7</v>
      </c>
      <c r="D170" s="207" t="s">
        <v>134</v>
      </c>
      <c r="E170" s="208" t="s">
        <v>265</v>
      </c>
      <c r="F170" s="209" t="s">
        <v>266</v>
      </c>
      <c r="G170" s="210" t="s">
        <v>246</v>
      </c>
      <c r="H170" s="211">
        <v>4.4000000000000004</v>
      </c>
      <c r="I170" s="212"/>
      <c r="J170" s="213">
        <f>ROUND(I170*H170,2)</f>
        <v>0</v>
      </c>
      <c r="K170" s="209" t="s">
        <v>138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139</v>
      </c>
      <c r="AT170" s="218" t="s">
        <v>134</v>
      </c>
      <c r="AU170" s="218" t="s">
        <v>81</v>
      </c>
      <c r="AY170" s="20" t="s">
        <v>131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139</v>
      </c>
      <c r="BM170" s="218" t="s">
        <v>267</v>
      </c>
    </row>
    <row r="171" s="2" customFormat="1">
      <c r="A171" s="41"/>
      <c r="B171" s="42"/>
      <c r="C171" s="43"/>
      <c r="D171" s="220" t="s">
        <v>141</v>
      </c>
      <c r="E171" s="43"/>
      <c r="F171" s="221" t="s">
        <v>268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141</v>
      </c>
      <c r="AU171" s="20" t="s">
        <v>81</v>
      </c>
    </row>
    <row r="172" s="12" customFormat="1" ht="22.8" customHeight="1">
      <c r="A172" s="12"/>
      <c r="B172" s="191"/>
      <c r="C172" s="192"/>
      <c r="D172" s="193" t="s">
        <v>70</v>
      </c>
      <c r="E172" s="205" t="s">
        <v>269</v>
      </c>
      <c r="F172" s="205" t="s">
        <v>270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79</v>
      </c>
      <c r="AT172" s="203" t="s">
        <v>70</v>
      </c>
      <c r="AU172" s="203" t="s">
        <v>79</v>
      </c>
      <c r="AY172" s="202" t="s">
        <v>131</v>
      </c>
      <c r="BK172" s="204">
        <f>SUM(BK173:BK174)</f>
        <v>0</v>
      </c>
    </row>
    <row r="173" s="2" customFormat="1" ht="33" customHeight="1">
      <c r="A173" s="41"/>
      <c r="B173" s="42"/>
      <c r="C173" s="207" t="s">
        <v>271</v>
      </c>
      <c r="D173" s="207" t="s">
        <v>134</v>
      </c>
      <c r="E173" s="208" t="s">
        <v>272</v>
      </c>
      <c r="F173" s="209" t="s">
        <v>273</v>
      </c>
      <c r="G173" s="210" t="s">
        <v>246</v>
      </c>
      <c r="H173" s="211">
        <v>1.9019999999999999</v>
      </c>
      <c r="I173" s="212"/>
      <c r="J173" s="213">
        <f>ROUND(I173*H173,2)</f>
        <v>0</v>
      </c>
      <c r="K173" s="209" t="s">
        <v>138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139</v>
      </c>
      <c r="AT173" s="218" t="s">
        <v>134</v>
      </c>
      <c r="AU173" s="218" t="s">
        <v>81</v>
      </c>
      <c r="AY173" s="20" t="s">
        <v>131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139</v>
      </c>
      <c r="BM173" s="218" t="s">
        <v>274</v>
      </c>
    </row>
    <row r="174" s="2" customFormat="1">
      <c r="A174" s="41"/>
      <c r="B174" s="42"/>
      <c r="C174" s="43"/>
      <c r="D174" s="220" t="s">
        <v>141</v>
      </c>
      <c r="E174" s="43"/>
      <c r="F174" s="221" t="s">
        <v>275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141</v>
      </c>
      <c r="AU174" s="20" t="s">
        <v>81</v>
      </c>
    </row>
    <row r="175" s="12" customFormat="1" ht="25.92" customHeight="1">
      <c r="A175" s="12"/>
      <c r="B175" s="191"/>
      <c r="C175" s="192"/>
      <c r="D175" s="193" t="s">
        <v>70</v>
      </c>
      <c r="E175" s="194" t="s">
        <v>276</v>
      </c>
      <c r="F175" s="194" t="s">
        <v>277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P176+P178+P221+P226+P233+P244+P260+P297+P346+P360</f>
        <v>0</v>
      </c>
      <c r="Q175" s="199"/>
      <c r="R175" s="200">
        <f>R176+R178+R221+R226+R233+R244+R260+R297+R346+R360</f>
        <v>2.4847076299999999</v>
      </c>
      <c r="S175" s="199"/>
      <c r="T175" s="201">
        <f>T176+T178+T221+T226+T233+T244+T260+T297+T346+T360</f>
        <v>2.2169491699999995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81</v>
      </c>
      <c r="AT175" s="203" t="s">
        <v>70</v>
      </c>
      <c r="AU175" s="203" t="s">
        <v>71</v>
      </c>
      <c r="AY175" s="202" t="s">
        <v>131</v>
      </c>
      <c r="BK175" s="204">
        <f>BK176+BK178+BK221+BK226+BK233+BK244+BK260+BK297+BK346+BK360</f>
        <v>0</v>
      </c>
    </row>
    <row r="176" s="12" customFormat="1" ht="22.8" customHeight="1">
      <c r="A176" s="12"/>
      <c r="B176" s="191"/>
      <c r="C176" s="192"/>
      <c r="D176" s="193" t="s">
        <v>70</v>
      </c>
      <c r="E176" s="205" t="s">
        <v>278</v>
      </c>
      <c r="F176" s="205" t="s">
        <v>279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P177</f>
        <v>0</v>
      </c>
      <c r="Q176" s="199"/>
      <c r="R176" s="200">
        <f>R177</f>
        <v>0</v>
      </c>
      <c r="S176" s="199"/>
      <c r="T176" s="20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81</v>
      </c>
      <c r="AT176" s="203" t="s">
        <v>70</v>
      </c>
      <c r="AU176" s="203" t="s">
        <v>79</v>
      </c>
      <c r="AY176" s="202" t="s">
        <v>131</v>
      </c>
      <c r="BK176" s="204">
        <f>BK177</f>
        <v>0</v>
      </c>
    </row>
    <row r="177" s="2" customFormat="1" ht="16.5" customHeight="1">
      <c r="A177" s="41"/>
      <c r="B177" s="42"/>
      <c r="C177" s="207" t="s">
        <v>280</v>
      </c>
      <c r="D177" s="207" t="s">
        <v>134</v>
      </c>
      <c r="E177" s="208" t="s">
        <v>281</v>
      </c>
      <c r="F177" s="209" t="s">
        <v>282</v>
      </c>
      <c r="G177" s="210" t="s">
        <v>156</v>
      </c>
      <c r="H177" s="211">
        <v>4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236</v>
      </c>
      <c r="AT177" s="218" t="s">
        <v>134</v>
      </c>
      <c r="AU177" s="218" t="s">
        <v>81</v>
      </c>
      <c r="AY177" s="20" t="s">
        <v>131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236</v>
      </c>
      <c r="BM177" s="218" t="s">
        <v>283</v>
      </c>
    </row>
    <row r="178" s="12" customFormat="1" ht="22.8" customHeight="1">
      <c r="A178" s="12"/>
      <c r="B178" s="191"/>
      <c r="C178" s="192"/>
      <c r="D178" s="193" t="s">
        <v>70</v>
      </c>
      <c r="E178" s="205" t="s">
        <v>284</v>
      </c>
      <c r="F178" s="205" t="s">
        <v>285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SUM(P179:P220)</f>
        <v>0</v>
      </c>
      <c r="Q178" s="199"/>
      <c r="R178" s="200">
        <f>SUM(R179:R220)</f>
        <v>0.12981999999999999</v>
      </c>
      <c r="S178" s="199"/>
      <c r="T178" s="201">
        <f>SUM(T179:T220)</f>
        <v>0.17914000000000002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81</v>
      </c>
      <c r="AT178" s="203" t="s">
        <v>70</v>
      </c>
      <c r="AU178" s="203" t="s">
        <v>79</v>
      </c>
      <c r="AY178" s="202" t="s">
        <v>131</v>
      </c>
      <c r="BK178" s="204">
        <f>SUM(BK179:BK220)</f>
        <v>0</v>
      </c>
    </row>
    <row r="179" s="2" customFormat="1" ht="16.5" customHeight="1">
      <c r="A179" s="41"/>
      <c r="B179" s="42"/>
      <c r="C179" s="207" t="s">
        <v>286</v>
      </c>
      <c r="D179" s="207" t="s">
        <v>134</v>
      </c>
      <c r="E179" s="208" t="s">
        <v>287</v>
      </c>
      <c r="F179" s="209" t="s">
        <v>288</v>
      </c>
      <c r="G179" s="210" t="s">
        <v>289</v>
      </c>
      <c r="H179" s="211">
        <v>4</v>
      </c>
      <c r="I179" s="212"/>
      <c r="J179" s="213">
        <f>ROUND(I179*H179,2)</f>
        <v>0</v>
      </c>
      <c r="K179" s="209" t="s">
        <v>138</v>
      </c>
      <c r="L179" s="47"/>
      <c r="M179" s="214" t="s">
        <v>19</v>
      </c>
      <c r="N179" s="215" t="s">
        <v>42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0.034200000000000001</v>
      </c>
      <c r="T179" s="217">
        <f>S179*H179</f>
        <v>0.13680000000000001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236</v>
      </c>
      <c r="AT179" s="218" t="s">
        <v>134</v>
      </c>
      <c r="AU179" s="218" t="s">
        <v>81</v>
      </c>
      <c r="AY179" s="20" t="s">
        <v>131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236</v>
      </c>
      <c r="BM179" s="218" t="s">
        <v>290</v>
      </c>
    </row>
    <row r="180" s="2" customFormat="1">
      <c r="A180" s="41"/>
      <c r="B180" s="42"/>
      <c r="C180" s="43"/>
      <c r="D180" s="220" t="s">
        <v>141</v>
      </c>
      <c r="E180" s="43"/>
      <c r="F180" s="221" t="s">
        <v>291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141</v>
      </c>
      <c r="AU180" s="20" t="s">
        <v>81</v>
      </c>
    </row>
    <row r="181" s="2" customFormat="1" ht="16.5" customHeight="1">
      <c r="A181" s="41"/>
      <c r="B181" s="42"/>
      <c r="C181" s="207" t="s">
        <v>292</v>
      </c>
      <c r="D181" s="207" t="s">
        <v>134</v>
      </c>
      <c r="E181" s="208" t="s">
        <v>293</v>
      </c>
      <c r="F181" s="209" t="s">
        <v>294</v>
      </c>
      <c r="G181" s="210" t="s">
        <v>289</v>
      </c>
      <c r="H181" s="211">
        <v>2</v>
      </c>
      <c r="I181" s="212"/>
      <c r="J181" s="213">
        <f>ROUND(I181*H181,2)</f>
        <v>0</v>
      </c>
      <c r="K181" s="209" t="s">
        <v>138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0.019460000000000002</v>
      </c>
      <c r="T181" s="217">
        <f>S181*H181</f>
        <v>0.038920000000000003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236</v>
      </c>
      <c r="AT181" s="218" t="s">
        <v>134</v>
      </c>
      <c r="AU181" s="218" t="s">
        <v>81</v>
      </c>
      <c r="AY181" s="20" t="s">
        <v>131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236</v>
      </c>
      <c r="BM181" s="218" t="s">
        <v>295</v>
      </c>
    </row>
    <row r="182" s="2" customFormat="1">
      <c r="A182" s="41"/>
      <c r="B182" s="42"/>
      <c r="C182" s="43"/>
      <c r="D182" s="220" t="s">
        <v>141</v>
      </c>
      <c r="E182" s="43"/>
      <c r="F182" s="221" t="s">
        <v>296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141</v>
      </c>
      <c r="AU182" s="20" t="s">
        <v>81</v>
      </c>
    </row>
    <row r="183" s="2" customFormat="1" ht="16.5" customHeight="1">
      <c r="A183" s="41"/>
      <c r="B183" s="42"/>
      <c r="C183" s="207" t="s">
        <v>297</v>
      </c>
      <c r="D183" s="207" t="s">
        <v>134</v>
      </c>
      <c r="E183" s="208" t="s">
        <v>298</v>
      </c>
      <c r="F183" s="209" t="s">
        <v>299</v>
      </c>
      <c r="G183" s="210" t="s">
        <v>289</v>
      </c>
      <c r="H183" s="211">
        <v>2</v>
      </c>
      <c r="I183" s="212"/>
      <c r="J183" s="213">
        <f>ROUND(I183*H183,2)</f>
        <v>0</v>
      </c>
      <c r="K183" s="209" t="s">
        <v>138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0.00085999999999999998</v>
      </c>
      <c r="T183" s="217">
        <f>S183*H183</f>
        <v>0.00172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236</v>
      </c>
      <c r="AT183" s="218" t="s">
        <v>134</v>
      </c>
      <c r="AU183" s="218" t="s">
        <v>81</v>
      </c>
      <c r="AY183" s="20" t="s">
        <v>131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236</v>
      </c>
      <c r="BM183" s="218" t="s">
        <v>300</v>
      </c>
    </row>
    <row r="184" s="2" customFormat="1">
      <c r="A184" s="41"/>
      <c r="B184" s="42"/>
      <c r="C184" s="43"/>
      <c r="D184" s="220" t="s">
        <v>141</v>
      </c>
      <c r="E184" s="43"/>
      <c r="F184" s="221" t="s">
        <v>301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141</v>
      </c>
      <c r="AU184" s="20" t="s">
        <v>81</v>
      </c>
    </row>
    <row r="185" s="2" customFormat="1" ht="16.5" customHeight="1">
      <c r="A185" s="41"/>
      <c r="B185" s="42"/>
      <c r="C185" s="207" t="s">
        <v>302</v>
      </c>
      <c r="D185" s="207" t="s">
        <v>134</v>
      </c>
      <c r="E185" s="208" t="s">
        <v>303</v>
      </c>
      <c r="F185" s="209" t="s">
        <v>304</v>
      </c>
      <c r="G185" s="210" t="s">
        <v>156</v>
      </c>
      <c r="H185" s="211">
        <v>2</v>
      </c>
      <c r="I185" s="212"/>
      <c r="J185" s="213">
        <f>ROUND(I185*H185,2)</f>
        <v>0</v>
      </c>
      <c r="K185" s="209" t="s">
        <v>138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0.00084999999999999995</v>
      </c>
      <c r="T185" s="217">
        <f>S185*H185</f>
        <v>0.0016999999999999999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236</v>
      </c>
      <c r="AT185" s="218" t="s">
        <v>134</v>
      </c>
      <c r="AU185" s="218" t="s">
        <v>81</v>
      </c>
      <c r="AY185" s="20" t="s">
        <v>131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236</v>
      </c>
      <c r="BM185" s="218" t="s">
        <v>305</v>
      </c>
    </row>
    <row r="186" s="2" customFormat="1">
      <c r="A186" s="41"/>
      <c r="B186" s="42"/>
      <c r="C186" s="43"/>
      <c r="D186" s="220" t="s">
        <v>141</v>
      </c>
      <c r="E186" s="43"/>
      <c r="F186" s="221" t="s">
        <v>306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141</v>
      </c>
      <c r="AU186" s="20" t="s">
        <v>81</v>
      </c>
    </row>
    <row r="187" s="2" customFormat="1" ht="16.5" customHeight="1">
      <c r="A187" s="41"/>
      <c r="B187" s="42"/>
      <c r="C187" s="207" t="s">
        <v>307</v>
      </c>
      <c r="D187" s="207" t="s">
        <v>134</v>
      </c>
      <c r="E187" s="208" t="s">
        <v>308</v>
      </c>
      <c r="F187" s="209" t="s">
        <v>309</v>
      </c>
      <c r="G187" s="210" t="s">
        <v>156</v>
      </c>
      <c r="H187" s="211">
        <v>4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236</v>
      </c>
      <c r="AT187" s="218" t="s">
        <v>134</v>
      </c>
      <c r="AU187" s="218" t="s">
        <v>81</v>
      </c>
      <c r="AY187" s="20" t="s">
        <v>131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236</v>
      </c>
      <c r="BM187" s="218" t="s">
        <v>310</v>
      </c>
    </row>
    <row r="188" s="2" customFormat="1" ht="16.5" customHeight="1">
      <c r="A188" s="41"/>
      <c r="B188" s="42"/>
      <c r="C188" s="207" t="s">
        <v>311</v>
      </c>
      <c r="D188" s="207" t="s">
        <v>134</v>
      </c>
      <c r="E188" s="208" t="s">
        <v>312</v>
      </c>
      <c r="F188" s="209" t="s">
        <v>313</v>
      </c>
      <c r="G188" s="210" t="s">
        <v>156</v>
      </c>
      <c r="H188" s="211">
        <v>4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42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236</v>
      </c>
      <c r="AT188" s="218" t="s">
        <v>134</v>
      </c>
      <c r="AU188" s="218" t="s">
        <v>81</v>
      </c>
      <c r="AY188" s="20" t="s">
        <v>131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236</v>
      </c>
      <c r="BM188" s="218" t="s">
        <v>314</v>
      </c>
    </row>
    <row r="189" s="2" customFormat="1" ht="21.75" customHeight="1">
      <c r="A189" s="41"/>
      <c r="B189" s="42"/>
      <c r="C189" s="207" t="s">
        <v>315</v>
      </c>
      <c r="D189" s="207" t="s">
        <v>134</v>
      </c>
      <c r="E189" s="208" t="s">
        <v>316</v>
      </c>
      <c r="F189" s="209" t="s">
        <v>317</v>
      </c>
      <c r="G189" s="210" t="s">
        <v>289</v>
      </c>
      <c r="H189" s="211">
        <v>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42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236</v>
      </c>
      <c r="AT189" s="218" t="s">
        <v>134</v>
      </c>
      <c r="AU189" s="218" t="s">
        <v>81</v>
      </c>
      <c r="AY189" s="20" t="s">
        <v>131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236</v>
      </c>
      <c r="BM189" s="218" t="s">
        <v>318</v>
      </c>
    </row>
    <row r="190" s="2" customFormat="1" ht="24.15" customHeight="1">
      <c r="A190" s="41"/>
      <c r="B190" s="42"/>
      <c r="C190" s="207" t="s">
        <v>319</v>
      </c>
      <c r="D190" s="207" t="s">
        <v>134</v>
      </c>
      <c r="E190" s="208" t="s">
        <v>320</v>
      </c>
      <c r="F190" s="209" t="s">
        <v>321</v>
      </c>
      <c r="G190" s="210" t="s">
        <v>289</v>
      </c>
      <c r="H190" s="211">
        <v>4</v>
      </c>
      <c r="I190" s="212"/>
      <c r="J190" s="213">
        <f>ROUND(I190*H190,2)</f>
        <v>0</v>
      </c>
      <c r="K190" s="209" t="s">
        <v>138</v>
      </c>
      <c r="L190" s="47"/>
      <c r="M190" s="214" t="s">
        <v>19</v>
      </c>
      <c r="N190" s="215" t="s">
        <v>42</v>
      </c>
      <c r="O190" s="87"/>
      <c r="P190" s="216">
        <f>O190*H190</f>
        <v>0</v>
      </c>
      <c r="Q190" s="216">
        <v>0.016969999999999999</v>
      </c>
      <c r="R190" s="216">
        <f>Q190*H190</f>
        <v>0.067879999999999996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236</v>
      </c>
      <c r="AT190" s="218" t="s">
        <v>134</v>
      </c>
      <c r="AU190" s="218" t="s">
        <v>81</v>
      </c>
      <c r="AY190" s="20" t="s">
        <v>131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236</v>
      </c>
      <c r="BM190" s="218" t="s">
        <v>322</v>
      </c>
    </row>
    <row r="191" s="2" customFormat="1">
      <c r="A191" s="41"/>
      <c r="B191" s="42"/>
      <c r="C191" s="43"/>
      <c r="D191" s="220" t="s">
        <v>141</v>
      </c>
      <c r="E191" s="43"/>
      <c r="F191" s="221" t="s">
        <v>323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141</v>
      </c>
      <c r="AU191" s="20" t="s">
        <v>81</v>
      </c>
    </row>
    <row r="192" s="2" customFormat="1" ht="24.15" customHeight="1">
      <c r="A192" s="41"/>
      <c r="B192" s="42"/>
      <c r="C192" s="207" t="s">
        <v>324</v>
      </c>
      <c r="D192" s="207" t="s">
        <v>134</v>
      </c>
      <c r="E192" s="208" t="s">
        <v>325</v>
      </c>
      <c r="F192" s="209" t="s">
        <v>326</v>
      </c>
      <c r="G192" s="210" t="s">
        <v>289</v>
      </c>
      <c r="H192" s="211">
        <v>2</v>
      </c>
      <c r="I192" s="212"/>
      <c r="J192" s="213">
        <f>ROUND(I192*H192,2)</f>
        <v>0</v>
      </c>
      <c r="K192" s="209" t="s">
        <v>138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0.02223</v>
      </c>
      <c r="R192" s="216">
        <f>Q192*H192</f>
        <v>0.04446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236</v>
      </c>
      <c r="AT192" s="218" t="s">
        <v>134</v>
      </c>
      <c r="AU192" s="218" t="s">
        <v>81</v>
      </c>
      <c r="AY192" s="20" t="s">
        <v>131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236</v>
      </c>
      <c r="BM192" s="218" t="s">
        <v>327</v>
      </c>
    </row>
    <row r="193" s="2" customFormat="1">
      <c r="A193" s="41"/>
      <c r="B193" s="42"/>
      <c r="C193" s="43"/>
      <c r="D193" s="220" t="s">
        <v>141</v>
      </c>
      <c r="E193" s="43"/>
      <c r="F193" s="221" t="s">
        <v>328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141</v>
      </c>
      <c r="AU193" s="20" t="s">
        <v>81</v>
      </c>
    </row>
    <row r="194" s="2" customFormat="1" ht="16.5" customHeight="1">
      <c r="A194" s="41"/>
      <c r="B194" s="42"/>
      <c r="C194" s="207" t="s">
        <v>329</v>
      </c>
      <c r="D194" s="207" t="s">
        <v>134</v>
      </c>
      <c r="E194" s="208" t="s">
        <v>330</v>
      </c>
      <c r="F194" s="209" t="s">
        <v>331</v>
      </c>
      <c r="G194" s="210" t="s">
        <v>289</v>
      </c>
      <c r="H194" s="211">
        <v>2</v>
      </c>
      <c r="I194" s="212"/>
      <c r="J194" s="213">
        <f>ROUND(I194*H194,2)</f>
        <v>0</v>
      </c>
      <c r="K194" s="209" t="s">
        <v>138</v>
      </c>
      <c r="L194" s="47"/>
      <c r="M194" s="214" t="s">
        <v>19</v>
      </c>
      <c r="N194" s="215" t="s">
        <v>42</v>
      </c>
      <c r="O194" s="87"/>
      <c r="P194" s="216">
        <f>O194*H194</f>
        <v>0</v>
      </c>
      <c r="Q194" s="216">
        <v>0.0018</v>
      </c>
      <c r="R194" s="216">
        <f>Q194*H194</f>
        <v>0.0035999999999999999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236</v>
      </c>
      <c r="AT194" s="218" t="s">
        <v>134</v>
      </c>
      <c r="AU194" s="218" t="s">
        <v>81</v>
      </c>
      <c r="AY194" s="20" t="s">
        <v>131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236</v>
      </c>
      <c r="BM194" s="218" t="s">
        <v>332</v>
      </c>
    </row>
    <row r="195" s="2" customFormat="1">
      <c r="A195" s="41"/>
      <c r="B195" s="42"/>
      <c r="C195" s="43"/>
      <c r="D195" s="220" t="s">
        <v>141</v>
      </c>
      <c r="E195" s="43"/>
      <c r="F195" s="221" t="s">
        <v>333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141</v>
      </c>
      <c r="AU195" s="20" t="s">
        <v>81</v>
      </c>
    </row>
    <row r="196" s="2" customFormat="1" ht="16.5" customHeight="1">
      <c r="A196" s="41"/>
      <c r="B196" s="42"/>
      <c r="C196" s="207" t="s">
        <v>334</v>
      </c>
      <c r="D196" s="207" t="s">
        <v>134</v>
      </c>
      <c r="E196" s="208" t="s">
        <v>335</v>
      </c>
      <c r="F196" s="209" t="s">
        <v>336</v>
      </c>
      <c r="G196" s="210" t="s">
        <v>156</v>
      </c>
      <c r="H196" s="211">
        <v>2</v>
      </c>
      <c r="I196" s="212"/>
      <c r="J196" s="213">
        <f>ROUND(I196*H196,2)</f>
        <v>0</v>
      </c>
      <c r="K196" s="209" t="s">
        <v>138</v>
      </c>
      <c r="L196" s="47"/>
      <c r="M196" s="214" t="s">
        <v>19</v>
      </c>
      <c r="N196" s="215" t="s">
        <v>42</v>
      </c>
      <c r="O196" s="87"/>
      <c r="P196" s="216">
        <f>O196*H196</f>
        <v>0</v>
      </c>
      <c r="Q196" s="216">
        <v>0.00024000000000000001</v>
      </c>
      <c r="R196" s="216">
        <f>Q196*H196</f>
        <v>0.00048000000000000001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236</v>
      </c>
      <c r="AT196" s="218" t="s">
        <v>134</v>
      </c>
      <c r="AU196" s="218" t="s">
        <v>81</v>
      </c>
      <c r="AY196" s="20" t="s">
        <v>131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236</v>
      </c>
      <c r="BM196" s="218" t="s">
        <v>337</v>
      </c>
    </row>
    <row r="197" s="2" customFormat="1">
      <c r="A197" s="41"/>
      <c r="B197" s="42"/>
      <c r="C197" s="43"/>
      <c r="D197" s="220" t="s">
        <v>141</v>
      </c>
      <c r="E197" s="43"/>
      <c r="F197" s="221" t="s">
        <v>338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141</v>
      </c>
      <c r="AU197" s="20" t="s">
        <v>81</v>
      </c>
    </row>
    <row r="198" s="2" customFormat="1" ht="16.5" customHeight="1">
      <c r="A198" s="41"/>
      <c r="B198" s="42"/>
      <c r="C198" s="207" t="s">
        <v>339</v>
      </c>
      <c r="D198" s="207" t="s">
        <v>134</v>
      </c>
      <c r="E198" s="208" t="s">
        <v>340</v>
      </c>
      <c r="F198" s="209" t="s">
        <v>341</v>
      </c>
      <c r="G198" s="210" t="s">
        <v>289</v>
      </c>
      <c r="H198" s="211">
        <v>8</v>
      </c>
      <c r="I198" s="212"/>
      <c r="J198" s="213">
        <f>ROUND(I198*H198,2)</f>
        <v>0</v>
      </c>
      <c r="K198" s="209" t="s">
        <v>138</v>
      </c>
      <c r="L198" s="47"/>
      <c r="M198" s="214" t="s">
        <v>19</v>
      </c>
      <c r="N198" s="215" t="s">
        <v>42</v>
      </c>
      <c r="O198" s="87"/>
      <c r="P198" s="216">
        <f>O198*H198</f>
        <v>0</v>
      </c>
      <c r="Q198" s="216">
        <v>0.00024000000000000001</v>
      </c>
      <c r="R198" s="216">
        <f>Q198*H198</f>
        <v>0.0019200000000000001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236</v>
      </c>
      <c r="AT198" s="218" t="s">
        <v>134</v>
      </c>
      <c r="AU198" s="218" t="s">
        <v>81</v>
      </c>
      <c r="AY198" s="20" t="s">
        <v>131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236</v>
      </c>
      <c r="BM198" s="218" t="s">
        <v>342</v>
      </c>
    </row>
    <row r="199" s="2" customFormat="1">
      <c r="A199" s="41"/>
      <c r="B199" s="42"/>
      <c r="C199" s="43"/>
      <c r="D199" s="220" t="s">
        <v>141</v>
      </c>
      <c r="E199" s="43"/>
      <c r="F199" s="221" t="s">
        <v>343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141</v>
      </c>
      <c r="AU199" s="20" t="s">
        <v>81</v>
      </c>
    </row>
    <row r="200" s="2" customFormat="1" ht="16.5" customHeight="1">
      <c r="A200" s="41"/>
      <c r="B200" s="42"/>
      <c r="C200" s="207" t="s">
        <v>344</v>
      </c>
      <c r="D200" s="207" t="s">
        <v>134</v>
      </c>
      <c r="E200" s="208" t="s">
        <v>345</v>
      </c>
      <c r="F200" s="209" t="s">
        <v>346</v>
      </c>
      <c r="G200" s="210" t="s">
        <v>156</v>
      </c>
      <c r="H200" s="211">
        <v>1</v>
      </c>
      <c r="I200" s="212"/>
      <c r="J200" s="213">
        <f>ROUND(I200*H200,2)</f>
        <v>0</v>
      </c>
      <c r="K200" s="209" t="s">
        <v>138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236</v>
      </c>
      <c r="AT200" s="218" t="s">
        <v>134</v>
      </c>
      <c r="AU200" s="218" t="s">
        <v>81</v>
      </c>
      <c r="AY200" s="20" t="s">
        <v>131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236</v>
      </c>
      <c r="BM200" s="218" t="s">
        <v>347</v>
      </c>
    </row>
    <row r="201" s="2" customFormat="1">
      <c r="A201" s="41"/>
      <c r="B201" s="42"/>
      <c r="C201" s="43"/>
      <c r="D201" s="220" t="s">
        <v>141</v>
      </c>
      <c r="E201" s="43"/>
      <c r="F201" s="221" t="s">
        <v>348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141</v>
      </c>
      <c r="AU201" s="20" t="s">
        <v>81</v>
      </c>
    </row>
    <row r="202" s="2" customFormat="1" ht="16.5" customHeight="1">
      <c r="A202" s="41"/>
      <c r="B202" s="42"/>
      <c r="C202" s="258" t="s">
        <v>349</v>
      </c>
      <c r="D202" s="258" t="s">
        <v>204</v>
      </c>
      <c r="E202" s="259" t="s">
        <v>350</v>
      </c>
      <c r="F202" s="260" t="s">
        <v>351</v>
      </c>
      <c r="G202" s="261" t="s">
        <v>156</v>
      </c>
      <c r="H202" s="262">
        <v>1</v>
      </c>
      <c r="I202" s="263"/>
      <c r="J202" s="264">
        <f>ROUND(I202*H202,2)</f>
        <v>0</v>
      </c>
      <c r="K202" s="260" t="s">
        <v>138</v>
      </c>
      <c r="L202" s="265"/>
      <c r="M202" s="266" t="s">
        <v>19</v>
      </c>
      <c r="N202" s="267" t="s">
        <v>42</v>
      </c>
      <c r="O202" s="87"/>
      <c r="P202" s="216">
        <f>O202*H202</f>
        <v>0</v>
      </c>
      <c r="Q202" s="216">
        <v>0.00050000000000000001</v>
      </c>
      <c r="R202" s="216">
        <f>Q202*H202</f>
        <v>0.00050000000000000001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324</v>
      </c>
      <c r="AT202" s="218" t="s">
        <v>204</v>
      </c>
      <c r="AU202" s="218" t="s">
        <v>81</v>
      </c>
      <c r="AY202" s="20" t="s">
        <v>131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236</v>
      </c>
      <c r="BM202" s="218" t="s">
        <v>352</v>
      </c>
    </row>
    <row r="203" s="2" customFormat="1" ht="16.5" customHeight="1">
      <c r="A203" s="41"/>
      <c r="B203" s="42"/>
      <c r="C203" s="207" t="s">
        <v>353</v>
      </c>
      <c r="D203" s="207" t="s">
        <v>134</v>
      </c>
      <c r="E203" s="208" t="s">
        <v>354</v>
      </c>
      <c r="F203" s="209" t="s">
        <v>355</v>
      </c>
      <c r="G203" s="210" t="s">
        <v>156</v>
      </c>
      <c r="H203" s="211">
        <v>4</v>
      </c>
      <c r="I203" s="212"/>
      <c r="J203" s="213">
        <f>ROUND(I203*H203,2)</f>
        <v>0</v>
      </c>
      <c r="K203" s="209" t="s">
        <v>138</v>
      </c>
      <c r="L203" s="47"/>
      <c r="M203" s="214" t="s">
        <v>19</v>
      </c>
      <c r="N203" s="215" t="s">
        <v>42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236</v>
      </c>
      <c r="AT203" s="218" t="s">
        <v>134</v>
      </c>
      <c r="AU203" s="218" t="s">
        <v>81</v>
      </c>
      <c r="AY203" s="20" t="s">
        <v>131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236</v>
      </c>
      <c r="BM203" s="218" t="s">
        <v>356</v>
      </c>
    </row>
    <row r="204" s="2" customFormat="1">
      <c r="A204" s="41"/>
      <c r="B204" s="42"/>
      <c r="C204" s="43"/>
      <c r="D204" s="220" t="s">
        <v>141</v>
      </c>
      <c r="E204" s="43"/>
      <c r="F204" s="221" t="s">
        <v>357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141</v>
      </c>
      <c r="AU204" s="20" t="s">
        <v>81</v>
      </c>
    </row>
    <row r="205" s="2" customFormat="1" ht="16.5" customHeight="1">
      <c r="A205" s="41"/>
      <c r="B205" s="42"/>
      <c r="C205" s="258" t="s">
        <v>358</v>
      </c>
      <c r="D205" s="258" t="s">
        <v>204</v>
      </c>
      <c r="E205" s="259" t="s">
        <v>359</v>
      </c>
      <c r="F205" s="260" t="s">
        <v>360</v>
      </c>
      <c r="G205" s="261" t="s">
        <v>156</v>
      </c>
      <c r="H205" s="262">
        <v>4</v>
      </c>
      <c r="I205" s="263"/>
      <c r="J205" s="264">
        <f>ROUND(I205*H205,2)</f>
        <v>0</v>
      </c>
      <c r="K205" s="260" t="s">
        <v>138</v>
      </c>
      <c r="L205" s="265"/>
      <c r="M205" s="266" t="s">
        <v>19</v>
      </c>
      <c r="N205" s="267" t="s">
        <v>42</v>
      </c>
      <c r="O205" s="87"/>
      <c r="P205" s="216">
        <f>O205*H205</f>
        <v>0</v>
      </c>
      <c r="Q205" s="216">
        <v>0.00050000000000000001</v>
      </c>
      <c r="R205" s="216">
        <f>Q205*H205</f>
        <v>0.002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324</v>
      </c>
      <c r="AT205" s="218" t="s">
        <v>204</v>
      </c>
      <c r="AU205" s="218" t="s">
        <v>81</v>
      </c>
      <c r="AY205" s="20" t="s">
        <v>131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236</v>
      </c>
      <c r="BM205" s="218" t="s">
        <v>361</v>
      </c>
    </row>
    <row r="206" s="2" customFormat="1" ht="16.5" customHeight="1">
      <c r="A206" s="41"/>
      <c r="B206" s="42"/>
      <c r="C206" s="207" t="s">
        <v>362</v>
      </c>
      <c r="D206" s="207" t="s">
        <v>134</v>
      </c>
      <c r="E206" s="208" t="s">
        <v>363</v>
      </c>
      <c r="F206" s="209" t="s">
        <v>364</v>
      </c>
      <c r="G206" s="210" t="s">
        <v>156</v>
      </c>
      <c r="H206" s="211">
        <v>1</v>
      </c>
      <c r="I206" s="212"/>
      <c r="J206" s="213">
        <f>ROUND(I206*H206,2)</f>
        <v>0</v>
      </c>
      <c r="K206" s="209" t="s">
        <v>138</v>
      </c>
      <c r="L206" s="47"/>
      <c r="M206" s="214" t="s">
        <v>19</v>
      </c>
      <c r="N206" s="215" t="s">
        <v>42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236</v>
      </c>
      <c r="AT206" s="218" t="s">
        <v>134</v>
      </c>
      <c r="AU206" s="218" t="s">
        <v>81</v>
      </c>
      <c r="AY206" s="20" t="s">
        <v>131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236</v>
      </c>
      <c r="BM206" s="218" t="s">
        <v>365</v>
      </c>
    </row>
    <row r="207" s="2" customFormat="1">
      <c r="A207" s="41"/>
      <c r="B207" s="42"/>
      <c r="C207" s="43"/>
      <c r="D207" s="220" t="s">
        <v>141</v>
      </c>
      <c r="E207" s="43"/>
      <c r="F207" s="221" t="s">
        <v>366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141</v>
      </c>
      <c r="AU207" s="20" t="s">
        <v>81</v>
      </c>
    </row>
    <row r="208" s="2" customFormat="1" ht="16.5" customHeight="1">
      <c r="A208" s="41"/>
      <c r="B208" s="42"/>
      <c r="C208" s="258" t="s">
        <v>367</v>
      </c>
      <c r="D208" s="258" t="s">
        <v>204</v>
      </c>
      <c r="E208" s="259" t="s">
        <v>368</v>
      </c>
      <c r="F208" s="260" t="s">
        <v>369</v>
      </c>
      <c r="G208" s="261" t="s">
        <v>156</v>
      </c>
      <c r="H208" s="262">
        <v>1</v>
      </c>
      <c r="I208" s="263"/>
      <c r="J208" s="264">
        <f>ROUND(I208*H208,2)</f>
        <v>0</v>
      </c>
      <c r="K208" s="260" t="s">
        <v>138</v>
      </c>
      <c r="L208" s="265"/>
      <c r="M208" s="266" t="s">
        <v>19</v>
      </c>
      <c r="N208" s="267" t="s">
        <v>42</v>
      </c>
      <c r="O208" s="87"/>
      <c r="P208" s="216">
        <f>O208*H208</f>
        <v>0</v>
      </c>
      <c r="Q208" s="216">
        <v>0.00050000000000000001</v>
      </c>
      <c r="R208" s="216">
        <f>Q208*H208</f>
        <v>0.00050000000000000001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324</v>
      </c>
      <c r="AT208" s="218" t="s">
        <v>204</v>
      </c>
      <c r="AU208" s="218" t="s">
        <v>81</v>
      </c>
      <c r="AY208" s="20" t="s">
        <v>131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236</v>
      </c>
      <c r="BM208" s="218" t="s">
        <v>370</v>
      </c>
    </row>
    <row r="209" s="2" customFormat="1" ht="16.5" customHeight="1">
      <c r="A209" s="41"/>
      <c r="B209" s="42"/>
      <c r="C209" s="207" t="s">
        <v>371</v>
      </c>
      <c r="D209" s="207" t="s">
        <v>134</v>
      </c>
      <c r="E209" s="208" t="s">
        <v>372</v>
      </c>
      <c r="F209" s="209" t="s">
        <v>373</v>
      </c>
      <c r="G209" s="210" t="s">
        <v>156</v>
      </c>
      <c r="H209" s="211">
        <v>4</v>
      </c>
      <c r="I209" s="212"/>
      <c r="J209" s="213">
        <f>ROUND(I209*H209,2)</f>
        <v>0</v>
      </c>
      <c r="K209" s="209" t="s">
        <v>138</v>
      </c>
      <c r="L209" s="47"/>
      <c r="M209" s="214" t="s">
        <v>19</v>
      </c>
      <c r="N209" s="215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236</v>
      </c>
      <c r="AT209" s="218" t="s">
        <v>134</v>
      </c>
      <c r="AU209" s="218" t="s">
        <v>81</v>
      </c>
      <c r="AY209" s="20" t="s">
        <v>131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236</v>
      </c>
      <c r="BM209" s="218" t="s">
        <v>374</v>
      </c>
    </row>
    <row r="210" s="2" customFormat="1">
      <c r="A210" s="41"/>
      <c r="B210" s="42"/>
      <c r="C210" s="43"/>
      <c r="D210" s="220" t="s">
        <v>141</v>
      </c>
      <c r="E210" s="43"/>
      <c r="F210" s="221" t="s">
        <v>375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141</v>
      </c>
      <c r="AU210" s="20" t="s">
        <v>81</v>
      </c>
    </row>
    <row r="211" s="2" customFormat="1" ht="16.5" customHeight="1">
      <c r="A211" s="41"/>
      <c r="B211" s="42"/>
      <c r="C211" s="258" t="s">
        <v>376</v>
      </c>
      <c r="D211" s="258" t="s">
        <v>204</v>
      </c>
      <c r="E211" s="259" t="s">
        <v>377</v>
      </c>
      <c r="F211" s="260" t="s">
        <v>378</v>
      </c>
      <c r="G211" s="261" t="s">
        <v>156</v>
      </c>
      <c r="H211" s="262">
        <v>4</v>
      </c>
      <c r="I211" s="263"/>
      <c r="J211" s="264">
        <f>ROUND(I211*H211,2)</f>
        <v>0</v>
      </c>
      <c r="K211" s="260" t="s">
        <v>138</v>
      </c>
      <c r="L211" s="265"/>
      <c r="M211" s="266" t="s">
        <v>19</v>
      </c>
      <c r="N211" s="267" t="s">
        <v>42</v>
      </c>
      <c r="O211" s="87"/>
      <c r="P211" s="216">
        <f>O211*H211</f>
        <v>0</v>
      </c>
      <c r="Q211" s="216">
        <v>0.0012999999999999999</v>
      </c>
      <c r="R211" s="216">
        <f>Q211*H211</f>
        <v>0.0051999999999999998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324</v>
      </c>
      <c r="AT211" s="218" t="s">
        <v>204</v>
      </c>
      <c r="AU211" s="218" t="s">
        <v>81</v>
      </c>
      <c r="AY211" s="20" t="s">
        <v>131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236</v>
      </c>
      <c r="BM211" s="218" t="s">
        <v>379</v>
      </c>
    </row>
    <row r="212" s="2" customFormat="1" ht="16.5" customHeight="1">
      <c r="A212" s="41"/>
      <c r="B212" s="42"/>
      <c r="C212" s="207" t="s">
        <v>380</v>
      </c>
      <c r="D212" s="207" t="s">
        <v>134</v>
      </c>
      <c r="E212" s="208" t="s">
        <v>381</v>
      </c>
      <c r="F212" s="209" t="s">
        <v>382</v>
      </c>
      <c r="G212" s="210" t="s">
        <v>156</v>
      </c>
      <c r="H212" s="211">
        <v>4</v>
      </c>
      <c r="I212" s="212"/>
      <c r="J212" s="213">
        <f>ROUND(I212*H212,2)</f>
        <v>0</v>
      </c>
      <c r="K212" s="209" t="s">
        <v>138</v>
      </c>
      <c r="L212" s="47"/>
      <c r="M212" s="214" t="s">
        <v>19</v>
      </c>
      <c r="N212" s="215" t="s">
        <v>42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236</v>
      </c>
      <c r="AT212" s="218" t="s">
        <v>134</v>
      </c>
      <c r="AU212" s="218" t="s">
        <v>81</v>
      </c>
      <c r="AY212" s="20" t="s">
        <v>131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236</v>
      </c>
      <c r="BM212" s="218" t="s">
        <v>383</v>
      </c>
    </row>
    <row r="213" s="2" customFormat="1">
      <c r="A213" s="41"/>
      <c r="B213" s="42"/>
      <c r="C213" s="43"/>
      <c r="D213" s="220" t="s">
        <v>141</v>
      </c>
      <c r="E213" s="43"/>
      <c r="F213" s="221" t="s">
        <v>384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141</v>
      </c>
      <c r="AU213" s="20" t="s">
        <v>81</v>
      </c>
    </row>
    <row r="214" s="2" customFormat="1" ht="16.5" customHeight="1">
      <c r="A214" s="41"/>
      <c r="B214" s="42"/>
      <c r="C214" s="258" t="s">
        <v>385</v>
      </c>
      <c r="D214" s="258" t="s">
        <v>204</v>
      </c>
      <c r="E214" s="259" t="s">
        <v>386</v>
      </c>
      <c r="F214" s="260" t="s">
        <v>387</v>
      </c>
      <c r="G214" s="261" t="s">
        <v>156</v>
      </c>
      <c r="H214" s="262">
        <v>4</v>
      </c>
      <c r="I214" s="263"/>
      <c r="J214" s="264">
        <f>ROUND(I214*H214,2)</f>
        <v>0</v>
      </c>
      <c r="K214" s="260" t="s">
        <v>19</v>
      </c>
      <c r="L214" s="265"/>
      <c r="M214" s="266" t="s">
        <v>19</v>
      </c>
      <c r="N214" s="267" t="s">
        <v>42</v>
      </c>
      <c r="O214" s="87"/>
      <c r="P214" s="216">
        <f>O214*H214</f>
        <v>0</v>
      </c>
      <c r="Q214" s="216">
        <v>0.00012</v>
      </c>
      <c r="R214" s="216">
        <f>Q214*H214</f>
        <v>0.00048000000000000001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324</v>
      </c>
      <c r="AT214" s="218" t="s">
        <v>204</v>
      </c>
      <c r="AU214" s="218" t="s">
        <v>81</v>
      </c>
      <c r="AY214" s="20" t="s">
        <v>131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236</v>
      </c>
      <c r="BM214" s="218" t="s">
        <v>388</v>
      </c>
    </row>
    <row r="215" s="2" customFormat="1" ht="16.5" customHeight="1">
      <c r="A215" s="41"/>
      <c r="B215" s="42"/>
      <c r="C215" s="207" t="s">
        <v>389</v>
      </c>
      <c r="D215" s="207" t="s">
        <v>134</v>
      </c>
      <c r="E215" s="208" t="s">
        <v>390</v>
      </c>
      <c r="F215" s="209" t="s">
        <v>391</v>
      </c>
      <c r="G215" s="210" t="s">
        <v>156</v>
      </c>
      <c r="H215" s="211">
        <v>1</v>
      </c>
      <c r="I215" s="212"/>
      <c r="J215" s="213">
        <f>ROUND(I215*H215,2)</f>
        <v>0</v>
      </c>
      <c r="K215" s="209" t="s">
        <v>138</v>
      </c>
      <c r="L215" s="47"/>
      <c r="M215" s="214" t="s">
        <v>19</v>
      </c>
      <c r="N215" s="215" t="s">
        <v>42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236</v>
      </c>
      <c r="AT215" s="218" t="s">
        <v>134</v>
      </c>
      <c r="AU215" s="218" t="s">
        <v>81</v>
      </c>
      <c r="AY215" s="20" t="s">
        <v>131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236</v>
      </c>
      <c r="BM215" s="218" t="s">
        <v>392</v>
      </c>
    </row>
    <row r="216" s="2" customFormat="1">
      <c r="A216" s="41"/>
      <c r="B216" s="42"/>
      <c r="C216" s="43"/>
      <c r="D216" s="220" t="s">
        <v>141</v>
      </c>
      <c r="E216" s="43"/>
      <c r="F216" s="221" t="s">
        <v>393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141</v>
      </c>
      <c r="AU216" s="20" t="s">
        <v>81</v>
      </c>
    </row>
    <row r="217" s="2" customFormat="1" ht="16.5" customHeight="1">
      <c r="A217" s="41"/>
      <c r="B217" s="42"/>
      <c r="C217" s="258" t="s">
        <v>394</v>
      </c>
      <c r="D217" s="258" t="s">
        <v>204</v>
      </c>
      <c r="E217" s="259" t="s">
        <v>395</v>
      </c>
      <c r="F217" s="260" t="s">
        <v>396</v>
      </c>
      <c r="G217" s="261" t="s">
        <v>156</v>
      </c>
      <c r="H217" s="262">
        <v>1</v>
      </c>
      <c r="I217" s="263"/>
      <c r="J217" s="264">
        <f>ROUND(I217*H217,2)</f>
        <v>0</v>
      </c>
      <c r="K217" s="260" t="s">
        <v>19</v>
      </c>
      <c r="L217" s="265"/>
      <c r="M217" s="266" t="s">
        <v>19</v>
      </c>
      <c r="N217" s="267" t="s">
        <v>42</v>
      </c>
      <c r="O217" s="87"/>
      <c r="P217" s="216">
        <f>O217*H217</f>
        <v>0</v>
      </c>
      <c r="Q217" s="216">
        <v>0.0028</v>
      </c>
      <c r="R217" s="216">
        <f>Q217*H217</f>
        <v>0.0028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324</v>
      </c>
      <c r="AT217" s="218" t="s">
        <v>204</v>
      </c>
      <c r="AU217" s="218" t="s">
        <v>81</v>
      </c>
      <c r="AY217" s="20" t="s">
        <v>131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236</v>
      </c>
      <c r="BM217" s="218" t="s">
        <v>397</v>
      </c>
    </row>
    <row r="218" s="2" customFormat="1" ht="16.5" customHeight="1">
      <c r="A218" s="41"/>
      <c r="B218" s="42"/>
      <c r="C218" s="207" t="s">
        <v>398</v>
      </c>
      <c r="D218" s="207" t="s">
        <v>134</v>
      </c>
      <c r="E218" s="208" t="s">
        <v>399</v>
      </c>
      <c r="F218" s="209" t="s">
        <v>400</v>
      </c>
      <c r="G218" s="210" t="s">
        <v>156</v>
      </c>
      <c r="H218" s="211">
        <v>1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42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236</v>
      </c>
      <c r="AT218" s="218" t="s">
        <v>134</v>
      </c>
      <c r="AU218" s="218" t="s">
        <v>81</v>
      </c>
      <c r="AY218" s="20" t="s">
        <v>131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236</v>
      </c>
      <c r="BM218" s="218" t="s">
        <v>401</v>
      </c>
    </row>
    <row r="219" s="2" customFormat="1" ht="24.15" customHeight="1">
      <c r="A219" s="41"/>
      <c r="B219" s="42"/>
      <c r="C219" s="207" t="s">
        <v>402</v>
      </c>
      <c r="D219" s="207" t="s">
        <v>134</v>
      </c>
      <c r="E219" s="208" t="s">
        <v>403</v>
      </c>
      <c r="F219" s="209" t="s">
        <v>404</v>
      </c>
      <c r="G219" s="210" t="s">
        <v>405</v>
      </c>
      <c r="H219" s="268"/>
      <c r="I219" s="212"/>
      <c r="J219" s="213">
        <f>ROUND(I219*H219,2)</f>
        <v>0</v>
      </c>
      <c r="K219" s="209" t="s">
        <v>138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236</v>
      </c>
      <c r="AT219" s="218" t="s">
        <v>134</v>
      </c>
      <c r="AU219" s="218" t="s">
        <v>81</v>
      </c>
      <c r="AY219" s="20" t="s">
        <v>131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236</v>
      </c>
      <c r="BM219" s="218" t="s">
        <v>406</v>
      </c>
    </row>
    <row r="220" s="2" customFormat="1">
      <c r="A220" s="41"/>
      <c r="B220" s="42"/>
      <c r="C220" s="43"/>
      <c r="D220" s="220" t="s">
        <v>141</v>
      </c>
      <c r="E220" s="43"/>
      <c r="F220" s="221" t="s">
        <v>407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141</v>
      </c>
      <c r="AU220" s="20" t="s">
        <v>81</v>
      </c>
    </row>
    <row r="221" s="12" customFormat="1" ht="22.8" customHeight="1">
      <c r="A221" s="12"/>
      <c r="B221" s="191"/>
      <c r="C221" s="192"/>
      <c r="D221" s="193" t="s">
        <v>70</v>
      </c>
      <c r="E221" s="205" t="s">
        <v>408</v>
      </c>
      <c r="F221" s="205" t="s">
        <v>409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SUM(P222:P225)</f>
        <v>0</v>
      </c>
      <c r="Q221" s="199"/>
      <c r="R221" s="200">
        <f>SUM(R222:R225)</f>
        <v>0.066600000000000006</v>
      </c>
      <c r="S221" s="199"/>
      <c r="T221" s="201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81</v>
      </c>
      <c r="AT221" s="203" t="s">
        <v>70</v>
      </c>
      <c r="AU221" s="203" t="s">
        <v>79</v>
      </c>
      <c r="AY221" s="202" t="s">
        <v>131</v>
      </c>
      <c r="BK221" s="204">
        <f>SUM(BK222:BK225)</f>
        <v>0</v>
      </c>
    </row>
    <row r="222" s="2" customFormat="1" ht="24.15" customHeight="1">
      <c r="A222" s="41"/>
      <c r="B222" s="42"/>
      <c r="C222" s="207" t="s">
        <v>410</v>
      </c>
      <c r="D222" s="207" t="s">
        <v>134</v>
      </c>
      <c r="E222" s="208" t="s">
        <v>411</v>
      </c>
      <c r="F222" s="209" t="s">
        <v>412</v>
      </c>
      <c r="G222" s="210" t="s">
        <v>289</v>
      </c>
      <c r="H222" s="211">
        <v>4</v>
      </c>
      <c r="I222" s="212"/>
      <c r="J222" s="213">
        <f>ROUND(I222*H222,2)</f>
        <v>0</v>
      </c>
      <c r="K222" s="209" t="s">
        <v>138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0.016650000000000002</v>
      </c>
      <c r="R222" s="216">
        <f>Q222*H222</f>
        <v>0.066600000000000006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236</v>
      </c>
      <c r="AT222" s="218" t="s">
        <v>134</v>
      </c>
      <c r="AU222" s="218" t="s">
        <v>81</v>
      </c>
      <c r="AY222" s="20" t="s">
        <v>131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236</v>
      </c>
      <c r="BM222" s="218" t="s">
        <v>413</v>
      </c>
    </row>
    <row r="223" s="2" customFormat="1">
      <c r="A223" s="41"/>
      <c r="B223" s="42"/>
      <c r="C223" s="43"/>
      <c r="D223" s="220" t="s">
        <v>141</v>
      </c>
      <c r="E223" s="43"/>
      <c r="F223" s="221" t="s">
        <v>414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141</v>
      </c>
      <c r="AU223" s="20" t="s">
        <v>81</v>
      </c>
    </row>
    <row r="224" s="2" customFormat="1" ht="33" customHeight="1">
      <c r="A224" s="41"/>
      <c r="B224" s="42"/>
      <c r="C224" s="207" t="s">
        <v>415</v>
      </c>
      <c r="D224" s="207" t="s">
        <v>134</v>
      </c>
      <c r="E224" s="208" t="s">
        <v>416</v>
      </c>
      <c r="F224" s="209" t="s">
        <v>417</v>
      </c>
      <c r="G224" s="210" t="s">
        <v>405</v>
      </c>
      <c r="H224" s="268"/>
      <c r="I224" s="212"/>
      <c r="J224" s="213">
        <f>ROUND(I224*H224,2)</f>
        <v>0</v>
      </c>
      <c r="K224" s="209" t="s">
        <v>138</v>
      </c>
      <c r="L224" s="47"/>
      <c r="M224" s="214" t="s">
        <v>19</v>
      </c>
      <c r="N224" s="215" t="s">
        <v>42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236</v>
      </c>
      <c r="AT224" s="218" t="s">
        <v>134</v>
      </c>
      <c r="AU224" s="218" t="s">
        <v>81</v>
      </c>
      <c r="AY224" s="20" t="s">
        <v>131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236</v>
      </c>
      <c r="BM224" s="218" t="s">
        <v>418</v>
      </c>
    </row>
    <row r="225" s="2" customFormat="1">
      <c r="A225" s="41"/>
      <c r="B225" s="42"/>
      <c r="C225" s="43"/>
      <c r="D225" s="220" t="s">
        <v>141</v>
      </c>
      <c r="E225" s="43"/>
      <c r="F225" s="221" t="s">
        <v>419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141</v>
      </c>
      <c r="AU225" s="20" t="s">
        <v>81</v>
      </c>
    </row>
    <row r="226" s="12" customFormat="1" ht="22.8" customHeight="1">
      <c r="A226" s="12"/>
      <c r="B226" s="191"/>
      <c r="C226" s="192"/>
      <c r="D226" s="193" t="s">
        <v>70</v>
      </c>
      <c r="E226" s="205" t="s">
        <v>420</v>
      </c>
      <c r="F226" s="205" t="s">
        <v>421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SUM(P227:P232)</f>
        <v>0</v>
      </c>
      <c r="Q226" s="199"/>
      <c r="R226" s="200">
        <f>SUM(R227:R232)</f>
        <v>0</v>
      </c>
      <c r="S226" s="199"/>
      <c r="T226" s="201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81</v>
      </c>
      <c r="AT226" s="203" t="s">
        <v>70</v>
      </c>
      <c r="AU226" s="203" t="s">
        <v>79</v>
      </c>
      <c r="AY226" s="202" t="s">
        <v>131</v>
      </c>
      <c r="BK226" s="204">
        <f>SUM(BK227:BK232)</f>
        <v>0</v>
      </c>
    </row>
    <row r="227" s="2" customFormat="1" ht="21.75" customHeight="1">
      <c r="A227" s="41"/>
      <c r="B227" s="42"/>
      <c r="C227" s="207" t="s">
        <v>422</v>
      </c>
      <c r="D227" s="207" t="s">
        <v>134</v>
      </c>
      <c r="E227" s="208" t="s">
        <v>423</v>
      </c>
      <c r="F227" s="209" t="s">
        <v>424</v>
      </c>
      <c r="G227" s="210" t="s">
        <v>156</v>
      </c>
      <c r="H227" s="211">
        <v>6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42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236</v>
      </c>
      <c r="AT227" s="218" t="s">
        <v>134</v>
      </c>
      <c r="AU227" s="218" t="s">
        <v>81</v>
      </c>
      <c r="AY227" s="20" t="s">
        <v>131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236</v>
      </c>
      <c r="BM227" s="218" t="s">
        <v>425</v>
      </c>
    </row>
    <row r="228" s="2" customFormat="1" ht="16.5" customHeight="1">
      <c r="A228" s="41"/>
      <c r="B228" s="42"/>
      <c r="C228" s="207" t="s">
        <v>426</v>
      </c>
      <c r="D228" s="207" t="s">
        <v>134</v>
      </c>
      <c r="E228" s="208" t="s">
        <v>427</v>
      </c>
      <c r="F228" s="209" t="s">
        <v>428</v>
      </c>
      <c r="G228" s="210" t="s">
        <v>156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236</v>
      </c>
      <c r="AT228" s="218" t="s">
        <v>134</v>
      </c>
      <c r="AU228" s="218" t="s">
        <v>81</v>
      </c>
      <c r="AY228" s="20" t="s">
        <v>131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236</v>
      </c>
      <c r="BM228" s="218" t="s">
        <v>429</v>
      </c>
    </row>
    <row r="229" s="2" customFormat="1" ht="16.5" customHeight="1">
      <c r="A229" s="41"/>
      <c r="B229" s="42"/>
      <c r="C229" s="207" t="s">
        <v>430</v>
      </c>
      <c r="D229" s="207" t="s">
        <v>134</v>
      </c>
      <c r="E229" s="208" t="s">
        <v>431</v>
      </c>
      <c r="F229" s="209" t="s">
        <v>432</v>
      </c>
      <c r="G229" s="210" t="s">
        <v>156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42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236</v>
      </c>
      <c r="AT229" s="218" t="s">
        <v>134</v>
      </c>
      <c r="AU229" s="218" t="s">
        <v>81</v>
      </c>
      <c r="AY229" s="20" t="s">
        <v>131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236</v>
      </c>
      <c r="BM229" s="218" t="s">
        <v>433</v>
      </c>
    </row>
    <row r="230" s="2" customFormat="1" ht="16.5" customHeight="1">
      <c r="A230" s="41"/>
      <c r="B230" s="42"/>
      <c r="C230" s="207" t="s">
        <v>434</v>
      </c>
      <c r="D230" s="207" t="s">
        <v>134</v>
      </c>
      <c r="E230" s="208" t="s">
        <v>435</v>
      </c>
      <c r="F230" s="209" t="s">
        <v>436</v>
      </c>
      <c r="G230" s="210" t="s">
        <v>289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42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236</v>
      </c>
      <c r="AT230" s="218" t="s">
        <v>134</v>
      </c>
      <c r="AU230" s="218" t="s">
        <v>81</v>
      </c>
      <c r="AY230" s="20" t="s">
        <v>131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236</v>
      </c>
      <c r="BM230" s="218" t="s">
        <v>437</v>
      </c>
    </row>
    <row r="231" s="2" customFormat="1" ht="24.15" customHeight="1">
      <c r="A231" s="41"/>
      <c r="B231" s="42"/>
      <c r="C231" s="207" t="s">
        <v>438</v>
      </c>
      <c r="D231" s="207" t="s">
        <v>134</v>
      </c>
      <c r="E231" s="208" t="s">
        <v>439</v>
      </c>
      <c r="F231" s="209" t="s">
        <v>440</v>
      </c>
      <c r="G231" s="210" t="s">
        <v>405</v>
      </c>
      <c r="H231" s="268"/>
      <c r="I231" s="212"/>
      <c r="J231" s="213">
        <f>ROUND(I231*H231,2)</f>
        <v>0</v>
      </c>
      <c r="K231" s="209" t="s">
        <v>138</v>
      </c>
      <c r="L231" s="47"/>
      <c r="M231" s="214" t="s">
        <v>19</v>
      </c>
      <c r="N231" s="215" t="s">
        <v>42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236</v>
      </c>
      <c r="AT231" s="218" t="s">
        <v>134</v>
      </c>
      <c r="AU231" s="218" t="s">
        <v>81</v>
      </c>
      <c r="AY231" s="20" t="s">
        <v>131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236</v>
      </c>
      <c r="BM231" s="218" t="s">
        <v>441</v>
      </c>
    </row>
    <row r="232" s="2" customFormat="1">
      <c r="A232" s="41"/>
      <c r="B232" s="42"/>
      <c r="C232" s="43"/>
      <c r="D232" s="220" t="s">
        <v>141</v>
      </c>
      <c r="E232" s="43"/>
      <c r="F232" s="221" t="s">
        <v>442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141</v>
      </c>
      <c r="AU232" s="20" t="s">
        <v>81</v>
      </c>
    </row>
    <row r="233" s="12" customFormat="1" ht="22.8" customHeight="1">
      <c r="A233" s="12"/>
      <c r="B233" s="191"/>
      <c r="C233" s="192"/>
      <c r="D233" s="193" t="s">
        <v>70</v>
      </c>
      <c r="E233" s="205" t="s">
        <v>443</v>
      </c>
      <c r="F233" s="205" t="s">
        <v>444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SUM(P234:P243)</f>
        <v>0</v>
      </c>
      <c r="Q233" s="199"/>
      <c r="R233" s="200">
        <f>SUM(R234:R243)</f>
        <v>0.37533347</v>
      </c>
      <c r="S233" s="199"/>
      <c r="T233" s="201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81</v>
      </c>
      <c r="AT233" s="203" t="s">
        <v>70</v>
      </c>
      <c r="AU233" s="203" t="s">
        <v>79</v>
      </c>
      <c r="AY233" s="202" t="s">
        <v>131</v>
      </c>
      <c r="BK233" s="204">
        <f>SUM(BK234:BK243)</f>
        <v>0</v>
      </c>
    </row>
    <row r="234" s="2" customFormat="1" ht="37.8" customHeight="1">
      <c r="A234" s="41"/>
      <c r="B234" s="42"/>
      <c r="C234" s="207" t="s">
        <v>445</v>
      </c>
      <c r="D234" s="207" t="s">
        <v>134</v>
      </c>
      <c r="E234" s="208" t="s">
        <v>446</v>
      </c>
      <c r="F234" s="209" t="s">
        <v>447</v>
      </c>
      <c r="G234" s="210" t="s">
        <v>137</v>
      </c>
      <c r="H234" s="211">
        <v>4.524</v>
      </c>
      <c r="I234" s="212"/>
      <c r="J234" s="213">
        <f>ROUND(I234*H234,2)</f>
        <v>0</v>
      </c>
      <c r="K234" s="209" t="s">
        <v>138</v>
      </c>
      <c r="L234" s="47"/>
      <c r="M234" s="214" t="s">
        <v>19</v>
      </c>
      <c r="N234" s="215" t="s">
        <v>42</v>
      </c>
      <c r="O234" s="87"/>
      <c r="P234" s="216">
        <f>O234*H234</f>
        <v>0</v>
      </c>
      <c r="Q234" s="216">
        <v>0.02963</v>
      </c>
      <c r="R234" s="216">
        <f>Q234*H234</f>
        <v>0.13404611999999999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236</v>
      </c>
      <c r="AT234" s="218" t="s">
        <v>134</v>
      </c>
      <c r="AU234" s="218" t="s">
        <v>81</v>
      </c>
      <c r="AY234" s="20" t="s">
        <v>131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236</v>
      </c>
      <c r="BM234" s="218" t="s">
        <v>448</v>
      </c>
    </row>
    <row r="235" s="2" customFormat="1">
      <c r="A235" s="41"/>
      <c r="B235" s="42"/>
      <c r="C235" s="43"/>
      <c r="D235" s="220" t="s">
        <v>141</v>
      </c>
      <c r="E235" s="43"/>
      <c r="F235" s="221" t="s">
        <v>449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141</v>
      </c>
      <c r="AU235" s="20" t="s">
        <v>81</v>
      </c>
    </row>
    <row r="236" s="13" customFormat="1">
      <c r="A236" s="13"/>
      <c r="B236" s="225"/>
      <c r="C236" s="226"/>
      <c r="D236" s="227" t="s">
        <v>143</v>
      </c>
      <c r="E236" s="228" t="s">
        <v>19</v>
      </c>
      <c r="F236" s="229" t="s">
        <v>450</v>
      </c>
      <c r="G236" s="226"/>
      <c r="H236" s="230">
        <v>4.524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143</v>
      </c>
      <c r="AU236" s="236" t="s">
        <v>81</v>
      </c>
      <c r="AV236" s="13" t="s">
        <v>81</v>
      </c>
      <c r="AW236" s="13" t="s">
        <v>32</v>
      </c>
      <c r="AX236" s="13" t="s">
        <v>79</v>
      </c>
      <c r="AY236" s="236" t="s">
        <v>131</v>
      </c>
    </row>
    <row r="237" s="2" customFormat="1" ht="24.15" customHeight="1">
      <c r="A237" s="41"/>
      <c r="B237" s="42"/>
      <c r="C237" s="207" t="s">
        <v>451</v>
      </c>
      <c r="D237" s="207" t="s">
        <v>134</v>
      </c>
      <c r="E237" s="208" t="s">
        <v>452</v>
      </c>
      <c r="F237" s="209" t="s">
        <v>453</v>
      </c>
      <c r="G237" s="210" t="s">
        <v>137</v>
      </c>
      <c r="H237" s="211">
        <v>19.164999999999999</v>
      </c>
      <c r="I237" s="212"/>
      <c r="J237" s="213">
        <f>ROUND(I237*H237,2)</f>
        <v>0</v>
      </c>
      <c r="K237" s="209" t="s">
        <v>138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0.012590000000000001</v>
      </c>
      <c r="R237" s="216">
        <f>Q237*H237</f>
        <v>0.24128735000000001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236</v>
      </c>
      <c r="AT237" s="218" t="s">
        <v>134</v>
      </c>
      <c r="AU237" s="218" t="s">
        <v>81</v>
      </c>
      <c r="AY237" s="20" t="s">
        <v>131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236</v>
      </c>
      <c r="BM237" s="218" t="s">
        <v>454</v>
      </c>
    </row>
    <row r="238" s="2" customFormat="1">
      <c r="A238" s="41"/>
      <c r="B238" s="42"/>
      <c r="C238" s="43"/>
      <c r="D238" s="220" t="s">
        <v>141</v>
      </c>
      <c r="E238" s="43"/>
      <c r="F238" s="221" t="s">
        <v>455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141</v>
      </c>
      <c r="AU238" s="20" t="s">
        <v>81</v>
      </c>
    </row>
    <row r="239" s="13" customFormat="1">
      <c r="A239" s="13"/>
      <c r="B239" s="225"/>
      <c r="C239" s="226"/>
      <c r="D239" s="227" t="s">
        <v>143</v>
      </c>
      <c r="E239" s="228" t="s">
        <v>19</v>
      </c>
      <c r="F239" s="229" t="s">
        <v>456</v>
      </c>
      <c r="G239" s="226"/>
      <c r="H239" s="230">
        <v>14.023999999999999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143</v>
      </c>
      <c r="AU239" s="236" t="s">
        <v>81</v>
      </c>
      <c r="AV239" s="13" t="s">
        <v>81</v>
      </c>
      <c r="AW239" s="13" t="s">
        <v>32</v>
      </c>
      <c r="AX239" s="13" t="s">
        <v>71</v>
      </c>
      <c r="AY239" s="236" t="s">
        <v>131</v>
      </c>
    </row>
    <row r="240" s="13" customFormat="1">
      <c r="A240" s="13"/>
      <c r="B240" s="225"/>
      <c r="C240" s="226"/>
      <c r="D240" s="227" t="s">
        <v>143</v>
      </c>
      <c r="E240" s="228" t="s">
        <v>19</v>
      </c>
      <c r="F240" s="229" t="s">
        <v>457</v>
      </c>
      <c r="G240" s="226"/>
      <c r="H240" s="230">
        <v>5.141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143</v>
      </c>
      <c r="AU240" s="236" t="s">
        <v>81</v>
      </c>
      <c r="AV240" s="13" t="s">
        <v>81</v>
      </c>
      <c r="AW240" s="13" t="s">
        <v>32</v>
      </c>
      <c r="AX240" s="13" t="s">
        <v>71</v>
      </c>
      <c r="AY240" s="236" t="s">
        <v>131</v>
      </c>
    </row>
    <row r="241" s="14" customFormat="1">
      <c r="A241" s="14"/>
      <c r="B241" s="237"/>
      <c r="C241" s="238"/>
      <c r="D241" s="227" t="s">
        <v>143</v>
      </c>
      <c r="E241" s="239" t="s">
        <v>19</v>
      </c>
      <c r="F241" s="240" t="s">
        <v>147</v>
      </c>
      <c r="G241" s="238"/>
      <c r="H241" s="241">
        <v>19.164999999999999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143</v>
      </c>
      <c r="AU241" s="247" t="s">
        <v>81</v>
      </c>
      <c r="AV241" s="14" t="s">
        <v>139</v>
      </c>
      <c r="AW241" s="14" t="s">
        <v>32</v>
      </c>
      <c r="AX241" s="14" t="s">
        <v>79</v>
      </c>
      <c r="AY241" s="247" t="s">
        <v>131</v>
      </c>
    </row>
    <row r="242" s="2" customFormat="1" ht="37.8" customHeight="1">
      <c r="A242" s="41"/>
      <c r="B242" s="42"/>
      <c r="C242" s="207" t="s">
        <v>458</v>
      </c>
      <c r="D242" s="207" t="s">
        <v>134</v>
      </c>
      <c r="E242" s="208" t="s">
        <v>459</v>
      </c>
      <c r="F242" s="209" t="s">
        <v>460</v>
      </c>
      <c r="G242" s="210" t="s">
        <v>405</v>
      </c>
      <c r="H242" s="268"/>
      <c r="I242" s="212"/>
      <c r="J242" s="213">
        <f>ROUND(I242*H242,2)</f>
        <v>0</v>
      </c>
      <c r="K242" s="209" t="s">
        <v>138</v>
      </c>
      <c r="L242" s="47"/>
      <c r="M242" s="214" t="s">
        <v>19</v>
      </c>
      <c r="N242" s="215" t="s">
        <v>42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236</v>
      </c>
      <c r="AT242" s="218" t="s">
        <v>134</v>
      </c>
      <c r="AU242" s="218" t="s">
        <v>81</v>
      </c>
      <c r="AY242" s="20" t="s">
        <v>131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236</v>
      </c>
      <c r="BM242" s="218" t="s">
        <v>461</v>
      </c>
    </row>
    <row r="243" s="2" customFormat="1">
      <c r="A243" s="41"/>
      <c r="B243" s="42"/>
      <c r="C243" s="43"/>
      <c r="D243" s="220" t="s">
        <v>141</v>
      </c>
      <c r="E243" s="43"/>
      <c r="F243" s="221" t="s">
        <v>462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141</v>
      </c>
      <c r="AU243" s="20" t="s">
        <v>81</v>
      </c>
    </row>
    <row r="244" s="12" customFormat="1" ht="22.8" customHeight="1">
      <c r="A244" s="12"/>
      <c r="B244" s="191"/>
      <c r="C244" s="192"/>
      <c r="D244" s="193" t="s">
        <v>70</v>
      </c>
      <c r="E244" s="205" t="s">
        <v>463</v>
      </c>
      <c r="F244" s="205" t="s">
        <v>464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SUM(P245:P259)</f>
        <v>0</v>
      </c>
      <c r="Q244" s="199"/>
      <c r="R244" s="200">
        <f>SUM(R245:R259)</f>
        <v>0.11620000000000001</v>
      </c>
      <c r="S244" s="199"/>
      <c r="T244" s="201">
        <f>SUM(T245:T259)</f>
        <v>0.048000000000000001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81</v>
      </c>
      <c r="AT244" s="203" t="s">
        <v>70</v>
      </c>
      <c r="AU244" s="203" t="s">
        <v>79</v>
      </c>
      <c r="AY244" s="202" t="s">
        <v>131</v>
      </c>
      <c r="BK244" s="204">
        <f>SUM(BK245:BK259)</f>
        <v>0</v>
      </c>
    </row>
    <row r="245" s="2" customFormat="1" ht="16.5" customHeight="1">
      <c r="A245" s="41"/>
      <c r="B245" s="42"/>
      <c r="C245" s="207" t="s">
        <v>465</v>
      </c>
      <c r="D245" s="207" t="s">
        <v>134</v>
      </c>
      <c r="E245" s="208" t="s">
        <v>466</v>
      </c>
      <c r="F245" s="209" t="s">
        <v>467</v>
      </c>
      <c r="G245" s="210" t="s">
        <v>156</v>
      </c>
      <c r="H245" s="211">
        <v>2</v>
      </c>
      <c r="I245" s="212"/>
      <c r="J245" s="213">
        <f>ROUND(I245*H245,2)</f>
        <v>0</v>
      </c>
      <c r="K245" s="209" t="s">
        <v>138</v>
      </c>
      <c r="L245" s="47"/>
      <c r="M245" s="214" t="s">
        <v>19</v>
      </c>
      <c r="N245" s="215" t="s">
        <v>42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0.024</v>
      </c>
      <c r="T245" s="217">
        <f>S245*H245</f>
        <v>0.048000000000000001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236</v>
      </c>
      <c r="AT245" s="218" t="s">
        <v>134</v>
      </c>
      <c r="AU245" s="218" t="s">
        <v>81</v>
      </c>
      <c r="AY245" s="20" t="s">
        <v>131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236</v>
      </c>
      <c r="BM245" s="218" t="s">
        <v>468</v>
      </c>
    </row>
    <row r="246" s="2" customFormat="1">
      <c r="A246" s="41"/>
      <c r="B246" s="42"/>
      <c r="C246" s="43"/>
      <c r="D246" s="220" t="s">
        <v>141</v>
      </c>
      <c r="E246" s="43"/>
      <c r="F246" s="221" t="s">
        <v>469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141</v>
      </c>
      <c r="AU246" s="20" t="s">
        <v>81</v>
      </c>
    </row>
    <row r="247" s="2" customFormat="1" ht="24.15" customHeight="1">
      <c r="A247" s="41"/>
      <c r="B247" s="42"/>
      <c r="C247" s="207" t="s">
        <v>470</v>
      </c>
      <c r="D247" s="207" t="s">
        <v>134</v>
      </c>
      <c r="E247" s="208" t="s">
        <v>471</v>
      </c>
      <c r="F247" s="209" t="s">
        <v>472</v>
      </c>
      <c r="G247" s="210" t="s">
        <v>156</v>
      </c>
      <c r="H247" s="211">
        <v>6</v>
      </c>
      <c r="I247" s="212"/>
      <c r="J247" s="213">
        <f>ROUND(I247*H247,2)</f>
        <v>0</v>
      </c>
      <c r="K247" s="209" t="s">
        <v>138</v>
      </c>
      <c r="L247" s="47"/>
      <c r="M247" s="214" t="s">
        <v>19</v>
      </c>
      <c r="N247" s="215" t="s">
        <v>42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236</v>
      </c>
      <c r="AT247" s="218" t="s">
        <v>134</v>
      </c>
      <c r="AU247" s="218" t="s">
        <v>81</v>
      </c>
      <c r="AY247" s="20" t="s">
        <v>131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236</v>
      </c>
      <c r="BM247" s="218" t="s">
        <v>473</v>
      </c>
    </row>
    <row r="248" s="2" customFormat="1">
      <c r="A248" s="41"/>
      <c r="B248" s="42"/>
      <c r="C248" s="43"/>
      <c r="D248" s="220" t="s">
        <v>141</v>
      </c>
      <c r="E248" s="43"/>
      <c r="F248" s="221" t="s">
        <v>474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141</v>
      </c>
      <c r="AU248" s="20" t="s">
        <v>81</v>
      </c>
    </row>
    <row r="249" s="2" customFormat="1" ht="16.5" customHeight="1">
      <c r="A249" s="41"/>
      <c r="B249" s="42"/>
      <c r="C249" s="258" t="s">
        <v>475</v>
      </c>
      <c r="D249" s="258" t="s">
        <v>204</v>
      </c>
      <c r="E249" s="259" t="s">
        <v>476</v>
      </c>
      <c r="F249" s="260" t="s">
        <v>477</v>
      </c>
      <c r="G249" s="261" t="s">
        <v>156</v>
      </c>
      <c r="H249" s="262">
        <v>4</v>
      </c>
      <c r="I249" s="263"/>
      <c r="J249" s="264">
        <f>ROUND(I249*H249,2)</f>
        <v>0</v>
      </c>
      <c r="K249" s="260" t="s">
        <v>138</v>
      </c>
      <c r="L249" s="265"/>
      <c r="M249" s="266" t="s">
        <v>19</v>
      </c>
      <c r="N249" s="267" t="s">
        <v>42</v>
      </c>
      <c r="O249" s="87"/>
      <c r="P249" s="216">
        <f>O249*H249</f>
        <v>0</v>
      </c>
      <c r="Q249" s="216">
        <v>0.016</v>
      </c>
      <c r="R249" s="216">
        <f>Q249*H249</f>
        <v>0.064000000000000001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324</v>
      </c>
      <c r="AT249" s="218" t="s">
        <v>204</v>
      </c>
      <c r="AU249" s="218" t="s">
        <v>81</v>
      </c>
      <c r="AY249" s="20" t="s">
        <v>131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236</v>
      </c>
      <c r="BM249" s="218" t="s">
        <v>478</v>
      </c>
    </row>
    <row r="250" s="2" customFormat="1" ht="16.5" customHeight="1">
      <c r="A250" s="41"/>
      <c r="B250" s="42"/>
      <c r="C250" s="258" t="s">
        <v>479</v>
      </c>
      <c r="D250" s="258" t="s">
        <v>204</v>
      </c>
      <c r="E250" s="259" t="s">
        <v>480</v>
      </c>
      <c r="F250" s="260" t="s">
        <v>481</v>
      </c>
      <c r="G250" s="261" t="s">
        <v>156</v>
      </c>
      <c r="H250" s="262">
        <v>2</v>
      </c>
      <c r="I250" s="263"/>
      <c r="J250" s="264">
        <f>ROUND(I250*H250,2)</f>
        <v>0</v>
      </c>
      <c r="K250" s="260" t="s">
        <v>138</v>
      </c>
      <c r="L250" s="265"/>
      <c r="M250" s="266" t="s">
        <v>19</v>
      </c>
      <c r="N250" s="267" t="s">
        <v>42</v>
      </c>
      <c r="O250" s="87"/>
      <c r="P250" s="216">
        <f>O250*H250</f>
        <v>0</v>
      </c>
      <c r="Q250" s="216">
        <v>0.0195</v>
      </c>
      <c r="R250" s="216">
        <f>Q250*H250</f>
        <v>0.039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324</v>
      </c>
      <c r="AT250" s="218" t="s">
        <v>204</v>
      </c>
      <c r="AU250" s="218" t="s">
        <v>81</v>
      </c>
      <c r="AY250" s="20" t="s">
        <v>131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236</v>
      </c>
      <c r="BM250" s="218" t="s">
        <v>482</v>
      </c>
    </row>
    <row r="251" s="2" customFormat="1" ht="16.5" customHeight="1">
      <c r="A251" s="41"/>
      <c r="B251" s="42"/>
      <c r="C251" s="207" t="s">
        <v>483</v>
      </c>
      <c r="D251" s="207" t="s">
        <v>134</v>
      </c>
      <c r="E251" s="208" t="s">
        <v>484</v>
      </c>
      <c r="F251" s="209" t="s">
        <v>485</v>
      </c>
      <c r="G251" s="210" t="s">
        <v>156</v>
      </c>
      <c r="H251" s="211">
        <v>2</v>
      </c>
      <c r="I251" s="212"/>
      <c r="J251" s="213">
        <f>ROUND(I251*H251,2)</f>
        <v>0</v>
      </c>
      <c r="K251" s="209" t="s">
        <v>138</v>
      </c>
      <c r="L251" s="47"/>
      <c r="M251" s="214" t="s">
        <v>19</v>
      </c>
      <c r="N251" s="215" t="s">
        <v>42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236</v>
      </c>
      <c r="AT251" s="218" t="s">
        <v>134</v>
      </c>
      <c r="AU251" s="218" t="s">
        <v>81</v>
      </c>
      <c r="AY251" s="20" t="s">
        <v>131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236</v>
      </c>
      <c r="BM251" s="218" t="s">
        <v>486</v>
      </c>
    </row>
    <row r="252" s="2" customFormat="1">
      <c r="A252" s="41"/>
      <c r="B252" s="42"/>
      <c r="C252" s="43"/>
      <c r="D252" s="220" t="s">
        <v>141</v>
      </c>
      <c r="E252" s="43"/>
      <c r="F252" s="221" t="s">
        <v>487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141</v>
      </c>
      <c r="AU252" s="20" t="s">
        <v>81</v>
      </c>
    </row>
    <row r="253" s="2" customFormat="1" ht="16.5" customHeight="1">
      <c r="A253" s="41"/>
      <c r="B253" s="42"/>
      <c r="C253" s="258" t="s">
        <v>488</v>
      </c>
      <c r="D253" s="258" t="s">
        <v>204</v>
      </c>
      <c r="E253" s="259" t="s">
        <v>489</v>
      </c>
      <c r="F253" s="260" t="s">
        <v>490</v>
      </c>
      <c r="G253" s="261" t="s">
        <v>156</v>
      </c>
      <c r="H253" s="262">
        <v>2</v>
      </c>
      <c r="I253" s="263"/>
      <c r="J253" s="264">
        <f>ROUND(I253*H253,2)</f>
        <v>0</v>
      </c>
      <c r="K253" s="260" t="s">
        <v>138</v>
      </c>
      <c r="L253" s="265"/>
      <c r="M253" s="266" t="s">
        <v>19</v>
      </c>
      <c r="N253" s="267" t="s">
        <v>42</v>
      </c>
      <c r="O253" s="87"/>
      <c r="P253" s="216">
        <f>O253*H253</f>
        <v>0</v>
      </c>
      <c r="Q253" s="216">
        <v>0.0022000000000000001</v>
      </c>
      <c r="R253" s="216">
        <f>Q253*H253</f>
        <v>0.0044000000000000003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324</v>
      </c>
      <c r="AT253" s="218" t="s">
        <v>204</v>
      </c>
      <c r="AU253" s="218" t="s">
        <v>81</v>
      </c>
      <c r="AY253" s="20" t="s">
        <v>131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236</v>
      </c>
      <c r="BM253" s="218" t="s">
        <v>491</v>
      </c>
    </row>
    <row r="254" s="2" customFormat="1" ht="16.5" customHeight="1">
      <c r="A254" s="41"/>
      <c r="B254" s="42"/>
      <c r="C254" s="207" t="s">
        <v>492</v>
      </c>
      <c r="D254" s="207" t="s">
        <v>134</v>
      </c>
      <c r="E254" s="208" t="s">
        <v>493</v>
      </c>
      <c r="F254" s="209" t="s">
        <v>494</v>
      </c>
      <c r="G254" s="210" t="s">
        <v>156</v>
      </c>
      <c r="H254" s="211">
        <v>4</v>
      </c>
      <c r="I254" s="212"/>
      <c r="J254" s="213">
        <f>ROUND(I254*H254,2)</f>
        <v>0</v>
      </c>
      <c r="K254" s="209" t="s">
        <v>138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236</v>
      </c>
      <c r="AT254" s="218" t="s">
        <v>134</v>
      </c>
      <c r="AU254" s="218" t="s">
        <v>81</v>
      </c>
      <c r="AY254" s="20" t="s">
        <v>131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236</v>
      </c>
      <c r="BM254" s="218" t="s">
        <v>495</v>
      </c>
    </row>
    <row r="255" s="2" customFormat="1">
      <c r="A255" s="41"/>
      <c r="B255" s="42"/>
      <c r="C255" s="43"/>
      <c r="D255" s="220" t="s">
        <v>141</v>
      </c>
      <c r="E255" s="43"/>
      <c r="F255" s="221" t="s">
        <v>496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141</v>
      </c>
      <c r="AU255" s="20" t="s">
        <v>81</v>
      </c>
    </row>
    <row r="256" s="2" customFormat="1" ht="16.5" customHeight="1">
      <c r="A256" s="41"/>
      <c r="B256" s="42"/>
      <c r="C256" s="258" t="s">
        <v>497</v>
      </c>
      <c r="D256" s="258" t="s">
        <v>204</v>
      </c>
      <c r="E256" s="259" t="s">
        <v>498</v>
      </c>
      <c r="F256" s="260" t="s">
        <v>499</v>
      </c>
      <c r="G256" s="261" t="s">
        <v>156</v>
      </c>
      <c r="H256" s="262">
        <v>4</v>
      </c>
      <c r="I256" s="263"/>
      <c r="J256" s="264">
        <f>ROUND(I256*H256,2)</f>
        <v>0</v>
      </c>
      <c r="K256" s="260" t="s">
        <v>138</v>
      </c>
      <c r="L256" s="265"/>
      <c r="M256" s="266" t="s">
        <v>19</v>
      </c>
      <c r="N256" s="267" t="s">
        <v>42</v>
      </c>
      <c r="O256" s="87"/>
      <c r="P256" s="216">
        <f>O256*H256</f>
        <v>0</v>
      </c>
      <c r="Q256" s="216">
        <v>0.0022000000000000001</v>
      </c>
      <c r="R256" s="216">
        <f>Q256*H256</f>
        <v>0.0088000000000000005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324</v>
      </c>
      <c r="AT256" s="218" t="s">
        <v>204</v>
      </c>
      <c r="AU256" s="218" t="s">
        <v>81</v>
      </c>
      <c r="AY256" s="20" t="s">
        <v>131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236</v>
      </c>
      <c r="BM256" s="218" t="s">
        <v>500</v>
      </c>
    </row>
    <row r="257" s="2" customFormat="1" ht="16.5" customHeight="1">
      <c r="A257" s="41"/>
      <c r="B257" s="42"/>
      <c r="C257" s="207" t="s">
        <v>501</v>
      </c>
      <c r="D257" s="207" t="s">
        <v>134</v>
      </c>
      <c r="E257" s="208" t="s">
        <v>502</v>
      </c>
      <c r="F257" s="209" t="s">
        <v>503</v>
      </c>
      <c r="G257" s="210" t="s">
        <v>156</v>
      </c>
      <c r="H257" s="211">
        <v>1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42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236</v>
      </c>
      <c r="AT257" s="218" t="s">
        <v>134</v>
      </c>
      <c r="AU257" s="218" t="s">
        <v>81</v>
      </c>
      <c r="AY257" s="20" t="s">
        <v>131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236</v>
      </c>
      <c r="BM257" s="218" t="s">
        <v>504</v>
      </c>
    </row>
    <row r="258" s="2" customFormat="1" ht="24.15" customHeight="1">
      <c r="A258" s="41"/>
      <c r="B258" s="42"/>
      <c r="C258" s="207" t="s">
        <v>505</v>
      </c>
      <c r="D258" s="207" t="s">
        <v>134</v>
      </c>
      <c r="E258" s="208" t="s">
        <v>506</v>
      </c>
      <c r="F258" s="209" t="s">
        <v>507</v>
      </c>
      <c r="G258" s="210" t="s">
        <v>405</v>
      </c>
      <c r="H258" s="268"/>
      <c r="I258" s="212"/>
      <c r="J258" s="213">
        <f>ROUND(I258*H258,2)</f>
        <v>0</v>
      </c>
      <c r="K258" s="209" t="s">
        <v>138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236</v>
      </c>
      <c r="AT258" s="218" t="s">
        <v>134</v>
      </c>
      <c r="AU258" s="218" t="s">
        <v>81</v>
      </c>
      <c r="AY258" s="20" t="s">
        <v>131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236</v>
      </c>
      <c r="BM258" s="218" t="s">
        <v>508</v>
      </c>
    </row>
    <row r="259" s="2" customFormat="1">
      <c r="A259" s="41"/>
      <c r="B259" s="42"/>
      <c r="C259" s="43"/>
      <c r="D259" s="220" t="s">
        <v>141</v>
      </c>
      <c r="E259" s="43"/>
      <c r="F259" s="221" t="s">
        <v>509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141</v>
      </c>
      <c r="AU259" s="20" t="s">
        <v>81</v>
      </c>
    </row>
    <row r="260" s="12" customFormat="1" ht="22.8" customHeight="1">
      <c r="A260" s="12"/>
      <c r="B260" s="191"/>
      <c r="C260" s="192"/>
      <c r="D260" s="193" t="s">
        <v>70</v>
      </c>
      <c r="E260" s="205" t="s">
        <v>510</v>
      </c>
      <c r="F260" s="205" t="s">
        <v>511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SUM(P261:P296)</f>
        <v>0</v>
      </c>
      <c r="Q260" s="199"/>
      <c r="R260" s="200">
        <f>SUM(R261:R296)</f>
        <v>0.82297719999999985</v>
      </c>
      <c r="S260" s="199"/>
      <c r="T260" s="201">
        <f>SUM(T261:T296)</f>
        <v>0.66724059999999996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81</v>
      </c>
      <c r="AT260" s="203" t="s">
        <v>70</v>
      </c>
      <c r="AU260" s="203" t="s">
        <v>79</v>
      </c>
      <c r="AY260" s="202" t="s">
        <v>131</v>
      </c>
      <c r="BK260" s="204">
        <f>SUM(BK261:BK296)</f>
        <v>0</v>
      </c>
    </row>
    <row r="261" s="2" customFormat="1" ht="16.5" customHeight="1">
      <c r="A261" s="41"/>
      <c r="B261" s="42"/>
      <c r="C261" s="207" t="s">
        <v>512</v>
      </c>
      <c r="D261" s="207" t="s">
        <v>134</v>
      </c>
      <c r="E261" s="208" t="s">
        <v>513</v>
      </c>
      <c r="F261" s="209" t="s">
        <v>514</v>
      </c>
      <c r="G261" s="210" t="s">
        <v>137</v>
      </c>
      <c r="H261" s="211">
        <v>18.902000000000001</v>
      </c>
      <c r="I261" s="212"/>
      <c r="J261" s="213">
        <f>ROUND(I261*H261,2)</f>
        <v>0</v>
      </c>
      <c r="K261" s="209" t="s">
        <v>138</v>
      </c>
      <c r="L261" s="47"/>
      <c r="M261" s="214" t="s">
        <v>19</v>
      </c>
      <c r="N261" s="215" t="s">
        <v>42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0.035299999999999998</v>
      </c>
      <c r="T261" s="217">
        <f>S261*H261</f>
        <v>0.66724059999999996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236</v>
      </c>
      <c r="AT261" s="218" t="s">
        <v>134</v>
      </c>
      <c r="AU261" s="218" t="s">
        <v>81</v>
      </c>
      <c r="AY261" s="20" t="s">
        <v>131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236</v>
      </c>
      <c r="BM261" s="218" t="s">
        <v>515</v>
      </c>
    </row>
    <row r="262" s="2" customFormat="1">
      <c r="A262" s="41"/>
      <c r="B262" s="42"/>
      <c r="C262" s="43"/>
      <c r="D262" s="220" t="s">
        <v>141</v>
      </c>
      <c r="E262" s="43"/>
      <c r="F262" s="221" t="s">
        <v>516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141</v>
      </c>
      <c r="AU262" s="20" t="s">
        <v>81</v>
      </c>
    </row>
    <row r="263" s="13" customFormat="1">
      <c r="A263" s="13"/>
      <c r="B263" s="225"/>
      <c r="C263" s="226"/>
      <c r="D263" s="227" t="s">
        <v>143</v>
      </c>
      <c r="E263" s="228" t="s">
        <v>19</v>
      </c>
      <c r="F263" s="229" t="s">
        <v>517</v>
      </c>
      <c r="G263" s="226"/>
      <c r="H263" s="230">
        <v>4.0019999999999998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143</v>
      </c>
      <c r="AU263" s="236" t="s">
        <v>81</v>
      </c>
      <c r="AV263" s="13" t="s">
        <v>81</v>
      </c>
      <c r="AW263" s="13" t="s">
        <v>32</v>
      </c>
      <c r="AX263" s="13" t="s">
        <v>71</v>
      </c>
      <c r="AY263" s="236" t="s">
        <v>131</v>
      </c>
    </row>
    <row r="264" s="13" customFormat="1">
      <c r="A264" s="13"/>
      <c r="B264" s="225"/>
      <c r="C264" s="226"/>
      <c r="D264" s="227" t="s">
        <v>143</v>
      </c>
      <c r="E264" s="228" t="s">
        <v>19</v>
      </c>
      <c r="F264" s="229" t="s">
        <v>518</v>
      </c>
      <c r="G264" s="226"/>
      <c r="H264" s="230">
        <v>0.28000000000000003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143</v>
      </c>
      <c r="AU264" s="236" t="s">
        <v>81</v>
      </c>
      <c r="AV264" s="13" t="s">
        <v>81</v>
      </c>
      <c r="AW264" s="13" t="s">
        <v>32</v>
      </c>
      <c r="AX264" s="13" t="s">
        <v>71</v>
      </c>
      <c r="AY264" s="236" t="s">
        <v>131</v>
      </c>
    </row>
    <row r="265" s="13" customFormat="1">
      <c r="A265" s="13"/>
      <c r="B265" s="225"/>
      <c r="C265" s="226"/>
      <c r="D265" s="227" t="s">
        <v>143</v>
      </c>
      <c r="E265" s="228" t="s">
        <v>19</v>
      </c>
      <c r="F265" s="229" t="s">
        <v>519</v>
      </c>
      <c r="G265" s="226"/>
      <c r="H265" s="230">
        <v>9.2989999999999995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143</v>
      </c>
      <c r="AU265" s="236" t="s">
        <v>81</v>
      </c>
      <c r="AV265" s="13" t="s">
        <v>81</v>
      </c>
      <c r="AW265" s="13" t="s">
        <v>32</v>
      </c>
      <c r="AX265" s="13" t="s">
        <v>71</v>
      </c>
      <c r="AY265" s="236" t="s">
        <v>131</v>
      </c>
    </row>
    <row r="266" s="13" customFormat="1">
      <c r="A266" s="13"/>
      <c r="B266" s="225"/>
      <c r="C266" s="226"/>
      <c r="D266" s="227" t="s">
        <v>143</v>
      </c>
      <c r="E266" s="228" t="s">
        <v>19</v>
      </c>
      <c r="F266" s="229" t="s">
        <v>520</v>
      </c>
      <c r="G266" s="226"/>
      <c r="H266" s="230">
        <v>0.17999999999999999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143</v>
      </c>
      <c r="AU266" s="236" t="s">
        <v>81</v>
      </c>
      <c r="AV266" s="13" t="s">
        <v>81</v>
      </c>
      <c r="AW266" s="13" t="s">
        <v>32</v>
      </c>
      <c r="AX266" s="13" t="s">
        <v>71</v>
      </c>
      <c r="AY266" s="236" t="s">
        <v>131</v>
      </c>
    </row>
    <row r="267" s="13" customFormat="1">
      <c r="A267" s="13"/>
      <c r="B267" s="225"/>
      <c r="C267" s="226"/>
      <c r="D267" s="227" t="s">
        <v>143</v>
      </c>
      <c r="E267" s="228" t="s">
        <v>19</v>
      </c>
      <c r="F267" s="229" t="s">
        <v>457</v>
      </c>
      <c r="G267" s="226"/>
      <c r="H267" s="230">
        <v>5.141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143</v>
      </c>
      <c r="AU267" s="236" t="s">
        <v>81</v>
      </c>
      <c r="AV267" s="13" t="s">
        <v>81</v>
      </c>
      <c r="AW267" s="13" t="s">
        <v>32</v>
      </c>
      <c r="AX267" s="13" t="s">
        <v>71</v>
      </c>
      <c r="AY267" s="236" t="s">
        <v>131</v>
      </c>
    </row>
    <row r="268" s="14" customFormat="1">
      <c r="A268" s="14"/>
      <c r="B268" s="237"/>
      <c r="C268" s="238"/>
      <c r="D268" s="227" t="s">
        <v>143</v>
      </c>
      <c r="E268" s="239" t="s">
        <v>19</v>
      </c>
      <c r="F268" s="240" t="s">
        <v>147</v>
      </c>
      <c r="G268" s="238"/>
      <c r="H268" s="241">
        <v>18.902000000000001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143</v>
      </c>
      <c r="AU268" s="247" t="s">
        <v>81</v>
      </c>
      <c r="AV268" s="14" t="s">
        <v>139</v>
      </c>
      <c r="AW268" s="14" t="s">
        <v>32</v>
      </c>
      <c r="AX268" s="14" t="s">
        <v>79</v>
      </c>
      <c r="AY268" s="247" t="s">
        <v>131</v>
      </c>
    </row>
    <row r="269" s="2" customFormat="1" ht="16.5" customHeight="1">
      <c r="A269" s="41"/>
      <c r="B269" s="42"/>
      <c r="C269" s="207" t="s">
        <v>521</v>
      </c>
      <c r="D269" s="207" t="s">
        <v>134</v>
      </c>
      <c r="E269" s="208" t="s">
        <v>522</v>
      </c>
      <c r="F269" s="209" t="s">
        <v>523</v>
      </c>
      <c r="G269" s="210" t="s">
        <v>137</v>
      </c>
      <c r="H269" s="211">
        <v>35.884</v>
      </c>
      <c r="I269" s="212"/>
      <c r="J269" s="213">
        <f>ROUND(I269*H269,2)</f>
        <v>0</v>
      </c>
      <c r="K269" s="209" t="s">
        <v>138</v>
      </c>
      <c r="L269" s="47"/>
      <c r="M269" s="214" t="s">
        <v>19</v>
      </c>
      <c r="N269" s="215" t="s">
        <v>42</v>
      </c>
      <c r="O269" s="87"/>
      <c r="P269" s="216">
        <f>O269*H269</f>
        <v>0</v>
      </c>
      <c r="Q269" s="216">
        <v>0.00029999999999999997</v>
      </c>
      <c r="R269" s="216">
        <f>Q269*H269</f>
        <v>0.010765199999999999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236</v>
      </c>
      <c r="AT269" s="218" t="s">
        <v>134</v>
      </c>
      <c r="AU269" s="218" t="s">
        <v>81</v>
      </c>
      <c r="AY269" s="20" t="s">
        <v>131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236</v>
      </c>
      <c r="BM269" s="218" t="s">
        <v>524</v>
      </c>
    </row>
    <row r="270" s="2" customFormat="1">
      <c r="A270" s="41"/>
      <c r="B270" s="42"/>
      <c r="C270" s="43"/>
      <c r="D270" s="220" t="s">
        <v>141</v>
      </c>
      <c r="E270" s="43"/>
      <c r="F270" s="221" t="s">
        <v>525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141</v>
      </c>
      <c r="AU270" s="20" t="s">
        <v>81</v>
      </c>
    </row>
    <row r="271" s="15" customFormat="1">
      <c r="A271" s="15"/>
      <c r="B271" s="248"/>
      <c r="C271" s="249"/>
      <c r="D271" s="227" t="s">
        <v>143</v>
      </c>
      <c r="E271" s="250" t="s">
        <v>19</v>
      </c>
      <c r="F271" s="251" t="s">
        <v>526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143</v>
      </c>
      <c r="AU271" s="257" t="s">
        <v>81</v>
      </c>
      <c r="AV271" s="15" t="s">
        <v>79</v>
      </c>
      <c r="AW271" s="15" t="s">
        <v>32</v>
      </c>
      <c r="AX271" s="15" t="s">
        <v>71</v>
      </c>
      <c r="AY271" s="257" t="s">
        <v>131</v>
      </c>
    </row>
    <row r="272" s="13" customFormat="1">
      <c r="A272" s="13"/>
      <c r="B272" s="225"/>
      <c r="C272" s="226"/>
      <c r="D272" s="227" t="s">
        <v>143</v>
      </c>
      <c r="E272" s="228" t="s">
        <v>19</v>
      </c>
      <c r="F272" s="229" t="s">
        <v>527</v>
      </c>
      <c r="G272" s="226"/>
      <c r="H272" s="230">
        <v>8.1649999999999991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143</v>
      </c>
      <c r="AU272" s="236" t="s">
        <v>81</v>
      </c>
      <c r="AV272" s="13" t="s">
        <v>81</v>
      </c>
      <c r="AW272" s="13" t="s">
        <v>32</v>
      </c>
      <c r="AX272" s="13" t="s">
        <v>71</v>
      </c>
      <c r="AY272" s="236" t="s">
        <v>131</v>
      </c>
    </row>
    <row r="273" s="13" customFormat="1">
      <c r="A273" s="13"/>
      <c r="B273" s="225"/>
      <c r="C273" s="226"/>
      <c r="D273" s="227" t="s">
        <v>143</v>
      </c>
      <c r="E273" s="228" t="s">
        <v>19</v>
      </c>
      <c r="F273" s="229" t="s">
        <v>518</v>
      </c>
      <c r="G273" s="226"/>
      <c r="H273" s="230">
        <v>0.28000000000000003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143</v>
      </c>
      <c r="AU273" s="236" t="s">
        <v>81</v>
      </c>
      <c r="AV273" s="13" t="s">
        <v>81</v>
      </c>
      <c r="AW273" s="13" t="s">
        <v>32</v>
      </c>
      <c r="AX273" s="13" t="s">
        <v>71</v>
      </c>
      <c r="AY273" s="236" t="s">
        <v>131</v>
      </c>
    </row>
    <row r="274" s="13" customFormat="1">
      <c r="A274" s="13"/>
      <c r="B274" s="225"/>
      <c r="C274" s="226"/>
      <c r="D274" s="227" t="s">
        <v>143</v>
      </c>
      <c r="E274" s="228" t="s">
        <v>19</v>
      </c>
      <c r="F274" s="229" t="s">
        <v>528</v>
      </c>
      <c r="G274" s="226"/>
      <c r="H274" s="230">
        <v>4.1760000000000002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143</v>
      </c>
      <c r="AU274" s="236" t="s">
        <v>81</v>
      </c>
      <c r="AV274" s="13" t="s">
        <v>81</v>
      </c>
      <c r="AW274" s="13" t="s">
        <v>32</v>
      </c>
      <c r="AX274" s="13" t="s">
        <v>71</v>
      </c>
      <c r="AY274" s="236" t="s">
        <v>131</v>
      </c>
    </row>
    <row r="275" s="13" customFormat="1">
      <c r="A275" s="13"/>
      <c r="B275" s="225"/>
      <c r="C275" s="226"/>
      <c r="D275" s="227" t="s">
        <v>143</v>
      </c>
      <c r="E275" s="228" t="s">
        <v>19</v>
      </c>
      <c r="F275" s="229" t="s">
        <v>520</v>
      </c>
      <c r="G275" s="226"/>
      <c r="H275" s="230">
        <v>0.17999999999999999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143</v>
      </c>
      <c r="AU275" s="236" t="s">
        <v>81</v>
      </c>
      <c r="AV275" s="13" t="s">
        <v>81</v>
      </c>
      <c r="AW275" s="13" t="s">
        <v>32</v>
      </c>
      <c r="AX275" s="13" t="s">
        <v>71</v>
      </c>
      <c r="AY275" s="236" t="s">
        <v>131</v>
      </c>
    </row>
    <row r="276" s="13" customFormat="1">
      <c r="A276" s="13"/>
      <c r="B276" s="225"/>
      <c r="C276" s="226"/>
      <c r="D276" s="227" t="s">
        <v>143</v>
      </c>
      <c r="E276" s="228" t="s">
        <v>19</v>
      </c>
      <c r="F276" s="229" t="s">
        <v>457</v>
      </c>
      <c r="G276" s="226"/>
      <c r="H276" s="230">
        <v>5.141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143</v>
      </c>
      <c r="AU276" s="236" t="s">
        <v>81</v>
      </c>
      <c r="AV276" s="13" t="s">
        <v>81</v>
      </c>
      <c r="AW276" s="13" t="s">
        <v>32</v>
      </c>
      <c r="AX276" s="13" t="s">
        <v>71</v>
      </c>
      <c r="AY276" s="236" t="s">
        <v>131</v>
      </c>
    </row>
    <row r="277" s="16" customFormat="1">
      <c r="A277" s="16"/>
      <c r="B277" s="269"/>
      <c r="C277" s="270"/>
      <c r="D277" s="227" t="s">
        <v>143</v>
      </c>
      <c r="E277" s="271" t="s">
        <v>19</v>
      </c>
      <c r="F277" s="272" t="s">
        <v>529</v>
      </c>
      <c r="G277" s="270"/>
      <c r="H277" s="273">
        <v>17.942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9" t="s">
        <v>143</v>
      </c>
      <c r="AU277" s="279" t="s">
        <v>81</v>
      </c>
      <c r="AV277" s="16" t="s">
        <v>132</v>
      </c>
      <c r="AW277" s="16" t="s">
        <v>32</v>
      </c>
      <c r="AX277" s="16" t="s">
        <v>71</v>
      </c>
      <c r="AY277" s="279" t="s">
        <v>131</v>
      </c>
    </row>
    <row r="278" s="15" customFormat="1">
      <c r="A278" s="15"/>
      <c r="B278" s="248"/>
      <c r="C278" s="249"/>
      <c r="D278" s="227" t="s">
        <v>143</v>
      </c>
      <c r="E278" s="250" t="s">
        <v>19</v>
      </c>
      <c r="F278" s="251" t="s">
        <v>530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143</v>
      </c>
      <c r="AU278" s="257" t="s">
        <v>81</v>
      </c>
      <c r="AV278" s="15" t="s">
        <v>79</v>
      </c>
      <c r="AW278" s="15" t="s">
        <v>32</v>
      </c>
      <c r="AX278" s="15" t="s">
        <v>71</v>
      </c>
      <c r="AY278" s="257" t="s">
        <v>131</v>
      </c>
    </row>
    <row r="279" s="13" customFormat="1">
      <c r="A279" s="13"/>
      <c r="B279" s="225"/>
      <c r="C279" s="226"/>
      <c r="D279" s="227" t="s">
        <v>143</v>
      </c>
      <c r="E279" s="228" t="s">
        <v>19</v>
      </c>
      <c r="F279" s="229" t="s">
        <v>531</v>
      </c>
      <c r="G279" s="226"/>
      <c r="H279" s="230">
        <v>17.942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143</v>
      </c>
      <c r="AU279" s="236" t="s">
        <v>81</v>
      </c>
      <c r="AV279" s="13" t="s">
        <v>81</v>
      </c>
      <c r="AW279" s="13" t="s">
        <v>32</v>
      </c>
      <c r="AX279" s="13" t="s">
        <v>71</v>
      </c>
      <c r="AY279" s="236" t="s">
        <v>131</v>
      </c>
    </row>
    <row r="280" s="16" customFormat="1">
      <c r="A280" s="16"/>
      <c r="B280" s="269"/>
      <c r="C280" s="270"/>
      <c r="D280" s="227" t="s">
        <v>143</v>
      </c>
      <c r="E280" s="271" t="s">
        <v>19</v>
      </c>
      <c r="F280" s="272" t="s">
        <v>529</v>
      </c>
      <c r="G280" s="270"/>
      <c r="H280" s="273">
        <v>17.942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9" t="s">
        <v>143</v>
      </c>
      <c r="AU280" s="279" t="s">
        <v>81</v>
      </c>
      <c r="AV280" s="16" t="s">
        <v>132</v>
      </c>
      <c r="AW280" s="16" t="s">
        <v>32</v>
      </c>
      <c r="AX280" s="16" t="s">
        <v>71</v>
      </c>
      <c r="AY280" s="279" t="s">
        <v>131</v>
      </c>
    </row>
    <row r="281" s="14" customFormat="1">
      <c r="A281" s="14"/>
      <c r="B281" s="237"/>
      <c r="C281" s="238"/>
      <c r="D281" s="227" t="s">
        <v>143</v>
      </c>
      <c r="E281" s="239" t="s">
        <v>19</v>
      </c>
      <c r="F281" s="240" t="s">
        <v>147</v>
      </c>
      <c r="G281" s="238"/>
      <c r="H281" s="241">
        <v>35.884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143</v>
      </c>
      <c r="AU281" s="247" t="s">
        <v>81</v>
      </c>
      <c r="AV281" s="14" t="s">
        <v>139</v>
      </c>
      <c r="AW281" s="14" t="s">
        <v>32</v>
      </c>
      <c r="AX281" s="14" t="s">
        <v>79</v>
      </c>
      <c r="AY281" s="247" t="s">
        <v>131</v>
      </c>
    </row>
    <row r="282" s="2" customFormat="1" ht="24.15" customHeight="1">
      <c r="A282" s="41"/>
      <c r="B282" s="42"/>
      <c r="C282" s="207" t="s">
        <v>532</v>
      </c>
      <c r="D282" s="207" t="s">
        <v>134</v>
      </c>
      <c r="E282" s="208" t="s">
        <v>533</v>
      </c>
      <c r="F282" s="209" t="s">
        <v>534</v>
      </c>
      <c r="G282" s="210" t="s">
        <v>137</v>
      </c>
      <c r="H282" s="211">
        <v>17.942</v>
      </c>
      <c r="I282" s="212"/>
      <c r="J282" s="213">
        <f>ROUND(I282*H282,2)</f>
        <v>0</v>
      </c>
      <c r="K282" s="209" t="s">
        <v>138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0.014999999999999999</v>
      </c>
      <c r="R282" s="216">
        <f>Q282*H282</f>
        <v>0.26912999999999998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236</v>
      </c>
      <c r="AT282" s="218" t="s">
        <v>134</v>
      </c>
      <c r="AU282" s="218" t="s">
        <v>81</v>
      </c>
      <c r="AY282" s="20" t="s">
        <v>131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236</v>
      </c>
      <c r="BM282" s="218" t="s">
        <v>535</v>
      </c>
    </row>
    <row r="283" s="2" customFormat="1">
      <c r="A283" s="41"/>
      <c r="B283" s="42"/>
      <c r="C283" s="43"/>
      <c r="D283" s="220" t="s">
        <v>141</v>
      </c>
      <c r="E283" s="43"/>
      <c r="F283" s="221" t="s">
        <v>536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141</v>
      </c>
      <c r="AU283" s="20" t="s">
        <v>81</v>
      </c>
    </row>
    <row r="284" s="2" customFormat="1" ht="24.15" customHeight="1">
      <c r="A284" s="41"/>
      <c r="B284" s="42"/>
      <c r="C284" s="207" t="s">
        <v>537</v>
      </c>
      <c r="D284" s="207" t="s">
        <v>134</v>
      </c>
      <c r="E284" s="208" t="s">
        <v>538</v>
      </c>
      <c r="F284" s="209" t="s">
        <v>539</v>
      </c>
      <c r="G284" s="210" t="s">
        <v>137</v>
      </c>
      <c r="H284" s="211">
        <v>17.942</v>
      </c>
      <c r="I284" s="212"/>
      <c r="J284" s="213">
        <f>ROUND(I284*H284,2)</f>
        <v>0</v>
      </c>
      <c r="K284" s="209" t="s">
        <v>138</v>
      </c>
      <c r="L284" s="47"/>
      <c r="M284" s="214" t="s">
        <v>19</v>
      </c>
      <c r="N284" s="215" t="s">
        <v>42</v>
      </c>
      <c r="O284" s="87"/>
      <c r="P284" s="216">
        <f>O284*H284</f>
        <v>0</v>
      </c>
      <c r="Q284" s="216">
        <v>0.0060000000000000001</v>
      </c>
      <c r="R284" s="216">
        <f>Q284*H284</f>
        <v>0.107652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236</v>
      </c>
      <c r="AT284" s="218" t="s">
        <v>134</v>
      </c>
      <c r="AU284" s="218" t="s">
        <v>81</v>
      </c>
      <c r="AY284" s="20" t="s">
        <v>131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236</v>
      </c>
      <c r="BM284" s="218" t="s">
        <v>540</v>
      </c>
    </row>
    <row r="285" s="2" customFormat="1">
      <c r="A285" s="41"/>
      <c r="B285" s="42"/>
      <c r="C285" s="43"/>
      <c r="D285" s="220" t="s">
        <v>141</v>
      </c>
      <c r="E285" s="43"/>
      <c r="F285" s="221" t="s">
        <v>541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141</v>
      </c>
      <c r="AU285" s="20" t="s">
        <v>81</v>
      </c>
    </row>
    <row r="286" s="2" customFormat="1" ht="16.5" customHeight="1">
      <c r="A286" s="41"/>
      <c r="B286" s="42"/>
      <c r="C286" s="258" t="s">
        <v>542</v>
      </c>
      <c r="D286" s="258" t="s">
        <v>204</v>
      </c>
      <c r="E286" s="259" t="s">
        <v>543</v>
      </c>
      <c r="F286" s="260" t="s">
        <v>544</v>
      </c>
      <c r="G286" s="261" t="s">
        <v>137</v>
      </c>
      <c r="H286" s="262">
        <v>19.736000000000001</v>
      </c>
      <c r="I286" s="263"/>
      <c r="J286" s="264">
        <f>ROUND(I286*H286,2)</f>
        <v>0</v>
      </c>
      <c r="K286" s="260" t="s">
        <v>138</v>
      </c>
      <c r="L286" s="265"/>
      <c r="M286" s="266" t="s">
        <v>19</v>
      </c>
      <c r="N286" s="267" t="s">
        <v>42</v>
      </c>
      <c r="O286" s="87"/>
      <c r="P286" s="216">
        <f>O286*H286</f>
        <v>0</v>
      </c>
      <c r="Q286" s="216">
        <v>0.021999999999999999</v>
      </c>
      <c r="R286" s="216">
        <f>Q286*H286</f>
        <v>0.43419199999999997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324</v>
      </c>
      <c r="AT286" s="218" t="s">
        <v>204</v>
      </c>
      <c r="AU286" s="218" t="s">
        <v>81</v>
      </c>
      <c r="AY286" s="20" t="s">
        <v>131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236</v>
      </c>
      <c r="BM286" s="218" t="s">
        <v>545</v>
      </c>
    </row>
    <row r="287" s="13" customFormat="1">
      <c r="A287" s="13"/>
      <c r="B287" s="225"/>
      <c r="C287" s="226"/>
      <c r="D287" s="227" t="s">
        <v>143</v>
      </c>
      <c r="E287" s="226"/>
      <c r="F287" s="229" t="s">
        <v>546</v>
      </c>
      <c r="G287" s="226"/>
      <c r="H287" s="230">
        <v>19.736000000000001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143</v>
      </c>
      <c r="AU287" s="236" t="s">
        <v>81</v>
      </c>
      <c r="AV287" s="13" t="s">
        <v>81</v>
      </c>
      <c r="AW287" s="13" t="s">
        <v>4</v>
      </c>
      <c r="AX287" s="13" t="s">
        <v>79</v>
      </c>
      <c r="AY287" s="236" t="s">
        <v>131</v>
      </c>
    </row>
    <row r="288" s="2" customFormat="1" ht="16.5" customHeight="1">
      <c r="A288" s="41"/>
      <c r="B288" s="42"/>
      <c r="C288" s="207" t="s">
        <v>547</v>
      </c>
      <c r="D288" s="207" t="s">
        <v>134</v>
      </c>
      <c r="E288" s="208" t="s">
        <v>548</v>
      </c>
      <c r="F288" s="209" t="s">
        <v>549</v>
      </c>
      <c r="G288" s="210" t="s">
        <v>150</v>
      </c>
      <c r="H288" s="211">
        <v>31.239999999999998</v>
      </c>
      <c r="I288" s="212"/>
      <c r="J288" s="213">
        <f>ROUND(I288*H288,2)</f>
        <v>0</v>
      </c>
      <c r="K288" s="209" t="s">
        <v>138</v>
      </c>
      <c r="L288" s="47"/>
      <c r="M288" s="214" t="s">
        <v>19</v>
      </c>
      <c r="N288" s="215" t="s">
        <v>42</v>
      </c>
      <c r="O288" s="87"/>
      <c r="P288" s="216">
        <f>O288*H288</f>
        <v>0</v>
      </c>
      <c r="Q288" s="216">
        <v>3.0000000000000001E-05</v>
      </c>
      <c r="R288" s="216">
        <f>Q288*H288</f>
        <v>0.00093720000000000001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236</v>
      </c>
      <c r="AT288" s="218" t="s">
        <v>134</v>
      </c>
      <c r="AU288" s="218" t="s">
        <v>81</v>
      </c>
      <c r="AY288" s="20" t="s">
        <v>131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236</v>
      </c>
      <c r="BM288" s="218" t="s">
        <v>550</v>
      </c>
    </row>
    <row r="289" s="2" customFormat="1">
      <c r="A289" s="41"/>
      <c r="B289" s="42"/>
      <c r="C289" s="43"/>
      <c r="D289" s="220" t="s">
        <v>141</v>
      </c>
      <c r="E289" s="43"/>
      <c r="F289" s="221" t="s">
        <v>551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141</v>
      </c>
      <c r="AU289" s="20" t="s">
        <v>81</v>
      </c>
    </row>
    <row r="290" s="13" customFormat="1">
      <c r="A290" s="13"/>
      <c r="B290" s="225"/>
      <c r="C290" s="226"/>
      <c r="D290" s="227" t="s">
        <v>143</v>
      </c>
      <c r="E290" s="228" t="s">
        <v>19</v>
      </c>
      <c r="F290" s="229" t="s">
        <v>552</v>
      </c>
      <c r="G290" s="226"/>
      <c r="H290" s="230">
        <v>31.239999999999998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143</v>
      </c>
      <c r="AU290" s="236" t="s">
        <v>81</v>
      </c>
      <c r="AV290" s="13" t="s">
        <v>81</v>
      </c>
      <c r="AW290" s="13" t="s">
        <v>32</v>
      </c>
      <c r="AX290" s="13" t="s">
        <v>79</v>
      </c>
      <c r="AY290" s="236" t="s">
        <v>131</v>
      </c>
    </row>
    <row r="291" s="2" customFormat="1" ht="24.15" customHeight="1">
      <c r="A291" s="41"/>
      <c r="B291" s="42"/>
      <c r="C291" s="207" t="s">
        <v>553</v>
      </c>
      <c r="D291" s="207" t="s">
        <v>134</v>
      </c>
      <c r="E291" s="208" t="s">
        <v>554</v>
      </c>
      <c r="F291" s="209" t="s">
        <v>555</v>
      </c>
      <c r="G291" s="210" t="s">
        <v>150</v>
      </c>
      <c r="H291" s="211">
        <v>0.80000000000000004</v>
      </c>
      <c r="I291" s="212"/>
      <c r="J291" s="213">
        <f>ROUND(I291*H291,2)</f>
        <v>0</v>
      </c>
      <c r="K291" s="209" t="s">
        <v>138</v>
      </c>
      <c r="L291" s="47"/>
      <c r="M291" s="214" t="s">
        <v>19</v>
      </c>
      <c r="N291" s="215" t="s">
        <v>42</v>
      </c>
      <c r="O291" s="87"/>
      <c r="P291" s="216">
        <f>O291*H291</f>
        <v>0</v>
      </c>
      <c r="Q291" s="216">
        <v>0.00020000000000000001</v>
      </c>
      <c r="R291" s="216">
        <f>Q291*H291</f>
        <v>0.00016000000000000001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236</v>
      </c>
      <c r="AT291" s="218" t="s">
        <v>134</v>
      </c>
      <c r="AU291" s="218" t="s">
        <v>81</v>
      </c>
      <c r="AY291" s="20" t="s">
        <v>131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236</v>
      </c>
      <c r="BM291" s="218" t="s">
        <v>556</v>
      </c>
    </row>
    <row r="292" s="2" customFormat="1">
      <c r="A292" s="41"/>
      <c r="B292" s="42"/>
      <c r="C292" s="43"/>
      <c r="D292" s="220" t="s">
        <v>141</v>
      </c>
      <c r="E292" s="43"/>
      <c r="F292" s="221" t="s">
        <v>557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141</v>
      </c>
      <c r="AU292" s="20" t="s">
        <v>81</v>
      </c>
    </row>
    <row r="293" s="2" customFormat="1" ht="16.5" customHeight="1">
      <c r="A293" s="41"/>
      <c r="B293" s="42"/>
      <c r="C293" s="258" t="s">
        <v>558</v>
      </c>
      <c r="D293" s="258" t="s">
        <v>204</v>
      </c>
      <c r="E293" s="259" t="s">
        <v>559</v>
      </c>
      <c r="F293" s="260" t="s">
        <v>560</v>
      </c>
      <c r="G293" s="261" t="s">
        <v>150</v>
      </c>
      <c r="H293" s="262">
        <v>0.88</v>
      </c>
      <c r="I293" s="263"/>
      <c r="J293" s="264">
        <f>ROUND(I293*H293,2)</f>
        <v>0</v>
      </c>
      <c r="K293" s="260" t="s">
        <v>19</v>
      </c>
      <c r="L293" s="265"/>
      <c r="M293" s="266" t="s">
        <v>19</v>
      </c>
      <c r="N293" s="267" t="s">
        <v>42</v>
      </c>
      <c r="O293" s="87"/>
      <c r="P293" s="216">
        <f>O293*H293</f>
        <v>0</v>
      </c>
      <c r="Q293" s="216">
        <v>0.00016000000000000001</v>
      </c>
      <c r="R293" s="216">
        <f>Q293*H293</f>
        <v>0.00014080000000000001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324</v>
      </c>
      <c r="AT293" s="218" t="s">
        <v>204</v>
      </c>
      <c r="AU293" s="218" t="s">
        <v>81</v>
      </c>
      <c r="AY293" s="20" t="s">
        <v>131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236</v>
      </c>
      <c r="BM293" s="218" t="s">
        <v>561</v>
      </c>
    </row>
    <row r="294" s="13" customFormat="1">
      <c r="A294" s="13"/>
      <c r="B294" s="225"/>
      <c r="C294" s="226"/>
      <c r="D294" s="227" t="s">
        <v>143</v>
      </c>
      <c r="E294" s="226"/>
      <c r="F294" s="229" t="s">
        <v>562</v>
      </c>
      <c r="G294" s="226"/>
      <c r="H294" s="230">
        <v>0.88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143</v>
      </c>
      <c r="AU294" s="236" t="s">
        <v>81</v>
      </c>
      <c r="AV294" s="13" t="s">
        <v>81</v>
      </c>
      <c r="AW294" s="13" t="s">
        <v>4</v>
      </c>
      <c r="AX294" s="13" t="s">
        <v>79</v>
      </c>
      <c r="AY294" s="236" t="s">
        <v>131</v>
      </c>
    </row>
    <row r="295" s="2" customFormat="1" ht="24.15" customHeight="1">
      <c r="A295" s="41"/>
      <c r="B295" s="42"/>
      <c r="C295" s="207" t="s">
        <v>563</v>
      </c>
      <c r="D295" s="207" t="s">
        <v>134</v>
      </c>
      <c r="E295" s="208" t="s">
        <v>564</v>
      </c>
      <c r="F295" s="209" t="s">
        <v>565</v>
      </c>
      <c r="G295" s="210" t="s">
        <v>405</v>
      </c>
      <c r="H295" s="268"/>
      <c r="I295" s="212"/>
      <c r="J295" s="213">
        <f>ROUND(I295*H295,2)</f>
        <v>0</v>
      </c>
      <c r="K295" s="209" t="s">
        <v>138</v>
      </c>
      <c r="L295" s="47"/>
      <c r="M295" s="214" t="s">
        <v>19</v>
      </c>
      <c r="N295" s="215" t="s">
        <v>42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236</v>
      </c>
      <c r="AT295" s="218" t="s">
        <v>134</v>
      </c>
      <c r="AU295" s="218" t="s">
        <v>81</v>
      </c>
      <c r="AY295" s="20" t="s">
        <v>131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236</v>
      </c>
      <c r="BM295" s="218" t="s">
        <v>566</v>
      </c>
    </row>
    <row r="296" s="2" customFormat="1">
      <c r="A296" s="41"/>
      <c r="B296" s="42"/>
      <c r="C296" s="43"/>
      <c r="D296" s="220" t="s">
        <v>141</v>
      </c>
      <c r="E296" s="43"/>
      <c r="F296" s="221" t="s">
        <v>567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141</v>
      </c>
      <c r="AU296" s="20" t="s">
        <v>81</v>
      </c>
    </row>
    <row r="297" s="12" customFormat="1" ht="22.8" customHeight="1">
      <c r="A297" s="12"/>
      <c r="B297" s="191"/>
      <c r="C297" s="192"/>
      <c r="D297" s="193" t="s">
        <v>70</v>
      </c>
      <c r="E297" s="205" t="s">
        <v>568</v>
      </c>
      <c r="F297" s="205" t="s">
        <v>569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SUM(P298:P345)</f>
        <v>0</v>
      </c>
      <c r="Q297" s="199"/>
      <c r="R297" s="200">
        <f>SUM(R298:R345)</f>
        <v>0.91867748000000005</v>
      </c>
      <c r="S297" s="199"/>
      <c r="T297" s="201">
        <f>SUM(T298:T345)</f>
        <v>1.3203695999999998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2" t="s">
        <v>81</v>
      </c>
      <c r="AT297" s="203" t="s">
        <v>70</v>
      </c>
      <c r="AU297" s="203" t="s">
        <v>79</v>
      </c>
      <c r="AY297" s="202" t="s">
        <v>131</v>
      </c>
      <c r="BK297" s="204">
        <f>SUM(BK298:BK345)</f>
        <v>0</v>
      </c>
    </row>
    <row r="298" s="2" customFormat="1" ht="16.5" customHeight="1">
      <c r="A298" s="41"/>
      <c r="B298" s="42"/>
      <c r="C298" s="207" t="s">
        <v>570</v>
      </c>
      <c r="D298" s="207" t="s">
        <v>134</v>
      </c>
      <c r="E298" s="208" t="s">
        <v>571</v>
      </c>
      <c r="F298" s="209" t="s">
        <v>572</v>
      </c>
      <c r="G298" s="210" t="s">
        <v>137</v>
      </c>
      <c r="H298" s="211">
        <v>48.542999999999999</v>
      </c>
      <c r="I298" s="212"/>
      <c r="J298" s="213">
        <f>ROUND(I298*H298,2)</f>
        <v>0</v>
      </c>
      <c r="K298" s="209" t="s">
        <v>138</v>
      </c>
      <c r="L298" s="47"/>
      <c r="M298" s="214" t="s">
        <v>19</v>
      </c>
      <c r="N298" s="215" t="s">
        <v>42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0.027199999999999998</v>
      </c>
      <c r="T298" s="217">
        <f>S298*H298</f>
        <v>1.3203695999999998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236</v>
      </c>
      <c r="AT298" s="218" t="s">
        <v>134</v>
      </c>
      <c r="AU298" s="218" t="s">
        <v>81</v>
      </c>
      <c r="AY298" s="20" t="s">
        <v>131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236</v>
      </c>
      <c r="BM298" s="218" t="s">
        <v>573</v>
      </c>
    </row>
    <row r="299" s="2" customFormat="1">
      <c r="A299" s="41"/>
      <c r="B299" s="42"/>
      <c r="C299" s="43"/>
      <c r="D299" s="220" t="s">
        <v>141</v>
      </c>
      <c r="E299" s="43"/>
      <c r="F299" s="221" t="s">
        <v>574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141</v>
      </c>
      <c r="AU299" s="20" t="s">
        <v>81</v>
      </c>
    </row>
    <row r="300" s="13" customFormat="1">
      <c r="A300" s="13"/>
      <c r="B300" s="225"/>
      <c r="C300" s="226"/>
      <c r="D300" s="227" t="s">
        <v>143</v>
      </c>
      <c r="E300" s="228" t="s">
        <v>19</v>
      </c>
      <c r="F300" s="229" t="s">
        <v>575</v>
      </c>
      <c r="G300" s="226"/>
      <c r="H300" s="230">
        <v>48.787999999999997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143</v>
      </c>
      <c r="AU300" s="236" t="s">
        <v>81</v>
      </c>
      <c r="AV300" s="13" t="s">
        <v>81</v>
      </c>
      <c r="AW300" s="13" t="s">
        <v>32</v>
      </c>
      <c r="AX300" s="13" t="s">
        <v>71</v>
      </c>
      <c r="AY300" s="236" t="s">
        <v>131</v>
      </c>
    </row>
    <row r="301" s="13" customFormat="1">
      <c r="A301" s="13"/>
      <c r="B301" s="225"/>
      <c r="C301" s="226"/>
      <c r="D301" s="227" t="s">
        <v>143</v>
      </c>
      <c r="E301" s="228" t="s">
        <v>19</v>
      </c>
      <c r="F301" s="229" t="s">
        <v>576</v>
      </c>
      <c r="G301" s="226"/>
      <c r="H301" s="230">
        <v>-1.0700000000000001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143</v>
      </c>
      <c r="AU301" s="236" t="s">
        <v>81</v>
      </c>
      <c r="AV301" s="13" t="s">
        <v>81</v>
      </c>
      <c r="AW301" s="13" t="s">
        <v>32</v>
      </c>
      <c r="AX301" s="13" t="s">
        <v>71</v>
      </c>
      <c r="AY301" s="236" t="s">
        <v>131</v>
      </c>
    </row>
    <row r="302" s="13" customFormat="1">
      <c r="A302" s="13"/>
      <c r="B302" s="225"/>
      <c r="C302" s="226"/>
      <c r="D302" s="227" t="s">
        <v>143</v>
      </c>
      <c r="E302" s="228" t="s">
        <v>19</v>
      </c>
      <c r="F302" s="229" t="s">
        <v>175</v>
      </c>
      <c r="G302" s="226"/>
      <c r="H302" s="230">
        <v>0.82499999999999996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143</v>
      </c>
      <c r="AU302" s="236" t="s">
        <v>81</v>
      </c>
      <c r="AV302" s="13" t="s">
        <v>81</v>
      </c>
      <c r="AW302" s="13" t="s">
        <v>32</v>
      </c>
      <c r="AX302" s="13" t="s">
        <v>71</v>
      </c>
      <c r="AY302" s="236" t="s">
        <v>131</v>
      </c>
    </row>
    <row r="303" s="14" customFormat="1">
      <c r="A303" s="14"/>
      <c r="B303" s="237"/>
      <c r="C303" s="238"/>
      <c r="D303" s="227" t="s">
        <v>143</v>
      </c>
      <c r="E303" s="239" t="s">
        <v>19</v>
      </c>
      <c r="F303" s="240" t="s">
        <v>147</v>
      </c>
      <c r="G303" s="238"/>
      <c r="H303" s="241">
        <v>48.542999999999999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143</v>
      </c>
      <c r="AU303" s="247" t="s">
        <v>81</v>
      </c>
      <c r="AV303" s="14" t="s">
        <v>139</v>
      </c>
      <c r="AW303" s="14" t="s">
        <v>32</v>
      </c>
      <c r="AX303" s="14" t="s">
        <v>79</v>
      </c>
      <c r="AY303" s="247" t="s">
        <v>131</v>
      </c>
    </row>
    <row r="304" s="2" customFormat="1" ht="16.5" customHeight="1">
      <c r="A304" s="41"/>
      <c r="B304" s="42"/>
      <c r="C304" s="207" t="s">
        <v>577</v>
      </c>
      <c r="D304" s="207" t="s">
        <v>134</v>
      </c>
      <c r="E304" s="208" t="s">
        <v>578</v>
      </c>
      <c r="F304" s="209" t="s">
        <v>579</v>
      </c>
      <c r="G304" s="210" t="s">
        <v>137</v>
      </c>
      <c r="H304" s="211">
        <v>50.302</v>
      </c>
      <c r="I304" s="212"/>
      <c r="J304" s="213">
        <f>ROUND(I304*H304,2)</f>
        <v>0</v>
      </c>
      <c r="K304" s="209" t="s">
        <v>138</v>
      </c>
      <c r="L304" s="47"/>
      <c r="M304" s="214" t="s">
        <v>19</v>
      </c>
      <c r="N304" s="215" t="s">
        <v>42</v>
      </c>
      <c r="O304" s="87"/>
      <c r="P304" s="216">
        <f>O304*H304</f>
        <v>0</v>
      </c>
      <c r="Q304" s="216">
        <v>0.00029999999999999997</v>
      </c>
      <c r="R304" s="216">
        <f>Q304*H304</f>
        <v>0.015090599999999999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236</v>
      </c>
      <c r="AT304" s="218" t="s">
        <v>134</v>
      </c>
      <c r="AU304" s="218" t="s">
        <v>81</v>
      </c>
      <c r="AY304" s="20" t="s">
        <v>131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236</v>
      </c>
      <c r="BM304" s="218" t="s">
        <v>580</v>
      </c>
    </row>
    <row r="305" s="2" customFormat="1">
      <c r="A305" s="41"/>
      <c r="B305" s="42"/>
      <c r="C305" s="43"/>
      <c r="D305" s="220" t="s">
        <v>141</v>
      </c>
      <c r="E305" s="43"/>
      <c r="F305" s="221" t="s">
        <v>581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141</v>
      </c>
      <c r="AU305" s="20" t="s">
        <v>81</v>
      </c>
    </row>
    <row r="306" s="13" customFormat="1">
      <c r="A306" s="13"/>
      <c r="B306" s="225"/>
      <c r="C306" s="226"/>
      <c r="D306" s="227" t="s">
        <v>143</v>
      </c>
      <c r="E306" s="228" t="s">
        <v>19</v>
      </c>
      <c r="F306" s="229" t="s">
        <v>582</v>
      </c>
      <c r="G306" s="226"/>
      <c r="H306" s="230">
        <v>51.012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143</v>
      </c>
      <c r="AU306" s="236" t="s">
        <v>81</v>
      </c>
      <c r="AV306" s="13" t="s">
        <v>81</v>
      </c>
      <c r="AW306" s="13" t="s">
        <v>32</v>
      </c>
      <c r="AX306" s="13" t="s">
        <v>71</v>
      </c>
      <c r="AY306" s="236" t="s">
        <v>131</v>
      </c>
    </row>
    <row r="307" s="13" customFormat="1">
      <c r="A307" s="13"/>
      <c r="B307" s="225"/>
      <c r="C307" s="226"/>
      <c r="D307" s="227" t="s">
        <v>143</v>
      </c>
      <c r="E307" s="228" t="s">
        <v>19</v>
      </c>
      <c r="F307" s="229" t="s">
        <v>583</v>
      </c>
      <c r="G307" s="226"/>
      <c r="H307" s="230">
        <v>-1.5600000000000001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143</v>
      </c>
      <c r="AU307" s="236" t="s">
        <v>81</v>
      </c>
      <c r="AV307" s="13" t="s">
        <v>81</v>
      </c>
      <c r="AW307" s="13" t="s">
        <v>32</v>
      </c>
      <c r="AX307" s="13" t="s">
        <v>71</v>
      </c>
      <c r="AY307" s="236" t="s">
        <v>131</v>
      </c>
    </row>
    <row r="308" s="13" customFormat="1">
      <c r="A308" s="13"/>
      <c r="B308" s="225"/>
      <c r="C308" s="226"/>
      <c r="D308" s="227" t="s">
        <v>143</v>
      </c>
      <c r="E308" s="228" t="s">
        <v>19</v>
      </c>
      <c r="F308" s="229" t="s">
        <v>174</v>
      </c>
      <c r="G308" s="226"/>
      <c r="H308" s="230">
        <v>-1.004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143</v>
      </c>
      <c r="AU308" s="236" t="s">
        <v>81</v>
      </c>
      <c r="AV308" s="13" t="s">
        <v>81</v>
      </c>
      <c r="AW308" s="13" t="s">
        <v>32</v>
      </c>
      <c r="AX308" s="13" t="s">
        <v>71</v>
      </c>
      <c r="AY308" s="236" t="s">
        <v>131</v>
      </c>
    </row>
    <row r="309" s="13" customFormat="1">
      <c r="A309" s="13"/>
      <c r="B309" s="225"/>
      <c r="C309" s="226"/>
      <c r="D309" s="227" t="s">
        <v>143</v>
      </c>
      <c r="E309" s="228" t="s">
        <v>19</v>
      </c>
      <c r="F309" s="229" t="s">
        <v>175</v>
      </c>
      <c r="G309" s="226"/>
      <c r="H309" s="230">
        <v>0.82499999999999996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143</v>
      </c>
      <c r="AU309" s="236" t="s">
        <v>81</v>
      </c>
      <c r="AV309" s="13" t="s">
        <v>81</v>
      </c>
      <c r="AW309" s="13" t="s">
        <v>32</v>
      </c>
      <c r="AX309" s="13" t="s">
        <v>71</v>
      </c>
      <c r="AY309" s="236" t="s">
        <v>131</v>
      </c>
    </row>
    <row r="310" s="13" customFormat="1">
      <c r="A310" s="13"/>
      <c r="B310" s="225"/>
      <c r="C310" s="226"/>
      <c r="D310" s="227" t="s">
        <v>143</v>
      </c>
      <c r="E310" s="228" t="s">
        <v>19</v>
      </c>
      <c r="F310" s="229" t="s">
        <v>176</v>
      </c>
      <c r="G310" s="226"/>
      <c r="H310" s="230">
        <v>0.33300000000000002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143</v>
      </c>
      <c r="AU310" s="236" t="s">
        <v>81</v>
      </c>
      <c r="AV310" s="13" t="s">
        <v>81</v>
      </c>
      <c r="AW310" s="13" t="s">
        <v>32</v>
      </c>
      <c r="AX310" s="13" t="s">
        <v>71</v>
      </c>
      <c r="AY310" s="236" t="s">
        <v>131</v>
      </c>
    </row>
    <row r="311" s="13" customFormat="1">
      <c r="A311" s="13"/>
      <c r="B311" s="225"/>
      <c r="C311" s="226"/>
      <c r="D311" s="227" t="s">
        <v>143</v>
      </c>
      <c r="E311" s="228" t="s">
        <v>19</v>
      </c>
      <c r="F311" s="229" t="s">
        <v>584</v>
      </c>
      <c r="G311" s="226"/>
      <c r="H311" s="230">
        <v>0.69599999999999995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143</v>
      </c>
      <c r="AU311" s="236" t="s">
        <v>81</v>
      </c>
      <c r="AV311" s="13" t="s">
        <v>81</v>
      </c>
      <c r="AW311" s="13" t="s">
        <v>32</v>
      </c>
      <c r="AX311" s="13" t="s">
        <v>71</v>
      </c>
      <c r="AY311" s="236" t="s">
        <v>131</v>
      </c>
    </row>
    <row r="312" s="14" customFormat="1">
      <c r="A312" s="14"/>
      <c r="B312" s="237"/>
      <c r="C312" s="238"/>
      <c r="D312" s="227" t="s">
        <v>143</v>
      </c>
      <c r="E312" s="239" t="s">
        <v>19</v>
      </c>
      <c r="F312" s="240" t="s">
        <v>147</v>
      </c>
      <c r="G312" s="238"/>
      <c r="H312" s="241">
        <v>50.302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143</v>
      </c>
      <c r="AU312" s="247" t="s">
        <v>81</v>
      </c>
      <c r="AV312" s="14" t="s">
        <v>139</v>
      </c>
      <c r="AW312" s="14" t="s">
        <v>32</v>
      </c>
      <c r="AX312" s="14" t="s">
        <v>79</v>
      </c>
      <c r="AY312" s="247" t="s">
        <v>131</v>
      </c>
    </row>
    <row r="313" s="2" customFormat="1" ht="21.75" customHeight="1">
      <c r="A313" s="41"/>
      <c r="B313" s="42"/>
      <c r="C313" s="207" t="s">
        <v>585</v>
      </c>
      <c r="D313" s="207" t="s">
        <v>134</v>
      </c>
      <c r="E313" s="208" t="s">
        <v>586</v>
      </c>
      <c r="F313" s="209" t="s">
        <v>587</v>
      </c>
      <c r="G313" s="210" t="s">
        <v>137</v>
      </c>
      <c r="H313" s="211">
        <v>49.143999999999998</v>
      </c>
      <c r="I313" s="212"/>
      <c r="J313" s="213">
        <f>ROUND(I313*H313,2)</f>
        <v>0</v>
      </c>
      <c r="K313" s="209" t="s">
        <v>138</v>
      </c>
      <c r="L313" s="47"/>
      <c r="M313" s="214" t="s">
        <v>19</v>
      </c>
      <c r="N313" s="215" t="s">
        <v>42</v>
      </c>
      <c r="O313" s="87"/>
      <c r="P313" s="216">
        <f>O313*H313</f>
        <v>0</v>
      </c>
      <c r="Q313" s="216">
        <v>0.0053800000000000002</v>
      </c>
      <c r="R313" s="216">
        <f>Q313*H313</f>
        <v>0.26439472000000003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236</v>
      </c>
      <c r="AT313" s="218" t="s">
        <v>134</v>
      </c>
      <c r="AU313" s="218" t="s">
        <v>81</v>
      </c>
      <c r="AY313" s="20" t="s">
        <v>131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236</v>
      </c>
      <c r="BM313" s="218" t="s">
        <v>588</v>
      </c>
    </row>
    <row r="314" s="2" customFormat="1">
      <c r="A314" s="41"/>
      <c r="B314" s="42"/>
      <c r="C314" s="43"/>
      <c r="D314" s="220" t="s">
        <v>141</v>
      </c>
      <c r="E314" s="43"/>
      <c r="F314" s="221" t="s">
        <v>589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141</v>
      </c>
      <c r="AU314" s="20" t="s">
        <v>81</v>
      </c>
    </row>
    <row r="315" s="13" customFormat="1">
      <c r="A315" s="13"/>
      <c r="B315" s="225"/>
      <c r="C315" s="226"/>
      <c r="D315" s="227" t="s">
        <v>143</v>
      </c>
      <c r="E315" s="228" t="s">
        <v>19</v>
      </c>
      <c r="F315" s="229" t="s">
        <v>582</v>
      </c>
      <c r="G315" s="226"/>
      <c r="H315" s="230">
        <v>51.012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143</v>
      </c>
      <c r="AU315" s="236" t="s">
        <v>81</v>
      </c>
      <c r="AV315" s="13" t="s">
        <v>81</v>
      </c>
      <c r="AW315" s="13" t="s">
        <v>32</v>
      </c>
      <c r="AX315" s="13" t="s">
        <v>71</v>
      </c>
      <c r="AY315" s="236" t="s">
        <v>131</v>
      </c>
    </row>
    <row r="316" s="13" customFormat="1">
      <c r="A316" s="13"/>
      <c r="B316" s="225"/>
      <c r="C316" s="226"/>
      <c r="D316" s="227" t="s">
        <v>143</v>
      </c>
      <c r="E316" s="228" t="s">
        <v>19</v>
      </c>
      <c r="F316" s="229" t="s">
        <v>583</v>
      </c>
      <c r="G316" s="226"/>
      <c r="H316" s="230">
        <v>-1.5600000000000001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143</v>
      </c>
      <c r="AU316" s="236" t="s">
        <v>81</v>
      </c>
      <c r="AV316" s="13" t="s">
        <v>81</v>
      </c>
      <c r="AW316" s="13" t="s">
        <v>32</v>
      </c>
      <c r="AX316" s="13" t="s">
        <v>71</v>
      </c>
      <c r="AY316" s="236" t="s">
        <v>131</v>
      </c>
    </row>
    <row r="317" s="13" customFormat="1">
      <c r="A317" s="13"/>
      <c r="B317" s="225"/>
      <c r="C317" s="226"/>
      <c r="D317" s="227" t="s">
        <v>143</v>
      </c>
      <c r="E317" s="228" t="s">
        <v>19</v>
      </c>
      <c r="F317" s="229" t="s">
        <v>174</v>
      </c>
      <c r="G317" s="226"/>
      <c r="H317" s="230">
        <v>-1.004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143</v>
      </c>
      <c r="AU317" s="236" t="s">
        <v>81</v>
      </c>
      <c r="AV317" s="13" t="s">
        <v>81</v>
      </c>
      <c r="AW317" s="13" t="s">
        <v>32</v>
      </c>
      <c r="AX317" s="13" t="s">
        <v>71</v>
      </c>
      <c r="AY317" s="236" t="s">
        <v>131</v>
      </c>
    </row>
    <row r="318" s="13" customFormat="1">
      <c r="A318" s="13"/>
      <c r="B318" s="225"/>
      <c r="C318" s="226"/>
      <c r="D318" s="227" t="s">
        <v>143</v>
      </c>
      <c r="E318" s="228" t="s">
        <v>19</v>
      </c>
      <c r="F318" s="229" t="s">
        <v>584</v>
      </c>
      <c r="G318" s="226"/>
      <c r="H318" s="230">
        <v>0.69599999999999995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143</v>
      </c>
      <c r="AU318" s="236" t="s">
        <v>81</v>
      </c>
      <c r="AV318" s="13" t="s">
        <v>81</v>
      </c>
      <c r="AW318" s="13" t="s">
        <v>32</v>
      </c>
      <c r="AX318" s="13" t="s">
        <v>71</v>
      </c>
      <c r="AY318" s="236" t="s">
        <v>131</v>
      </c>
    </row>
    <row r="319" s="14" customFormat="1">
      <c r="A319" s="14"/>
      <c r="B319" s="237"/>
      <c r="C319" s="238"/>
      <c r="D319" s="227" t="s">
        <v>143</v>
      </c>
      <c r="E319" s="239" t="s">
        <v>19</v>
      </c>
      <c r="F319" s="240" t="s">
        <v>147</v>
      </c>
      <c r="G319" s="238"/>
      <c r="H319" s="241">
        <v>49.143999999999998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143</v>
      </c>
      <c r="AU319" s="247" t="s">
        <v>81</v>
      </c>
      <c r="AV319" s="14" t="s">
        <v>139</v>
      </c>
      <c r="AW319" s="14" t="s">
        <v>32</v>
      </c>
      <c r="AX319" s="14" t="s">
        <v>79</v>
      </c>
      <c r="AY319" s="247" t="s">
        <v>131</v>
      </c>
    </row>
    <row r="320" s="2" customFormat="1" ht="21.75" customHeight="1">
      <c r="A320" s="41"/>
      <c r="B320" s="42"/>
      <c r="C320" s="207" t="s">
        <v>590</v>
      </c>
      <c r="D320" s="207" t="s">
        <v>134</v>
      </c>
      <c r="E320" s="208" t="s">
        <v>591</v>
      </c>
      <c r="F320" s="209" t="s">
        <v>592</v>
      </c>
      <c r="G320" s="210" t="s">
        <v>150</v>
      </c>
      <c r="H320" s="211">
        <v>0.90000000000000002</v>
      </c>
      <c r="I320" s="212"/>
      <c r="J320" s="213">
        <f>ROUND(I320*H320,2)</f>
        <v>0</v>
      </c>
      <c r="K320" s="209" t="s">
        <v>138</v>
      </c>
      <c r="L320" s="47"/>
      <c r="M320" s="214" t="s">
        <v>19</v>
      </c>
      <c r="N320" s="215" t="s">
        <v>42</v>
      </c>
      <c r="O320" s="87"/>
      <c r="P320" s="216">
        <f>O320*H320</f>
        <v>0</v>
      </c>
      <c r="Q320" s="216">
        <v>0.002</v>
      </c>
      <c r="R320" s="216">
        <f>Q320*H320</f>
        <v>0.0018000000000000002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236</v>
      </c>
      <c r="AT320" s="218" t="s">
        <v>134</v>
      </c>
      <c r="AU320" s="218" t="s">
        <v>81</v>
      </c>
      <c r="AY320" s="20" t="s">
        <v>131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236</v>
      </c>
      <c r="BM320" s="218" t="s">
        <v>593</v>
      </c>
    </row>
    <row r="321" s="2" customFormat="1">
      <c r="A321" s="41"/>
      <c r="B321" s="42"/>
      <c r="C321" s="43"/>
      <c r="D321" s="220" t="s">
        <v>141</v>
      </c>
      <c r="E321" s="43"/>
      <c r="F321" s="221" t="s">
        <v>594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141</v>
      </c>
      <c r="AU321" s="20" t="s">
        <v>81</v>
      </c>
    </row>
    <row r="322" s="13" customFormat="1">
      <c r="A322" s="13"/>
      <c r="B322" s="225"/>
      <c r="C322" s="226"/>
      <c r="D322" s="227" t="s">
        <v>143</v>
      </c>
      <c r="E322" s="228" t="s">
        <v>19</v>
      </c>
      <c r="F322" s="229" t="s">
        <v>595</v>
      </c>
      <c r="G322" s="226"/>
      <c r="H322" s="230">
        <v>0.90000000000000002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143</v>
      </c>
      <c r="AU322" s="236" t="s">
        <v>81</v>
      </c>
      <c r="AV322" s="13" t="s">
        <v>81</v>
      </c>
      <c r="AW322" s="13" t="s">
        <v>32</v>
      </c>
      <c r="AX322" s="13" t="s">
        <v>79</v>
      </c>
      <c r="AY322" s="236" t="s">
        <v>131</v>
      </c>
    </row>
    <row r="323" s="2" customFormat="1" ht="21.75" customHeight="1">
      <c r="A323" s="41"/>
      <c r="B323" s="42"/>
      <c r="C323" s="207" t="s">
        <v>596</v>
      </c>
      <c r="D323" s="207" t="s">
        <v>134</v>
      </c>
      <c r="E323" s="208" t="s">
        <v>597</v>
      </c>
      <c r="F323" s="209" t="s">
        <v>598</v>
      </c>
      <c r="G323" s="210" t="s">
        <v>150</v>
      </c>
      <c r="H323" s="211">
        <v>2.23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42</v>
      </c>
      <c r="O323" s="87"/>
      <c r="P323" s="216">
        <f>O323*H323</f>
        <v>0</v>
      </c>
      <c r="Q323" s="216">
        <v>0.00097999999999999997</v>
      </c>
      <c r="R323" s="216">
        <f>Q323*H323</f>
        <v>0.0021854000000000001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236</v>
      </c>
      <c r="AT323" s="218" t="s">
        <v>134</v>
      </c>
      <c r="AU323" s="218" t="s">
        <v>81</v>
      </c>
      <c r="AY323" s="20" t="s">
        <v>131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236</v>
      </c>
      <c r="BM323" s="218" t="s">
        <v>599</v>
      </c>
    </row>
    <row r="324" s="13" customFormat="1">
      <c r="A324" s="13"/>
      <c r="B324" s="225"/>
      <c r="C324" s="226"/>
      <c r="D324" s="227" t="s">
        <v>143</v>
      </c>
      <c r="E324" s="228" t="s">
        <v>19</v>
      </c>
      <c r="F324" s="229" t="s">
        <v>600</v>
      </c>
      <c r="G324" s="226"/>
      <c r="H324" s="230">
        <v>2.23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143</v>
      </c>
      <c r="AU324" s="236" t="s">
        <v>81</v>
      </c>
      <c r="AV324" s="13" t="s">
        <v>81</v>
      </c>
      <c r="AW324" s="13" t="s">
        <v>32</v>
      </c>
      <c r="AX324" s="13" t="s">
        <v>79</v>
      </c>
      <c r="AY324" s="236" t="s">
        <v>131</v>
      </c>
    </row>
    <row r="325" s="2" customFormat="1" ht="16.5" customHeight="1">
      <c r="A325" s="41"/>
      <c r="B325" s="42"/>
      <c r="C325" s="258" t="s">
        <v>601</v>
      </c>
      <c r="D325" s="258" t="s">
        <v>204</v>
      </c>
      <c r="E325" s="259" t="s">
        <v>602</v>
      </c>
      <c r="F325" s="260" t="s">
        <v>603</v>
      </c>
      <c r="G325" s="261" t="s">
        <v>137</v>
      </c>
      <c r="H325" s="262">
        <v>55.332000000000001</v>
      </c>
      <c r="I325" s="263"/>
      <c r="J325" s="264">
        <f>ROUND(I325*H325,2)</f>
        <v>0</v>
      </c>
      <c r="K325" s="260" t="s">
        <v>138</v>
      </c>
      <c r="L325" s="265"/>
      <c r="M325" s="266" t="s">
        <v>19</v>
      </c>
      <c r="N325" s="267" t="s">
        <v>42</v>
      </c>
      <c r="O325" s="87"/>
      <c r="P325" s="216">
        <f>O325*H325</f>
        <v>0</v>
      </c>
      <c r="Q325" s="216">
        <v>0.01112</v>
      </c>
      <c r="R325" s="216">
        <f>Q325*H325</f>
        <v>0.61529184000000003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324</v>
      </c>
      <c r="AT325" s="218" t="s">
        <v>204</v>
      </c>
      <c r="AU325" s="218" t="s">
        <v>81</v>
      </c>
      <c r="AY325" s="20" t="s">
        <v>131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236</v>
      </c>
      <c r="BM325" s="218" t="s">
        <v>604</v>
      </c>
    </row>
    <row r="326" s="13" customFormat="1">
      <c r="A326" s="13"/>
      <c r="B326" s="225"/>
      <c r="C326" s="226"/>
      <c r="D326" s="227" t="s">
        <v>143</v>
      </c>
      <c r="E326" s="226"/>
      <c r="F326" s="229" t="s">
        <v>605</v>
      </c>
      <c r="G326" s="226"/>
      <c r="H326" s="230">
        <v>55.332000000000001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143</v>
      </c>
      <c r="AU326" s="236" t="s">
        <v>81</v>
      </c>
      <c r="AV326" s="13" t="s">
        <v>81</v>
      </c>
      <c r="AW326" s="13" t="s">
        <v>4</v>
      </c>
      <c r="AX326" s="13" t="s">
        <v>79</v>
      </c>
      <c r="AY326" s="236" t="s">
        <v>131</v>
      </c>
    </row>
    <row r="327" s="2" customFormat="1" ht="16.5" customHeight="1">
      <c r="A327" s="41"/>
      <c r="B327" s="42"/>
      <c r="C327" s="207" t="s">
        <v>606</v>
      </c>
      <c r="D327" s="207" t="s">
        <v>134</v>
      </c>
      <c r="E327" s="208" t="s">
        <v>607</v>
      </c>
      <c r="F327" s="209" t="s">
        <v>608</v>
      </c>
      <c r="G327" s="210" t="s">
        <v>150</v>
      </c>
      <c r="H327" s="211">
        <v>6.6100000000000003</v>
      </c>
      <c r="I327" s="212"/>
      <c r="J327" s="213">
        <f>ROUND(I327*H327,2)</f>
        <v>0</v>
      </c>
      <c r="K327" s="209" t="s">
        <v>138</v>
      </c>
      <c r="L327" s="47"/>
      <c r="M327" s="214" t="s">
        <v>19</v>
      </c>
      <c r="N327" s="215" t="s">
        <v>42</v>
      </c>
      <c r="O327" s="87"/>
      <c r="P327" s="216">
        <f>O327*H327</f>
        <v>0</v>
      </c>
      <c r="Q327" s="216">
        <v>0.00020000000000000001</v>
      </c>
      <c r="R327" s="216">
        <f>Q327*H327</f>
        <v>0.001322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236</v>
      </c>
      <c r="AT327" s="218" t="s">
        <v>134</v>
      </c>
      <c r="AU327" s="218" t="s">
        <v>81</v>
      </c>
      <c r="AY327" s="20" t="s">
        <v>131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236</v>
      </c>
      <c r="BM327" s="218" t="s">
        <v>609</v>
      </c>
    </row>
    <row r="328" s="2" customFormat="1">
      <c r="A328" s="41"/>
      <c r="B328" s="42"/>
      <c r="C328" s="43"/>
      <c r="D328" s="220" t="s">
        <v>141</v>
      </c>
      <c r="E328" s="43"/>
      <c r="F328" s="221" t="s">
        <v>610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141</v>
      </c>
      <c r="AU328" s="20" t="s">
        <v>81</v>
      </c>
    </row>
    <row r="329" s="13" customFormat="1">
      <c r="A329" s="13"/>
      <c r="B329" s="225"/>
      <c r="C329" s="226"/>
      <c r="D329" s="227" t="s">
        <v>143</v>
      </c>
      <c r="E329" s="228" t="s">
        <v>19</v>
      </c>
      <c r="F329" s="229" t="s">
        <v>611</v>
      </c>
      <c r="G329" s="226"/>
      <c r="H329" s="230">
        <v>6.6100000000000003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143</v>
      </c>
      <c r="AU329" s="236" t="s">
        <v>81</v>
      </c>
      <c r="AV329" s="13" t="s">
        <v>81</v>
      </c>
      <c r="AW329" s="13" t="s">
        <v>32</v>
      </c>
      <c r="AX329" s="13" t="s">
        <v>79</v>
      </c>
      <c r="AY329" s="236" t="s">
        <v>131</v>
      </c>
    </row>
    <row r="330" s="2" customFormat="1" ht="16.5" customHeight="1">
      <c r="A330" s="41"/>
      <c r="B330" s="42"/>
      <c r="C330" s="207" t="s">
        <v>612</v>
      </c>
      <c r="D330" s="207" t="s">
        <v>134</v>
      </c>
      <c r="E330" s="208" t="s">
        <v>613</v>
      </c>
      <c r="F330" s="209" t="s">
        <v>614</v>
      </c>
      <c r="G330" s="210" t="s">
        <v>150</v>
      </c>
      <c r="H330" s="211">
        <v>30.649999999999999</v>
      </c>
      <c r="I330" s="212"/>
      <c r="J330" s="213">
        <f>ROUND(I330*H330,2)</f>
        <v>0</v>
      </c>
      <c r="K330" s="209" t="s">
        <v>138</v>
      </c>
      <c r="L330" s="47"/>
      <c r="M330" s="214" t="s">
        <v>19</v>
      </c>
      <c r="N330" s="215" t="s">
        <v>42</v>
      </c>
      <c r="O330" s="87"/>
      <c r="P330" s="216">
        <f>O330*H330</f>
        <v>0</v>
      </c>
      <c r="Q330" s="216">
        <v>0.00018000000000000001</v>
      </c>
      <c r="R330" s="216">
        <f>Q330*H330</f>
        <v>0.0055170000000000002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236</v>
      </c>
      <c r="AT330" s="218" t="s">
        <v>134</v>
      </c>
      <c r="AU330" s="218" t="s">
        <v>81</v>
      </c>
      <c r="AY330" s="20" t="s">
        <v>131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79</v>
      </c>
      <c r="BK330" s="219">
        <f>ROUND(I330*H330,2)</f>
        <v>0</v>
      </c>
      <c r="BL330" s="20" t="s">
        <v>236</v>
      </c>
      <c r="BM330" s="218" t="s">
        <v>615</v>
      </c>
    </row>
    <row r="331" s="2" customFormat="1">
      <c r="A331" s="41"/>
      <c r="B331" s="42"/>
      <c r="C331" s="43"/>
      <c r="D331" s="220" t="s">
        <v>141</v>
      </c>
      <c r="E331" s="43"/>
      <c r="F331" s="221" t="s">
        <v>616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141</v>
      </c>
      <c r="AU331" s="20" t="s">
        <v>81</v>
      </c>
    </row>
    <row r="332" s="13" customFormat="1">
      <c r="A332" s="13"/>
      <c r="B332" s="225"/>
      <c r="C332" s="226"/>
      <c r="D332" s="227" t="s">
        <v>143</v>
      </c>
      <c r="E332" s="228" t="s">
        <v>19</v>
      </c>
      <c r="F332" s="229" t="s">
        <v>617</v>
      </c>
      <c r="G332" s="226"/>
      <c r="H332" s="230">
        <v>30.649999999999999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143</v>
      </c>
      <c r="AU332" s="236" t="s">
        <v>81</v>
      </c>
      <c r="AV332" s="13" t="s">
        <v>81</v>
      </c>
      <c r="AW332" s="13" t="s">
        <v>32</v>
      </c>
      <c r="AX332" s="13" t="s">
        <v>79</v>
      </c>
      <c r="AY332" s="236" t="s">
        <v>131</v>
      </c>
    </row>
    <row r="333" s="2" customFormat="1" ht="16.5" customHeight="1">
      <c r="A333" s="41"/>
      <c r="B333" s="42"/>
      <c r="C333" s="258" t="s">
        <v>618</v>
      </c>
      <c r="D333" s="258" t="s">
        <v>204</v>
      </c>
      <c r="E333" s="259" t="s">
        <v>619</v>
      </c>
      <c r="F333" s="260" t="s">
        <v>620</v>
      </c>
      <c r="G333" s="261" t="s">
        <v>150</v>
      </c>
      <c r="H333" s="262">
        <v>40.985999999999997</v>
      </c>
      <c r="I333" s="263"/>
      <c r="J333" s="264">
        <f>ROUND(I333*H333,2)</f>
        <v>0</v>
      </c>
      <c r="K333" s="260" t="s">
        <v>138</v>
      </c>
      <c r="L333" s="265"/>
      <c r="M333" s="266" t="s">
        <v>19</v>
      </c>
      <c r="N333" s="267" t="s">
        <v>42</v>
      </c>
      <c r="O333" s="87"/>
      <c r="P333" s="216">
        <f>O333*H333</f>
        <v>0</v>
      </c>
      <c r="Q333" s="216">
        <v>0.00012</v>
      </c>
      <c r="R333" s="216">
        <f>Q333*H333</f>
        <v>0.0049183199999999995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324</v>
      </c>
      <c r="AT333" s="218" t="s">
        <v>204</v>
      </c>
      <c r="AU333" s="218" t="s">
        <v>81</v>
      </c>
      <c r="AY333" s="20" t="s">
        <v>131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236</v>
      </c>
      <c r="BM333" s="218" t="s">
        <v>621</v>
      </c>
    </row>
    <row r="334" s="13" customFormat="1">
      <c r="A334" s="13"/>
      <c r="B334" s="225"/>
      <c r="C334" s="226"/>
      <c r="D334" s="227" t="s">
        <v>143</v>
      </c>
      <c r="E334" s="228" t="s">
        <v>19</v>
      </c>
      <c r="F334" s="229" t="s">
        <v>622</v>
      </c>
      <c r="G334" s="226"/>
      <c r="H334" s="230">
        <v>37.259999999999998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143</v>
      </c>
      <c r="AU334" s="236" t="s">
        <v>81</v>
      </c>
      <c r="AV334" s="13" t="s">
        <v>81</v>
      </c>
      <c r="AW334" s="13" t="s">
        <v>32</v>
      </c>
      <c r="AX334" s="13" t="s">
        <v>79</v>
      </c>
      <c r="AY334" s="236" t="s">
        <v>131</v>
      </c>
    </row>
    <row r="335" s="13" customFormat="1">
      <c r="A335" s="13"/>
      <c r="B335" s="225"/>
      <c r="C335" s="226"/>
      <c r="D335" s="227" t="s">
        <v>143</v>
      </c>
      <c r="E335" s="226"/>
      <c r="F335" s="229" t="s">
        <v>623</v>
      </c>
      <c r="G335" s="226"/>
      <c r="H335" s="230">
        <v>40.985999999999997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143</v>
      </c>
      <c r="AU335" s="236" t="s">
        <v>81</v>
      </c>
      <c r="AV335" s="13" t="s">
        <v>81</v>
      </c>
      <c r="AW335" s="13" t="s">
        <v>4</v>
      </c>
      <c r="AX335" s="13" t="s">
        <v>79</v>
      </c>
      <c r="AY335" s="236" t="s">
        <v>131</v>
      </c>
    </row>
    <row r="336" s="2" customFormat="1" ht="16.5" customHeight="1">
      <c r="A336" s="41"/>
      <c r="B336" s="42"/>
      <c r="C336" s="207" t="s">
        <v>624</v>
      </c>
      <c r="D336" s="207" t="s">
        <v>134</v>
      </c>
      <c r="E336" s="208" t="s">
        <v>625</v>
      </c>
      <c r="F336" s="209" t="s">
        <v>626</v>
      </c>
      <c r="G336" s="210" t="s">
        <v>150</v>
      </c>
      <c r="H336" s="211">
        <v>49.920000000000002</v>
      </c>
      <c r="I336" s="212"/>
      <c r="J336" s="213">
        <f>ROUND(I336*H336,2)</f>
        <v>0</v>
      </c>
      <c r="K336" s="209" t="s">
        <v>138</v>
      </c>
      <c r="L336" s="47"/>
      <c r="M336" s="214" t="s">
        <v>19</v>
      </c>
      <c r="N336" s="215" t="s">
        <v>42</v>
      </c>
      <c r="O336" s="87"/>
      <c r="P336" s="216">
        <f>O336*H336</f>
        <v>0</v>
      </c>
      <c r="Q336" s="216">
        <v>3.0000000000000001E-05</v>
      </c>
      <c r="R336" s="216">
        <f>Q336*H336</f>
        <v>0.0014976000000000002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236</v>
      </c>
      <c r="AT336" s="218" t="s">
        <v>134</v>
      </c>
      <c r="AU336" s="218" t="s">
        <v>81</v>
      </c>
      <c r="AY336" s="20" t="s">
        <v>131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236</v>
      </c>
      <c r="BM336" s="218" t="s">
        <v>627</v>
      </c>
    </row>
    <row r="337" s="2" customFormat="1">
      <c r="A337" s="41"/>
      <c r="B337" s="42"/>
      <c r="C337" s="43"/>
      <c r="D337" s="220" t="s">
        <v>141</v>
      </c>
      <c r="E337" s="43"/>
      <c r="F337" s="221" t="s">
        <v>628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141</v>
      </c>
      <c r="AU337" s="20" t="s">
        <v>81</v>
      </c>
    </row>
    <row r="338" s="13" customFormat="1">
      <c r="A338" s="13"/>
      <c r="B338" s="225"/>
      <c r="C338" s="226"/>
      <c r="D338" s="227" t="s">
        <v>143</v>
      </c>
      <c r="E338" s="228" t="s">
        <v>19</v>
      </c>
      <c r="F338" s="229" t="s">
        <v>629</v>
      </c>
      <c r="G338" s="226"/>
      <c r="H338" s="230">
        <v>49.920000000000002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143</v>
      </c>
      <c r="AU338" s="236" t="s">
        <v>81</v>
      </c>
      <c r="AV338" s="13" t="s">
        <v>81</v>
      </c>
      <c r="AW338" s="13" t="s">
        <v>32</v>
      </c>
      <c r="AX338" s="13" t="s">
        <v>79</v>
      </c>
      <c r="AY338" s="236" t="s">
        <v>131</v>
      </c>
    </row>
    <row r="339" s="2" customFormat="1" ht="16.5" customHeight="1">
      <c r="A339" s="41"/>
      <c r="B339" s="42"/>
      <c r="C339" s="207" t="s">
        <v>630</v>
      </c>
      <c r="D339" s="207" t="s">
        <v>134</v>
      </c>
      <c r="E339" s="208" t="s">
        <v>631</v>
      </c>
      <c r="F339" s="209" t="s">
        <v>632</v>
      </c>
      <c r="G339" s="210" t="s">
        <v>137</v>
      </c>
      <c r="H339" s="211">
        <v>0.75</v>
      </c>
      <c r="I339" s="212"/>
      <c r="J339" s="213">
        <f>ROUND(I339*H339,2)</f>
        <v>0</v>
      </c>
      <c r="K339" s="209" t="s">
        <v>138</v>
      </c>
      <c r="L339" s="47"/>
      <c r="M339" s="214" t="s">
        <v>19</v>
      </c>
      <c r="N339" s="215" t="s">
        <v>42</v>
      </c>
      <c r="O339" s="87"/>
      <c r="P339" s="216">
        <f>O339*H339</f>
        <v>0</v>
      </c>
      <c r="Q339" s="216">
        <v>0.00063000000000000003</v>
      </c>
      <c r="R339" s="216">
        <f>Q339*H339</f>
        <v>0.00047250000000000005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236</v>
      </c>
      <c r="AT339" s="218" t="s">
        <v>134</v>
      </c>
      <c r="AU339" s="218" t="s">
        <v>81</v>
      </c>
      <c r="AY339" s="20" t="s">
        <v>131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79</v>
      </c>
      <c r="BK339" s="219">
        <f>ROUND(I339*H339,2)</f>
        <v>0</v>
      </c>
      <c r="BL339" s="20" t="s">
        <v>236</v>
      </c>
      <c r="BM339" s="218" t="s">
        <v>633</v>
      </c>
    </row>
    <row r="340" s="2" customFormat="1">
      <c r="A340" s="41"/>
      <c r="B340" s="42"/>
      <c r="C340" s="43"/>
      <c r="D340" s="220" t="s">
        <v>141</v>
      </c>
      <c r="E340" s="43"/>
      <c r="F340" s="221" t="s">
        <v>634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141</v>
      </c>
      <c r="AU340" s="20" t="s">
        <v>81</v>
      </c>
    </row>
    <row r="341" s="13" customFormat="1">
      <c r="A341" s="13"/>
      <c r="B341" s="225"/>
      <c r="C341" s="226"/>
      <c r="D341" s="227" t="s">
        <v>143</v>
      </c>
      <c r="E341" s="228" t="s">
        <v>19</v>
      </c>
      <c r="F341" s="229" t="s">
        <v>635</v>
      </c>
      <c r="G341" s="226"/>
      <c r="H341" s="230">
        <v>0.75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143</v>
      </c>
      <c r="AU341" s="236" t="s">
        <v>81</v>
      </c>
      <c r="AV341" s="13" t="s">
        <v>81</v>
      </c>
      <c r="AW341" s="13" t="s">
        <v>32</v>
      </c>
      <c r="AX341" s="13" t="s">
        <v>79</v>
      </c>
      <c r="AY341" s="236" t="s">
        <v>131</v>
      </c>
    </row>
    <row r="342" s="2" customFormat="1" ht="16.5" customHeight="1">
      <c r="A342" s="41"/>
      <c r="B342" s="42"/>
      <c r="C342" s="258" t="s">
        <v>636</v>
      </c>
      <c r="D342" s="258" t="s">
        <v>204</v>
      </c>
      <c r="E342" s="259" t="s">
        <v>637</v>
      </c>
      <c r="F342" s="260" t="s">
        <v>638</v>
      </c>
      <c r="G342" s="261" t="s">
        <v>137</v>
      </c>
      <c r="H342" s="262">
        <v>0.82499999999999996</v>
      </c>
      <c r="I342" s="263"/>
      <c r="J342" s="264">
        <f>ROUND(I342*H342,2)</f>
        <v>0</v>
      </c>
      <c r="K342" s="260" t="s">
        <v>138</v>
      </c>
      <c r="L342" s="265"/>
      <c r="M342" s="266" t="s">
        <v>19</v>
      </c>
      <c r="N342" s="267" t="s">
        <v>42</v>
      </c>
      <c r="O342" s="87"/>
      <c r="P342" s="216">
        <f>O342*H342</f>
        <v>0</v>
      </c>
      <c r="Q342" s="216">
        <v>0.0074999999999999997</v>
      </c>
      <c r="R342" s="216">
        <f>Q342*H342</f>
        <v>0.0061874999999999994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324</v>
      </c>
      <c r="AT342" s="218" t="s">
        <v>204</v>
      </c>
      <c r="AU342" s="218" t="s">
        <v>81</v>
      </c>
      <c r="AY342" s="20" t="s">
        <v>131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236</v>
      </c>
      <c r="BM342" s="218" t="s">
        <v>639</v>
      </c>
    </row>
    <row r="343" s="13" customFormat="1">
      <c r="A343" s="13"/>
      <c r="B343" s="225"/>
      <c r="C343" s="226"/>
      <c r="D343" s="227" t="s">
        <v>143</v>
      </c>
      <c r="E343" s="226"/>
      <c r="F343" s="229" t="s">
        <v>640</v>
      </c>
      <c r="G343" s="226"/>
      <c r="H343" s="230">
        <v>0.82499999999999996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143</v>
      </c>
      <c r="AU343" s="236" t="s">
        <v>81</v>
      </c>
      <c r="AV343" s="13" t="s">
        <v>81</v>
      </c>
      <c r="AW343" s="13" t="s">
        <v>4</v>
      </c>
      <c r="AX343" s="13" t="s">
        <v>79</v>
      </c>
      <c r="AY343" s="236" t="s">
        <v>131</v>
      </c>
    </row>
    <row r="344" s="2" customFormat="1" ht="24.15" customHeight="1">
      <c r="A344" s="41"/>
      <c r="B344" s="42"/>
      <c r="C344" s="207" t="s">
        <v>641</v>
      </c>
      <c r="D344" s="207" t="s">
        <v>134</v>
      </c>
      <c r="E344" s="208" t="s">
        <v>642</v>
      </c>
      <c r="F344" s="209" t="s">
        <v>643</v>
      </c>
      <c r="G344" s="210" t="s">
        <v>405</v>
      </c>
      <c r="H344" s="268"/>
      <c r="I344" s="212"/>
      <c r="J344" s="213">
        <f>ROUND(I344*H344,2)</f>
        <v>0</v>
      </c>
      <c r="K344" s="209" t="s">
        <v>138</v>
      </c>
      <c r="L344" s="47"/>
      <c r="M344" s="214" t="s">
        <v>19</v>
      </c>
      <c r="N344" s="215" t="s">
        <v>42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236</v>
      </c>
      <c r="AT344" s="218" t="s">
        <v>134</v>
      </c>
      <c r="AU344" s="218" t="s">
        <v>81</v>
      </c>
      <c r="AY344" s="20" t="s">
        <v>131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79</v>
      </c>
      <c r="BK344" s="219">
        <f>ROUND(I344*H344,2)</f>
        <v>0</v>
      </c>
      <c r="BL344" s="20" t="s">
        <v>236</v>
      </c>
      <c r="BM344" s="218" t="s">
        <v>644</v>
      </c>
    </row>
    <row r="345" s="2" customFormat="1">
      <c r="A345" s="41"/>
      <c r="B345" s="42"/>
      <c r="C345" s="43"/>
      <c r="D345" s="220" t="s">
        <v>141</v>
      </c>
      <c r="E345" s="43"/>
      <c r="F345" s="221" t="s">
        <v>645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141</v>
      </c>
      <c r="AU345" s="20" t="s">
        <v>81</v>
      </c>
    </row>
    <row r="346" s="12" customFormat="1" ht="22.8" customHeight="1">
      <c r="A346" s="12"/>
      <c r="B346" s="191"/>
      <c r="C346" s="192"/>
      <c r="D346" s="193" t="s">
        <v>70</v>
      </c>
      <c r="E346" s="205" t="s">
        <v>646</v>
      </c>
      <c r="F346" s="205" t="s">
        <v>647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SUM(P347:P359)</f>
        <v>0</v>
      </c>
      <c r="Q346" s="199"/>
      <c r="R346" s="200">
        <f>SUM(R347:R359)</f>
        <v>0.0021175999999999999</v>
      </c>
      <c r="S346" s="199"/>
      <c r="T346" s="201">
        <f>SUM(T347:T359)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81</v>
      </c>
      <c r="AT346" s="203" t="s">
        <v>70</v>
      </c>
      <c r="AU346" s="203" t="s">
        <v>79</v>
      </c>
      <c r="AY346" s="202" t="s">
        <v>131</v>
      </c>
      <c r="BK346" s="204">
        <f>SUM(BK347:BK359)</f>
        <v>0</v>
      </c>
    </row>
    <row r="347" s="2" customFormat="1" ht="16.5" customHeight="1">
      <c r="A347" s="41"/>
      <c r="B347" s="42"/>
      <c r="C347" s="207" t="s">
        <v>648</v>
      </c>
      <c r="D347" s="207" t="s">
        <v>134</v>
      </c>
      <c r="E347" s="208" t="s">
        <v>649</v>
      </c>
      <c r="F347" s="209" t="s">
        <v>650</v>
      </c>
      <c r="G347" s="210" t="s">
        <v>137</v>
      </c>
      <c r="H347" s="211">
        <v>2.8799999999999999</v>
      </c>
      <c r="I347" s="212"/>
      <c r="J347" s="213">
        <f>ROUND(I347*H347,2)</f>
        <v>0</v>
      </c>
      <c r="K347" s="209" t="s">
        <v>138</v>
      </c>
      <c r="L347" s="47"/>
      <c r="M347" s="214" t="s">
        <v>19</v>
      </c>
      <c r="N347" s="215" t="s">
        <v>42</v>
      </c>
      <c r="O347" s="87"/>
      <c r="P347" s="216">
        <f>O347*H347</f>
        <v>0</v>
      </c>
      <c r="Q347" s="216">
        <v>6.0000000000000002E-05</v>
      </c>
      <c r="R347" s="216">
        <f>Q347*H347</f>
        <v>0.0001728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236</v>
      </c>
      <c r="AT347" s="218" t="s">
        <v>134</v>
      </c>
      <c r="AU347" s="218" t="s">
        <v>81</v>
      </c>
      <c r="AY347" s="20" t="s">
        <v>131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236</v>
      </c>
      <c r="BM347" s="218" t="s">
        <v>651</v>
      </c>
    </row>
    <row r="348" s="2" customFormat="1">
      <c r="A348" s="41"/>
      <c r="B348" s="42"/>
      <c r="C348" s="43"/>
      <c r="D348" s="220" t="s">
        <v>141</v>
      </c>
      <c r="E348" s="43"/>
      <c r="F348" s="221" t="s">
        <v>652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141</v>
      </c>
      <c r="AU348" s="20" t="s">
        <v>81</v>
      </c>
    </row>
    <row r="349" s="15" customFormat="1">
      <c r="A349" s="15"/>
      <c r="B349" s="248"/>
      <c r="C349" s="249"/>
      <c r="D349" s="227" t="s">
        <v>143</v>
      </c>
      <c r="E349" s="250" t="s">
        <v>19</v>
      </c>
      <c r="F349" s="251" t="s">
        <v>653</v>
      </c>
      <c r="G349" s="249"/>
      <c r="H349" s="250" t="s">
        <v>19</v>
      </c>
      <c r="I349" s="252"/>
      <c r="J349" s="249"/>
      <c r="K349" s="249"/>
      <c r="L349" s="253"/>
      <c r="M349" s="254"/>
      <c r="N349" s="255"/>
      <c r="O349" s="255"/>
      <c r="P349" s="255"/>
      <c r="Q349" s="255"/>
      <c r="R349" s="255"/>
      <c r="S349" s="255"/>
      <c r="T349" s="25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7" t="s">
        <v>143</v>
      </c>
      <c r="AU349" s="257" t="s">
        <v>81</v>
      </c>
      <c r="AV349" s="15" t="s">
        <v>79</v>
      </c>
      <c r="AW349" s="15" t="s">
        <v>32</v>
      </c>
      <c r="AX349" s="15" t="s">
        <v>71</v>
      </c>
      <c r="AY349" s="257" t="s">
        <v>131</v>
      </c>
    </row>
    <row r="350" s="13" customFormat="1">
      <c r="A350" s="13"/>
      <c r="B350" s="225"/>
      <c r="C350" s="226"/>
      <c r="D350" s="227" t="s">
        <v>143</v>
      </c>
      <c r="E350" s="228" t="s">
        <v>19</v>
      </c>
      <c r="F350" s="229" t="s">
        <v>654</v>
      </c>
      <c r="G350" s="226"/>
      <c r="H350" s="230">
        <v>2.8799999999999999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143</v>
      </c>
      <c r="AU350" s="236" t="s">
        <v>81</v>
      </c>
      <c r="AV350" s="13" t="s">
        <v>81</v>
      </c>
      <c r="AW350" s="13" t="s">
        <v>32</v>
      </c>
      <c r="AX350" s="13" t="s">
        <v>79</v>
      </c>
      <c r="AY350" s="236" t="s">
        <v>131</v>
      </c>
    </row>
    <row r="351" s="2" customFormat="1" ht="16.5" customHeight="1">
      <c r="A351" s="41"/>
      <c r="B351" s="42"/>
      <c r="C351" s="207" t="s">
        <v>655</v>
      </c>
      <c r="D351" s="207" t="s">
        <v>134</v>
      </c>
      <c r="E351" s="208" t="s">
        <v>656</v>
      </c>
      <c r="F351" s="209" t="s">
        <v>657</v>
      </c>
      <c r="G351" s="210" t="s">
        <v>137</v>
      </c>
      <c r="H351" s="211">
        <v>7.4800000000000004</v>
      </c>
      <c r="I351" s="212"/>
      <c r="J351" s="213">
        <f>ROUND(I351*H351,2)</f>
        <v>0</v>
      </c>
      <c r="K351" s="209" t="s">
        <v>138</v>
      </c>
      <c r="L351" s="47"/>
      <c r="M351" s="214" t="s">
        <v>19</v>
      </c>
      <c r="N351" s="215" t="s">
        <v>42</v>
      </c>
      <c r="O351" s="87"/>
      <c r="P351" s="216">
        <f>O351*H351</f>
        <v>0</v>
      </c>
      <c r="Q351" s="216">
        <v>0.00013999999999999999</v>
      </c>
      <c r="R351" s="216">
        <f>Q351*H351</f>
        <v>0.0010471999999999999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236</v>
      </c>
      <c r="AT351" s="218" t="s">
        <v>134</v>
      </c>
      <c r="AU351" s="218" t="s">
        <v>81</v>
      </c>
      <c r="AY351" s="20" t="s">
        <v>131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79</v>
      </c>
      <c r="BK351" s="219">
        <f>ROUND(I351*H351,2)</f>
        <v>0</v>
      </c>
      <c r="BL351" s="20" t="s">
        <v>236</v>
      </c>
      <c r="BM351" s="218" t="s">
        <v>658</v>
      </c>
    </row>
    <row r="352" s="2" customFormat="1">
      <c r="A352" s="41"/>
      <c r="B352" s="42"/>
      <c r="C352" s="43"/>
      <c r="D352" s="220" t="s">
        <v>141</v>
      </c>
      <c r="E352" s="43"/>
      <c r="F352" s="221" t="s">
        <v>659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141</v>
      </c>
      <c r="AU352" s="20" t="s">
        <v>81</v>
      </c>
    </row>
    <row r="353" s="15" customFormat="1">
      <c r="A353" s="15"/>
      <c r="B353" s="248"/>
      <c r="C353" s="249"/>
      <c r="D353" s="227" t="s">
        <v>143</v>
      </c>
      <c r="E353" s="250" t="s">
        <v>19</v>
      </c>
      <c r="F353" s="251" t="s">
        <v>660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143</v>
      </c>
      <c r="AU353" s="257" t="s">
        <v>81</v>
      </c>
      <c r="AV353" s="15" t="s">
        <v>79</v>
      </c>
      <c r="AW353" s="15" t="s">
        <v>32</v>
      </c>
      <c r="AX353" s="15" t="s">
        <v>71</v>
      </c>
      <c r="AY353" s="257" t="s">
        <v>131</v>
      </c>
    </row>
    <row r="354" s="13" customFormat="1">
      <c r="A354" s="13"/>
      <c r="B354" s="225"/>
      <c r="C354" s="226"/>
      <c r="D354" s="227" t="s">
        <v>143</v>
      </c>
      <c r="E354" s="228" t="s">
        <v>19</v>
      </c>
      <c r="F354" s="229" t="s">
        <v>661</v>
      </c>
      <c r="G354" s="226"/>
      <c r="H354" s="230">
        <v>4.5999999999999996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143</v>
      </c>
      <c r="AU354" s="236" t="s">
        <v>81</v>
      </c>
      <c r="AV354" s="13" t="s">
        <v>81</v>
      </c>
      <c r="AW354" s="13" t="s">
        <v>32</v>
      </c>
      <c r="AX354" s="13" t="s">
        <v>71</v>
      </c>
      <c r="AY354" s="236" t="s">
        <v>131</v>
      </c>
    </row>
    <row r="355" s="13" customFormat="1">
      <c r="A355" s="13"/>
      <c r="B355" s="225"/>
      <c r="C355" s="226"/>
      <c r="D355" s="227" t="s">
        <v>143</v>
      </c>
      <c r="E355" s="228" t="s">
        <v>19</v>
      </c>
      <c r="F355" s="229" t="s">
        <v>654</v>
      </c>
      <c r="G355" s="226"/>
      <c r="H355" s="230">
        <v>2.8799999999999999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143</v>
      </c>
      <c r="AU355" s="236" t="s">
        <v>81</v>
      </c>
      <c r="AV355" s="13" t="s">
        <v>81</v>
      </c>
      <c r="AW355" s="13" t="s">
        <v>32</v>
      </c>
      <c r="AX355" s="13" t="s">
        <v>71</v>
      </c>
      <c r="AY355" s="236" t="s">
        <v>131</v>
      </c>
    </row>
    <row r="356" s="14" customFormat="1">
      <c r="A356" s="14"/>
      <c r="B356" s="237"/>
      <c r="C356" s="238"/>
      <c r="D356" s="227" t="s">
        <v>143</v>
      </c>
      <c r="E356" s="239" t="s">
        <v>19</v>
      </c>
      <c r="F356" s="240" t="s">
        <v>147</v>
      </c>
      <c r="G356" s="238"/>
      <c r="H356" s="241">
        <v>7.4799999999999995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143</v>
      </c>
      <c r="AU356" s="247" t="s">
        <v>81</v>
      </c>
      <c r="AV356" s="14" t="s">
        <v>139</v>
      </c>
      <c r="AW356" s="14" t="s">
        <v>32</v>
      </c>
      <c r="AX356" s="14" t="s">
        <v>79</v>
      </c>
      <c r="AY356" s="247" t="s">
        <v>131</v>
      </c>
    </row>
    <row r="357" s="2" customFormat="1" ht="16.5" customHeight="1">
      <c r="A357" s="41"/>
      <c r="B357" s="42"/>
      <c r="C357" s="207" t="s">
        <v>662</v>
      </c>
      <c r="D357" s="207" t="s">
        <v>134</v>
      </c>
      <c r="E357" s="208" t="s">
        <v>663</v>
      </c>
      <c r="F357" s="209" t="s">
        <v>664</v>
      </c>
      <c r="G357" s="210" t="s">
        <v>137</v>
      </c>
      <c r="H357" s="211">
        <v>7.4800000000000004</v>
      </c>
      <c r="I357" s="212"/>
      <c r="J357" s="213">
        <f>ROUND(I357*H357,2)</f>
        <v>0</v>
      </c>
      <c r="K357" s="209" t="s">
        <v>138</v>
      </c>
      <c r="L357" s="47"/>
      <c r="M357" s="214" t="s">
        <v>19</v>
      </c>
      <c r="N357" s="215" t="s">
        <v>42</v>
      </c>
      <c r="O357" s="87"/>
      <c r="P357" s="216">
        <f>O357*H357</f>
        <v>0</v>
      </c>
      <c r="Q357" s="216">
        <v>0.00012</v>
      </c>
      <c r="R357" s="216">
        <f>Q357*H357</f>
        <v>0.00089760000000000003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236</v>
      </c>
      <c r="AT357" s="218" t="s">
        <v>134</v>
      </c>
      <c r="AU357" s="218" t="s">
        <v>81</v>
      </c>
      <c r="AY357" s="20" t="s">
        <v>131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236</v>
      </c>
      <c r="BM357" s="218" t="s">
        <v>665</v>
      </c>
    </row>
    <row r="358" s="2" customFormat="1">
      <c r="A358" s="41"/>
      <c r="B358" s="42"/>
      <c r="C358" s="43"/>
      <c r="D358" s="220" t="s">
        <v>141</v>
      </c>
      <c r="E358" s="43"/>
      <c r="F358" s="221" t="s">
        <v>666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141</v>
      </c>
      <c r="AU358" s="20" t="s">
        <v>81</v>
      </c>
    </row>
    <row r="359" s="2" customFormat="1" ht="16.5" customHeight="1">
      <c r="A359" s="41"/>
      <c r="B359" s="42"/>
      <c r="C359" s="207" t="s">
        <v>667</v>
      </c>
      <c r="D359" s="207" t="s">
        <v>134</v>
      </c>
      <c r="E359" s="208" t="s">
        <v>668</v>
      </c>
      <c r="F359" s="209" t="s">
        <v>669</v>
      </c>
      <c r="G359" s="210" t="s">
        <v>289</v>
      </c>
      <c r="H359" s="211">
        <v>1</v>
      </c>
      <c r="I359" s="212"/>
      <c r="J359" s="213">
        <f>ROUND(I359*H359,2)</f>
        <v>0</v>
      </c>
      <c r="K359" s="209" t="s">
        <v>19</v>
      </c>
      <c r="L359" s="47"/>
      <c r="M359" s="214" t="s">
        <v>19</v>
      </c>
      <c r="N359" s="215" t="s">
        <v>42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236</v>
      </c>
      <c r="AT359" s="218" t="s">
        <v>134</v>
      </c>
      <c r="AU359" s="218" t="s">
        <v>81</v>
      </c>
      <c r="AY359" s="20" t="s">
        <v>131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79</v>
      </c>
      <c r="BK359" s="219">
        <f>ROUND(I359*H359,2)</f>
        <v>0</v>
      </c>
      <c r="BL359" s="20" t="s">
        <v>236</v>
      </c>
      <c r="BM359" s="218" t="s">
        <v>670</v>
      </c>
    </row>
    <row r="360" s="12" customFormat="1" ht="22.8" customHeight="1">
      <c r="A360" s="12"/>
      <c r="B360" s="191"/>
      <c r="C360" s="192"/>
      <c r="D360" s="193" t="s">
        <v>70</v>
      </c>
      <c r="E360" s="205" t="s">
        <v>671</v>
      </c>
      <c r="F360" s="205" t="s">
        <v>672</v>
      </c>
      <c r="G360" s="192"/>
      <c r="H360" s="192"/>
      <c r="I360" s="195"/>
      <c r="J360" s="206">
        <f>BK360</f>
        <v>0</v>
      </c>
      <c r="K360" s="192"/>
      <c r="L360" s="197"/>
      <c r="M360" s="198"/>
      <c r="N360" s="199"/>
      <c r="O360" s="199"/>
      <c r="P360" s="200">
        <f>SUM(P361:P390)</f>
        <v>0</v>
      </c>
      <c r="Q360" s="199"/>
      <c r="R360" s="200">
        <f>SUM(R361:R390)</f>
        <v>0.052981879999999995</v>
      </c>
      <c r="S360" s="199"/>
      <c r="T360" s="201">
        <f>SUM(T361:T390)</f>
        <v>0.0021989699999999997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81</v>
      </c>
      <c r="AT360" s="203" t="s">
        <v>70</v>
      </c>
      <c r="AU360" s="203" t="s">
        <v>79</v>
      </c>
      <c r="AY360" s="202" t="s">
        <v>131</v>
      </c>
      <c r="BK360" s="204">
        <f>SUM(BK361:BK390)</f>
        <v>0</v>
      </c>
    </row>
    <row r="361" s="2" customFormat="1" ht="16.5" customHeight="1">
      <c r="A361" s="41"/>
      <c r="B361" s="42"/>
      <c r="C361" s="207" t="s">
        <v>673</v>
      </c>
      <c r="D361" s="207" t="s">
        <v>134</v>
      </c>
      <c r="E361" s="208" t="s">
        <v>674</v>
      </c>
      <c r="F361" s="209" t="s">
        <v>675</v>
      </c>
      <c r="G361" s="210" t="s">
        <v>137</v>
      </c>
      <c r="H361" s="211">
        <v>6.6239999999999997</v>
      </c>
      <c r="I361" s="212"/>
      <c r="J361" s="213">
        <f>ROUND(I361*H361,2)</f>
        <v>0</v>
      </c>
      <c r="K361" s="209" t="s">
        <v>138</v>
      </c>
      <c r="L361" s="47"/>
      <c r="M361" s="214" t="s">
        <v>19</v>
      </c>
      <c r="N361" s="215" t="s">
        <v>42</v>
      </c>
      <c r="O361" s="87"/>
      <c r="P361" s="216">
        <f>O361*H361</f>
        <v>0</v>
      </c>
      <c r="Q361" s="216">
        <v>0.001</v>
      </c>
      <c r="R361" s="216">
        <f>Q361*H361</f>
        <v>0.0066239999999999997</v>
      </c>
      <c r="S361" s="216">
        <v>0.00031</v>
      </c>
      <c r="T361" s="217">
        <f>S361*H361</f>
        <v>0.0020534399999999997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236</v>
      </c>
      <c r="AT361" s="218" t="s">
        <v>134</v>
      </c>
      <c r="AU361" s="218" t="s">
        <v>81</v>
      </c>
      <c r="AY361" s="20" t="s">
        <v>131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79</v>
      </c>
      <c r="BK361" s="219">
        <f>ROUND(I361*H361,2)</f>
        <v>0</v>
      </c>
      <c r="BL361" s="20" t="s">
        <v>236</v>
      </c>
      <c r="BM361" s="218" t="s">
        <v>676</v>
      </c>
    </row>
    <row r="362" s="2" customFormat="1">
      <c r="A362" s="41"/>
      <c r="B362" s="42"/>
      <c r="C362" s="43"/>
      <c r="D362" s="220" t="s">
        <v>141</v>
      </c>
      <c r="E362" s="43"/>
      <c r="F362" s="221" t="s">
        <v>677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141</v>
      </c>
      <c r="AU362" s="20" t="s">
        <v>81</v>
      </c>
    </row>
    <row r="363" s="15" customFormat="1">
      <c r="A363" s="15"/>
      <c r="B363" s="248"/>
      <c r="C363" s="249"/>
      <c r="D363" s="227" t="s">
        <v>143</v>
      </c>
      <c r="E363" s="250" t="s">
        <v>19</v>
      </c>
      <c r="F363" s="251" t="s">
        <v>678</v>
      </c>
      <c r="G363" s="249"/>
      <c r="H363" s="250" t="s">
        <v>19</v>
      </c>
      <c r="I363" s="252"/>
      <c r="J363" s="249"/>
      <c r="K363" s="249"/>
      <c r="L363" s="253"/>
      <c r="M363" s="254"/>
      <c r="N363" s="255"/>
      <c r="O363" s="255"/>
      <c r="P363" s="255"/>
      <c r="Q363" s="255"/>
      <c r="R363" s="255"/>
      <c r="S363" s="255"/>
      <c r="T363" s="25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7" t="s">
        <v>143</v>
      </c>
      <c r="AU363" s="257" t="s">
        <v>81</v>
      </c>
      <c r="AV363" s="15" t="s">
        <v>79</v>
      </c>
      <c r="AW363" s="15" t="s">
        <v>32</v>
      </c>
      <c r="AX363" s="15" t="s">
        <v>71</v>
      </c>
      <c r="AY363" s="257" t="s">
        <v>131</v>
      </c>
    </row>
    <row r="364" s="13" customFormat="1">
      <c r="A364" s="13"/>
      <c r="B364" s="225"/>
      <c r="C364" s="226"/>
      <c r="D364" s="227" t="s">
        <v>143</v>
      </c>
      <c r="E364" s="228" t="s">
        <v>19</v>
      </c>
      <c r="F364" s="229" t="s">
        <v>679</v>
      </c>
      <c r="G364" s="226"/>
      <c r="H364" s="230">
        <v>6.6239999999999997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143</v>
      </c>
      <c r="AU364" s="236" t="s">
        <v>81</v>
      </c>
      <c r="AV364" s="13" t="s">
        <v>81</v>
      </c>
      <c r="AW364" s="13" t="s">
        <v>32</v>
      </c>
      <c r="AX364" s="13" t="s">
        <v>79</v>
      </c>
      <c r="AY364" s="236" t="s">
        <v>131</v>
      </c>
    </row>
    <row r="365" s="2" customFormat="1" ht="16.5" customHeight="1">
      <c r="A365" s="41"/>
      <c r="B365" s="42"/>
      <c r="C365" s="207" t="s">
        <v>680</v>
      </c>
      <c r="D365" s="207" t="s">
        <v>134</v>
      </c>
      <c r="E365" s="208" t="s">
        <v>681</v>
      </c>
      <c r="F365" s="209" t="s">
        <v>682</v>
      </c>
      <c r="G365" s="210" t="s">
        <v>137</v>
      </c>
      <c r="H365" s="211">
        <v>100.77800000000001</v>
      </c>
      <c r="I365" s="212"/>
      <c r="J365" s="213">
        <f>ROUND(I365*H365,2)</f>
        <v>0</v>
      </c>
      <c r="K365" s="209" t="s">
        <v>138</v>
      </c>
      <c r="L365" s="47"/>
      <c r="M365" s="214" t="s">
        <v>19</v>
      </c>
      <c r="N365" s="215" t="s">
        <v>42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236</v>
      </c>
      <c r="AT365" s="218" t="s">
        <v>134</v>
      </c>
      <c r="AU365" s="218" t="s">
        <v>81</v>
      </c>
      <c r="AY365" s="20" t="s">
        <v>131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79</v>
      </c>
      <c r="BK365" s="219">
        <f>ROUND(I365*H365,2)</f>
        <v>0</v>
      </c>
      <c r="BL365" s="20" t="s">
        <v>236</v>
      </c>
      <c r="BM365" s="218" t="s">
        <v>683</v>
      </c>
    </row>
    <row r="366" s="2" customFormat="1">
      <c r="A366" s="41"/>
      <c r="B366" s="42"/>
      <c r="C366" s="43"/>
      <c r="D366" s="220" t="s">
        <v>141</v>
      </c>
      <c r="E366" s="43"/>
      <c r="F366" s="221" t="s">
        <v>684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141</v>
      </c>
      <c r="AU366" s="20" t="s">
        <v>81</v>
      </c>
    </row>
    <row r="367" s="2" customFormat="1" ht="24.15" customHeight="1">
      <c r="A367" s="41"/>
      <c r="B367" s="42"/>
      <c r="C367" s="207" t="s">
        <v>685</v>
      </c>
      <c r="D367" s="207" t="s">
        <v>134</v>
      </c>
      <c r="E367" s="208" t="s">
        <v>686</v>
      </c>
      <c r="F367" s="209" t="s">
        <v>687</v>
      </c>
      <c r="G367" s="210" t="s">
        <v>150</v>
      </c>
      <c r="H367" s="211">
        <v>9.3800000000000008</v>
      </c>
      <c r="I367" s="212"/>
      <c r="J367" s="213">
        <f>ROUND(I367*H367,2)</f>
        <v>0</v>
      </c>
      <c r="K367" s="209" t="s">
        <v>138</v>
      </c>
      <c r="L367" s="47"/>
      <c r="M367" s="214" t="s">
        <v>19</v>
      </c>
      <c r="N367" s="215" t="s">
        <v>42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236</v>
      </c>
      <c r="AT367" s="218" t="s">
        <v>134</v>
      </c>
      <c r="AU367" s="218" t="s">
        <v>81</v>
      </c>
      <c r="AY367" s="20" t="s">
        <v>131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79</v>
      </c>
      <c r="BK367" s="219">
        <f>ROUND(I367*H367,2)</f>
        <v>0</v>
      </c>
      <c r="BL367" s="20" t="s">
        <v>236</v>
      </c>
      <c r="BM367" s="218" t="s">
        <v>688</v>
      </c>
    </row>
    <row r="368" s="2" customFormat="1">
      <c r="A368" s="41"/>
      <c r="B368" s="42"/>
      <c r="C368" s="43"/>
      <c r="D368" s="220" t="s">
        <v>141</v>
      </c>
      <c r="E368" s="43"/>
      <c r="F368" s="221" t="s">
        <v>689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141</v>
      </c>
      <c r="AU368" s="20" t="s">
        <v>81</v>
      </c>
    </row>
    <row r="369" s="13" customFormat="1">
      <c r="A369" s="13"/>
      <c r="B369" s="225"/>
      <c r="C369" s="226"/>
      <c r="D369" s="227" t="s">
        <v>143</v>
      </c>
      <c r="E369" s="228" t="s">
        <v>19</v>
      </c>
      <c r="F369" s="229" t="s">
        <v>690</v>
      </c>
      <c r="G369" s="226"/>
      <c r="H369" s="230">
        <v>9.3800000000000008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143</v>
      </c>
      <c r="AU369" s="236" t="s">
        <v>81</v>
      </c>
      <c r="AV369" s="13" t="s">
        <v>81</v>
      </c>
      <c r="AW369" s="13" t="s">
        <v>32</v>
      </c>
      <c r="AX369" s="13" t="s">
        <v>79</v>
      </c>
      <c r="AY369" s="236" t="s">
        <v>131</v>
      </c>
    </row>
    <row r="370" s="2" customFormat="1" ht="16.5" customHeight="1">
      <c r="A370" s="41"/>
      <c r="B370" s="42"/>
      <c r="C370" s="258" t="s">
        <v>691</v>
      </c>
      <c r="D370" s="258" t="s">
        <v>204</v>
      </c>
      <c r="E370" s="259" t="s">
        <v>692</v>
      </c>
      <c r="F370" s="260" t="s">
        <v>693</v>
      </c>
      <c r="G370" s="261" t="s">
        <v>150</v>
      </c>
      <c r="H370" s="262">
        <v>11.256</v>
      </c>
      <c r="I370" s="263"/>
      <c r="J370" s="264">
        <f>ROUND(I370*H370,2)</f>
        <v>0</v>
      </c>
      <c r="K370" s="260" t="s">
        <v>138</v>
      </c>
      <c r="L370" s="265"/>
      <c r="M370" s="266" t="s">
        <v>19</v>
      </c>
      <c r="N370" s="267" t="s">
        <v>42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324</v>
      </c>
      <c r="AT370" s="218" t="s">
        <v>204</v>
      </c>
      <c r="AU370" s="218" t="s">
        <v>81</v>
      </c>
      <c r="AY370" s="20" t="s">
        <v>131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79</v>
      </c>
      <c r="BK370" s="219">
        <f>ROUND(I370*H370,2)</f>
        <v>0</v>
      </c>
      <c r="BL370" s="20" t="s">
        <v>236</v>
      </c>
      <c r="BM370" s="218" t="s">
        <v>694</v>
      </c>
    </row>
    <row r="371" s="13" customFormat="1">
      <c r="A371" s="13"/>
      <c r="B371" s="225"/>
      <c r="C371" s="226"/>
      <c r="D371" s="227" t="s">
        <v>143</v>
      </c>
      <c r="E371" s="226"/>
      <c r="F371" s="229" t="s">
        <v>695</v>
      </c>
      <c r="G371" s="226"/>
      <c r="H371" s="230">
        <v>11.256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143</v>
      </c>
      <c r="AU371" s="236" t="s">
        <v>81</v>
      </c>
      <c r="AV371" s="13" t="s">
        <v>81</v>
      </c>
      <c r="AW371" s="13" t="s">
        <v>4</v>
      </c>
      <c r="AX371" s="13" t="s">
        <v>79</v>
      </c>
      <c r="AY371" s="236" t="s">
        <v>131</v>
      </c>
    </row>
    <row r="372" s="2" customFormat="1" ht="24.15" customHeight="1">
      <c r="A372" s="41"/>
      <c r="B372" s="42"/>
      <c r="C372" s="207" t="s">
        <v>696</v>
      </c>
      <c r="D372" s="207" t="s">
        <v>134</v>
      </c>
      <c r="E372" s="208" t="s">
        <v>697</v>
      </c>
      <c r="F372" s="209" t="s">
        <v>698</v>
      </c>
      <c r="G372" s="210" t="s">
        <v>137</v>
      </c>
      <c r="H372" s="211">
        <v>4.851</v>
      </c>
      <c r="I372" s="212"/>
      <c r="J372" s="213">
        <f>ROUND(I372*H372,2)</f>
        <v>0</v>
      </c>
      <c r="K372" s="209" t="s">
        <v>138</v>
      </c>
      <c r="L372" s="47"/>
      <c r="M372" s="214" t="s">
        <v>19</v>
      </c>
      <c r="N372" s="215" t="s">
        <v>42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3.0000000000000001E-05</v>
      </c>
      <c r="T372" s="217">
        <f>S372*H372</f>
        <v>0.00014553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236</v>
      </c>
      <c r="AT372" s="218" t="s">
        <v>134</v>
      </c>
      <c r="AU372" s="218" t="s">
        <v>81</v>
      </c>
      <c r="AY372" s="20" t="s">
        <v>131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79</v>
      </c>
      <c r="BK372" s="219">
        <f>ROUND(I372*H372,2)</f>
        <v>0</v>
      </c>
      <c r="BL372" s="20" t="s">
        <v>236</v>
      </c>
      <c r="BM372" s="218" t="s">
        <v>699</v>
      </c>
    </row>
    <row r="373" s="2" customFormat="1">
      <c r="A373" s="41"/>
      <c r="B373" s="42"/>
      <c r="C373" s="43"/>
      <c r="D373" s="220" t="s">
        <v>141</v>
      </c>
      <c r="E373" s="43"/>
      <c r="F373" s="221" t="s">
        <v>700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141</v>
      </c>
      <c r="AU373" s="20" t="s">
        <v>81</v>
      </c>
    </row>
    <row r="374" s="15" customFormat="1">
      <c r="A374" s="15"/>
      <c r="B374" s="248"/>
      <c r="C374" s="249"/>
      <c r="D374" s="227" t="s">
        <v>143</v>
      </c>
      <c r="E374" s="250" t="s">
        <v>19</v>
      </c>
      <c r="F374" s="251" t="s">
        <v>701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7" t="s">
        <v>143</v>
      </c>
      <c r="AU374" s="257" t="s">
        <v>81</v>
      </c>
      <c r="AV374" s="15" t="s">
        <v>79</v>
      </c>
      <c r="AW374" s="15" t="s">
        <v>32</v>
      </c>
      <c r="AX374" s="15" t="s">
        <v>71</v>
      </c>
      <c r="AY374" s="257" t="s">
        <v>131</v>
      </c>
    </row>
    <row r="375" s="13" customFormat="1">
      <c r="A375" s="13"/>
      <c r="B375" s="225"/>
      <c r="C375" s="226"/>
      <c r="D375" s="227" t="s">
        <v>143</v>
      </c>
      <c r="E375" s="228" t="s">
        <v>19</v>
      </c>
      <c r="F375" s="229" t="s">
        <v>702</v>
      </c>
      <c r="G375" s="226"/>
      <c r="H375" s="230">
        <v>4.851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143</v>
      </c>
      <c r="AU375" s="236" t="s">
        <v>81</v>
      </c>
      <c r="AV375" s="13" t="s">
        <v>81</v>
      </c>
      <c r="AW375" s="13" t="s">
        <v>32</v>
      </c>
      <c r="AX375" s="13" t="s">
        <v>79</v>
      </c>
      <c r="AY375" s="236" t="s">
        <v>131</v>
      </c>
    </row>
    <row r="376" s="2" customFormat="1" ht="16.5" customHeight="1">
      <c r="A376" s="41"/>
      <c r="B376" s="42"/>
      <c r="C376" s="258" t="s">
        <v>703</v>
      </c>
      <c r="D376" s="258" t="s">
        <v>204</v>
      </c>
      <c r="E376" s="259" t="s">
        <v>704</v>
      </c>
      <c r="F376" s="260" t="s">
        <v>705</v>
      </c>
      <c r="G376" s="261" t="s">
        <v>137</v>
      </c>
      <c r="H376" s="262">
        <v>5.8209999999999997</v>
      </c>
      <c r="I376" s="263"/>
      <c r="J376" s="264">
        <f>ROUND(I376*H376,2)</f>
        <v>0</v>
      </c>
      <c r="K376" s="260" t="s">
        <v>138</v>
      </c>
      <c r="L376" s="265"/>
      <c r="M376" s="266" t="s">
        <v>19</v>
      </c>
      <c r="N376" s="267" t="s">
        <v>42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324</v>
      </c>
      <c r="AT376" s="218" t="s">
        <v>204</v>
      </c>
      <c r="AU376" s="218" t="s">
        <v>81</v>
      </c>
      <c r="AY376" s="20" t="s">
        <v>131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79</v>
      </c>
      <c r="BK376" s="219">
        <f>ROUND(I376*H376,2)</f>
        <v>0</v>
      </c>
      <c r="BL376" s="20" t="s">
        <v>236</v>
      </c>
      <c r="BM376" s="218" t="s">
        <v>706</v>
      </c>
    </row>
    <row r="377" s="13" customFormat="1">
      <c r="A377" s="13"/>
      <c r="B377" s="225"/>
      <c r="C377" s="226"/>
      <c r="D377" s="227" t="s">
        <v>143</v>
      </c>
      <c r="E377" s="226"/>
      <c r="F377" s="229" t="s">
        <v>707</v>
      </c>
      <c r="G377" s="226"/>
      <c r="H377" s="230">
        <v>5.8209999999999997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143</v>
      </c>
      <c r="AU377" s="236" t="s">
        <v>81</v>
      </c>
      <c r="AV377" s="13" t="s">
        <v>81</v>
      </c>
      <c r="AW377" s="13" t="s">
        <v>4</v>
      </c>
      <c r="AX377" s="13" t="s">
        <v>79</v>
      </c>
      <c r="AY377" s="236" t="s">
        <v>131</v>
      </c>
    </row>
    <row r="378" s="2" customFormat="1" ht="21.75" customHeight="1">
      <c r="A378" s="41"/>
      <c r="B378" s="42"/>
      <c r="C378" s="207" t="s">
        <v>708</v>
      </c>
      <c r="D378" s="207" t="s">
        <v>134</v>
      </c>
      <c r="E378" s="208" t="s">
        <v>709</v>
      </c>
      <c r="F378" s="209" t="s">
        <v>710</v>
      </c>
      <c r="G378" s="210" t="s">
        <v>137</v>
      </c>
      <c r="H378" s="211">
        <v>100.77800000000001</v>
      </c>
      <c r="I378" s="212"/>
      <c r="J378" s="213">
        <f>ROUND(I378*H378,2)</f>
        <v>0</v>
      </c>
      <c r="K378" s="209" t="s">
        <v>138</v>
      </c>
      <c r="L378" s="47"/>
      <c r="M378" s="214" t="s">
        <v>19</v>
      </c>
      <c r="N378" s="215" t="s">
        <v>42</v>
      </c>
      <c r="O378" s="87"/>
      <c r="P378" s="216">
        <f>O378*H378</f>
        <v>0</v>
      </c>
      <c r="Q378" s="216">
        <v>0.00020000000000000001</v>
      </c>
      <c r="R378" s="216">
        <f>Q378*H378</f>
        <v>0.020155600000000003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236</v>
      </c>
      <c r="AT378" s="218" t="s">
        <v>134</v>
      </c>
      <c r="AU378" s="218" t="s">
        <v>81</v>
      </c>
      <c r="AY378" s="20" t="s">
        <v>131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79</v>
      </c>
      <c r="BK378" s="219">
        <f>ROUND(I378*H378,2)</f>
        <v>0</v>
      </c>
      <c r="BL378" s="20" t="s">
        <v>236</v>
      </c>
      <c r="BM378" s="218" t="s">
        <v>711</v>
      </c>
    </row>
    <row r="379" s="2" customFormat="1">
      <c r="A379" s="41"/>
      <c r="B379" s="42"/>
      <c r="C379" s="43"/>
      <c r="D379" s="220" t="s">
        <v>141</v>
      </c>
      <c r="E379" s="43"/>
      <c r="F379" s="221" t="s">
        <v>712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141</v>
      </c>
      <c r="AU379" s="20" t="s">
        <v>81</v>
      </c>
    </row>
    <row r="380" s="15" customFormat="1">
      <c r="A380" s="15"/>
      <c r="B380" s="248"/>
      <c r="C380" s="249"/>
      <c r="D380" s="227" t="s">
        <v>143</v>
      </c>
      <c r="E380" s="250" t="s">
        <v>19</v>
      </c>
      <c r="F380" s="251" t="s">
        <v>713</v>
      </c>
      <c r="G380" s="249"/>
      <c r="H380" s="250" t="s">
        <v>19</v>
      </c>
      <c r="I380" s="252"/>
      <c r="J380" s="249"/>
      <c r="K380" s="249"/>
      <c r="L380" s="253"/>
      <c r="M380" s="254"/>
      <c r="N380" s="255"/>
      <c r="O380" s="255"/>
      <c r="P380" s="255"/>
      <c r="Q380" s="255"/>
      <c r="R380" s="255"/>
      <c r="S380" s="255"/>
      <c r="T380" s="25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7" t="s">
        <v>143</v>
      </c>
      <c r="AU380" s="257" t="s">
        <v>81</v>
      </c>
      <c r="AV380" s="15" t="s">
        <v>79</v>
      </c>
      <c r="AW380" s="15" t="s">
        <v>32</v>
      </c>
      <c r="AX380" s="15" t="s">
        <v>71</v>
      </c>
      <c r="AY380" s="257" t="s">
        <v>131</v>
      </c>
    </row>
    <row r="381" s="13" customFormat="1">
      <c r="A381" s="13"/>
      <c r="B381" s="225"/>
      <c r="C381" s="226"/>
      <c r="D381" s="227" t="s">
        <v>143</v>
      </c>
      <c r="E381" s="228" t="s">
        <v>19</v>
      </c>
      <c r="F381" s="229" t="s">
        <v>714</v>
      </c>
      <c r="G381" s="226"/>
      <c r="H381" s="230">
        <v>19.164999999999999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143</v>
      </c>
      <c r="AU381" s="236" t="s">
        <v>81</v>
      </c>
      <c r="AV381" s="13" t="s">
        <v>81</v>
      </c>
      <c r="AW381" s="13" t="s">
        <v>32</v>
      </c>
      <c r="AX381" s="13" t="s">
        <v>71</v>
      </c>
      <c r="AY381" s="236" t="s">
        <v>131</v>
      </c>
    </row>
    <row r="382" s="15" customFormat="1">
      <c r="A382" s="15"/>
      <c r="B382" s="248"/>
      <c r="C382" s="249"/>
      <c r="D382" s="227" t="s">
        <v>143</v>
      </c>
      <c r="E382" s="250" t="s">
        <v>19</v>
      </c>
      <c r="F382" s="251" t="s">
        <v>715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143</v>
      </c>
      <c r="AU382" s="257" t="s">
        <v>81</v>
      </c>
      <c r="AV382" s="15" t="s">
        <v>79</v>
      </c>
      <c r="AW382" s="15" t="s">
        <v>32</v>
      </c>
      <c r="AX382" s="15" t="s">
        <v>71</v>
      </c>
      <c r="AY382" s="257" t="s">
        <v>131</v>
      </c>
    </row>
    <row r="383" s="13" customFormat="1">
      <c r="A383" s="13"/>
      <c r="B383" s="225"/>
      <c r="C383" s="226"/>
      <c r="D383" s="227" t="s">
        <v>143</v>
      </c>
      <c r="E383" s="228" t="s">
        <v>19</v>
      </c>
      <c r="F383" s="229" t="s">
        <v>716</v>
      </c>
      <c r="G383" s="226"/>
      <c r="H383" s="230">
        <v>77.055999999999997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143</v>
      </c>
      <c r="AU383" s="236" t="s">
        <v>81</v>
      </c>
      <c r="AV383" s="13" t="s">
        <v>81</v>
      </c>
      <c r="AW383" s="13" t="s">
        <v>32</v>
      </c>
      <c r="AX383" s="13" t="s">
        <v>71</v>
      </c>
      <c r="AY383" s="236" t="s">
        <v>131</v>
      </c>
    </row>
    <row r="384" s="13" customFormat="1">
      <c r="A384" s="13"/>
      <c r="B384" s="225"/>
      <c r="C384" s="226"/>
      <c r="D384" s="227" t="s">
        <v>143</v>
      </c>
      <c r="E384" s="228" t="s">
        <v>19</v>
      </c>
      <c r="F384" s="229" t="s">
        <v>717</v>
      </c>
      <c r="G384" s="226"/>
      <c r="H384" s="230">
        <v>-4.1580000000000004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143</v>
      </c>
      <c r="AU384" s="236" t="s">
        <v>81</v>
      </c>
      <c r="AV384" s="13" t="s">
        <v>81</v>
      </c>
      <c r="AW384" s="13" t="s">
        <v>32</v>
      </c>
      <c r="AX384" s="13" t="s">
        <v>71</v>
      </c>
      <c r="AY384" s="236" t="s">
        <v>131</v>
      </c>
    </row>
    <row r="385" s="13" customFormat="1">
      <c r="A385" s="13"/>
      <c r="B385" s="225"/>
      <c r="C385" s="226"/>
      <c r="D385" s="227" t="s">
        <v>143</v>
      </c>
      <c r="E385" s="228" t="s">
        <v>19</v>
      </c>
      <c r="F385" s="229" t="s">
        <v>718</v>
      </c>
      <c r="G385" s="226"/>
      <c r="H385" s="230">
        <v>2.5680000000000001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143</v>
      </c>
      <c r="AU385" s="236" t="s">
        <v>81</v>
      </c>
      <c r="AV385" s="13" t="s">
        <v>81</v>
      </c>
      <c r="AW385" s="13" t="s">
        <v>32</v>
      </c>
      <c r="AX385" s="13" t="s">
        <v>71</v>
      </c>
      <c r="AY385" s="236" t="s">
        <v>131</v>
      </c>
    </row>
    <row r="386" s="13" customFormat="1">
      <c r="A386" s="13"/>
      <c r="B386" s="225"/>
      <c r="C386" s="226"/>
      <c r="D386" s="227" t="s">
        <v>143</v>
      </c>
      <c r="E386" s="228" t="s">
        <v>19</v>
      </c>
      <c r="F386" s="229" t="s">
        <v>719</v>
      </c>
      <c r="G386" s="226"/>
      <c r="H386" s="230">
        <v>6.3719999999999999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143</v>
      </c>
      <c r="AU386" s="236" t="s">
        <v>81</v>
      </c>
      <c r="AV386" s="13" t="s">
        <v>81</v>
      </c>
      <c r="AW386" s="13" t="s">
        <v>32</v>
      </c>
      <c r="AX386" s="13" t="s">
        <v>71</v>
      </c>
      <c r="AY386" s="236" t="s">
        <v>131</v>
      </c>
    </row>
    <row r="387" s="13" customFormat="1">
      <c r="A387" s="13"/>
      <c r="B387" s="225"/>
      <c r="C387" s="226"/>
      <c r="D387" s="227" t="s">
        <v>143</v>
      </c>
      <c r="E387" s="228" t="s">
        <v>19</v>
      </c>
      <c r="F387" s="229" t="s">
        <v>720</v>
      </c>
      <c r="G387" s="226"/>
      <c r="H387" s="230">
        <v>-0.22500000000000001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143</v>
      </c>
      <c r="AU387" s="236" t="s">
        <v>81</v>
      </c>
      <c r="AV387" s="13" t="s">
        <v>81</v>
      </c>
      <c r="AW387" s="13" t="s">
        <v>32</v>
      </c>
      <c r="AX387" s="13" t="s">
        <v>71</v>
      </c>
      <c r="AY387" s="236" t="s">
        <v>131</v>
      </c>
    </row>
    <row r="388" s="14" customFormat="1">
      <c r="A388" s="14"/>
      <c r="B388" s="237"/>
      <c r="C388" s="238"/>
      <c r="D388" s="227" t="s">
        <v>143</v>
      </c>
      <c r="E388" s="239" t="s">
        <v>19</v>
      </c>
      <c r="F388" s="240" t="s">
        <v>147</v>
      </c>
      <c r="G388" s="238"/>
      <c r="H388" s="241">
        <v>100.77800000000001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143</v>
      </c>
      <c r="AU388" s="247" t="s">
        <v>81</v>
      </c>
      <c r="AV388" s="14" t="s">
        <v>139</v>
      </c>
      <c r="AW388" s="14" t="s">
        <v>32</v>
      </c>
      <c r="AX388" s="14" t="s">
        <v>79</v>
      </c>
      <c r="AY388" s="247" t="s">
        <v>131</v>
      </c>
    </row>
    <row r="389" s="2" customFormat="1" ht="24.15" customHeight="1">
      <c r="A389" s="41"/>
      <c r="B389" s="42"/>
      <c r="C389" s="207" t="s">
        <v>721</v>
      </c>
      <c r="D389" s="207" t="s">
        <v>134</v>
      </c>
      <c r="E389" s="208" t="s">
        <v>722</v>
      </c>
      <c r="F389" s="209" t="s">
        <v>723</v>
      </c>
      <c r="G389" s="210" t="s">
        <v>137</v>
      </c>
      <c r="H389" s="211">
        <v>100.77800000000001</v>
      </c>
      <c r="I389" s="212"/>
      <c r="J389" s="213">
        <f>ROUND(I389*H389,2)</f>
        <v>0</v>
      </c>
      <c r="K389" s="209" t="s">
        <v>138</v>
      </c>
      <c r="L389" s="47"/>
      <c r="M389" s="214" t="s">
        <v>19</v>
      </c>
      <c r="N389" s="215" t="s">
        <v>42</v>
      </c>
      <c r="O389" s="87"/>
      <c r="P389" s="216">
        <f>O389*H389</f>
        <v>0</v>
      </c>
      <c r="Q389" s="216">
        <v>0.00025999999999999998</v>
      </c>
      <c r="R389" s="216">
        <f>Q389*H389</f>
        <v>0.026202279999999998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236</v>
      </c>
      <c r="AT389" s="218" t="s">
        <v>134</v>
      </c>
      <c r="AU389" s="218" t="s">
        <v>81</v>
      </c>
      <c r="AY389" s="20" t="s">
        <v>131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79</v>
      </c>
      <c r="BK389" s="219">
        <f>ROUND(I389*H389,2)</f>
        <v>0</v>
      </c>
      <c r="BL389" s="20" t="s">
        <v>236</v>
      </c>
      <c r="BM389" s="218" t="s">
        <v>724</v>
      </c>
    </row>
    <row r="390" s="2" customFormat="1">
      <c r="A390" s="41"/>
      <c r="B390" s="42"/>
      <c r="C390" s="43"/>
      <c r="D390" s="220" t="s">
        <v>141</v>
      </c>
      <c r="E390" s="43"/>
      <c r="F390" s="221" t="s">
        <v>725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141</v>
      </c>
      <c r="AU390" s="20" t="s">
        <v>81</v>
      </c>
    </row>
    <row r="391" s="12" customFormat="1" ht="25.92" customHeight="1">
      <c r="A391" s="12"/>
      <c r="B391" s="191"/>
      <c r="C391" s="192"/>
      <c r="D391" s="193" t="s">
        <v>70</v>
      </c>
      <c r="E391" s="194" t="s">
        <v>726</v>
      </c>
      <c r="F391" s="194" t="s">
        <v>727</v>
      </c>
      <c r="G391" s="192"/>
      <c r="H391" s="192"/>
      <c r="I391" s="195"/>
      <c r="J391" s="196">
        <f>BK391</f>
        <v>0</v>
      </c>
      <c r="K391" s="192"/>
      <c r="L391" s="197"/>
      <c r="M391" s="198"/>
      <c r="N391" s="199"/>
      <c r="O391" s="199"/>
      <c r="P391" s="200">
        <f>P392</f>
        <v>0</v>
      </c>
      <c r="Q391" s="199"/>
      <c r="R391" s="200">
        <f>R392</f>
        <v>0</v>
      </c>
      <c r="S391" s="199"/>
      <c r="T391" s="201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2" t="s">
        <v>167</v>
      </c>
      <c r="AT391" s="203" t="s">
        <v>70</v>
      </c>
      <c r="AU391" s="203" t="s">
        <v>71</v>
      </c>
      <c r="AY391" s="202" t="s">
        <v>131</v>
      </c>
      <c r="BK391" s="204">
        <f>BK392</f>
        <v>0</v>
      </c>
    </row>
    <row r="392" s="2" customFormat="1" ht="16.5" customHeight="1">
      <c r="A392" s="41"/>
      <c r="B392" s="42"/>
      <c r="C392" s="207" t="s">
        <v>728</v>
      </c>
      <c r="D392" s="207" t="s">
        <v>134</v>
      </c>
      <c r="E392" s="208" t="s">
        <v>729</v>
      </c>
      <c r="F392" s="209" t="s">
        <v>727</v>
      </c>
      <c r="G392" s="210" t="s">
        <v>405</v>
      </c>
      <c r="H392" s="268"/>
      <c r="I392" s="212"/>
      <c r="J392" s="213">
        <f>ROUND(I392*H392,2)</f>
        <v>0</v>
      </c>
      <c r="K392" s="209" t="s">
        <v>19</v>
      </c>
      <c r="L392" s="47"/>
      <c r="M392" s="280" t="s">
        <v>19</v>
      </c>
      <c r="N392" s="281" t="s">
        <v>42</v>
      </c>
      <c r="O392" s="282"/>
      <c r="P392" s="283">
        <f>O392*H392</f>
        <v>0</v>
      </c>
      <c r="Q392" s="283">
        <v>0</v>
      </c>
      <c r="R392" s="283">
        <f>Q392*H392</f>
        <v>0</v>
      </c>
      <c r="S392" s="283">
        <v>0</v>
      </c>
      <c r="T392" s="284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139</v>
      </c>
      <c r="AT392" s="218" t="s">
        <v>134</v>
      </c>
      <c r="AU392" s="218" t="s">
        <v>79</v>
      </c>
      <c r="AY392" s="20" t="s">
        <v>131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139</v>
      </c>
      <c r="BM392" s="218" t="s">
        <v>730</v>
      </c>
    </row>
    <row r="393" s="2" customFormat="1" ht="6.96" customHeight="1">
      <c r="A393" s="41"/>
      <c r="B393" s="62"/>
      <c r="C393" s="63"/>
      <c r="D393" s="63"/>
      <c r="E393" s="63"/>
      <c r="F393" s="63"/>
      <c r="G393" s="63"/>
      <c r="H393" s="63"/>
      <c r="I393" s="63"/>
      <c r="J393" s="63"/>
      <c r="K393" s="63"/>
      <c r="L393" s="47"/>
      <c r="M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</sheetData>
  <sheetProtection sheet="1" autoFilter="0" formatColumns="0" formatRows="0" objects="1" scenarios="1" spinCount="100000" saltValue="fdUx3ZS/f6Z5VHxgTEsN0KNKm598DsUGoF6lg8wvZ4Cc1SxmMgyJm1f9aXT1yE7TC6GQEr9BJuDVc6ZeIFBzZg==" hashValue="c8p2wutDPq5I4JhLjmg8uQ5X6vRwzV82Iy1D1zFdwrZ/2vG/jIUMdQHVY8ayO8FBJO1L1NdI5fRAXZlIZPEMLw==" algorithmName="SHA-512" password="80EB"/>
  <autoFilter ref="C96:K392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1/342272225"/>
    <hyperlink ref="F107" r:id="rId2" display="https://podminky.urs.cz/item/CS_URS_2024_01/342291121"/>
    <hyperlink ref="F110" r:id="rId3" display="https://podminky.urs.cz/item/CS_URS_2024_01/317142422"/>
    <hyperlink ref="F113" r:id="rId4" display="https://podminky.urs.cz/item/CS_URS_2024_01/612325111"/>
    <hyperlink ref="F117" r:id="rId5" display="https://podminky.urs.cz/item/CS_URS_2024_01/612135001"/>
    <hyperlink ref="F125" r:id="rId6" display="https://podminky.urs.cz/item/CS_URS_2024_01/612142001"/>
    <hyperlink ref="F131" r:id="rId7" display="https://podminky.urs.cz/item/CS_URS_2024_01/612131121"/>
    <hyperlink ref="F138" r:id="rId8" display="https://podminky.urs.cz/item/CS_URS_2024_01/612311131"/>
    <hyperlink ref="F140" r:id="rId9" display="https://podminky.urs.cz/item/CS_URS_2024_01/642942111"/>
    <hyperlink ref="F144" r:id="rId10" display="https://podminky.urs.cz/item/CS_URS_2024_01/962031132"/>
    <hyperlink ref="F149" r:id="rId11" display="https://podminky.urs.cz/item/CS_URS_2024_01/965046111"/>
    <hyperlink ref="F151" r:id="rId12" display="https://podminky.urs.cz/item/CS_URS_2024_01/965046119"/>
    <hyperlink ref="F154" r:id="rId13" display="https://podminky.urs.cz/item/CS_URS_2024_01/968062455"/>
    <hyperlink ref="F157" r:id="rId14" display="https://podminky.urs.cz/item/CS_URS_2024_01/949101112"/>
    <hyperlink ref="F159" r:id="rId15" display="https://podminky.urs.cz/item/CS_URS_2024_01/952901114"/>
    <hyperlink ref="F162" r:id="rId16" display="https://podminky.urs.cz/item/CS_URS_2024_01/997002611"/>
    <hyperlink ref="F164" r:id="rId17" display="https://podminky.urs.cz/item/CS_URS_2024_01/997013213"/>
    <hyperlink ref="F166" r:id="rId18" display="https://podminky.urs.cz/item/CS_URS_2024_01/997013501"/>
    <hyperlink ref="F168" r:id="rId19" display="https://podminky.urs.cz/item/CS_URS_2024_01/997013509"/>
    <hyperlink ref="F171" r:id="rId20" display="https://podminky.urs.cz/item/CS_URS_2024_01/997013871"/>
    <hyperlink ref="F174" r:id="rId21" display="https://podminky.urs.cz/item/CS_URS_2024_01/998018002"/>
    <hyperlink ref="F180" r:id="rId22" display="https://podminky.urs.cz/item/CS_URS_2024_01/725110814"/>
    <hyperlink ref="F182" r:id="rId23" display="https://podminky.urs.cz/item/CS_URS_2024_01/725210821"/>
    <hyperlink ref="F184" r:id="rId24" display="https://podminky.urs.cz/item/CS_URS_2024_01/725820802"/>
    <hyperlink ref="F186" r:id="rId25" display="https://podminky.urs.cz/item/CS_URS_2024_01/725860811"/>
    <hyperlink ref="F191" r:id="rId26" display="https://podminky.urs.cz/item/CS_URS_2024_01/725112022"/>
    <hyperlink ref="F193" r:id="rId27" display="https://podminky.urs.cz/item/CS_URS_2024_01/725211617"/>
    <hyperlink ref="F195" r:id="rId28" display="https://podminky.urs.cz/item/CS_URS_2024_01/725822611"/>
    <hyperlink ref="F197" r:id="rId29" display="https://podminky.urs.cz/item/CS_URS_2024_01/725861102"/>
    <hyperlink ref="F199" r:id="rId30" display="https://podminky.urs.cz/item/CS_URS_2024_01/725813111"/>
    <hyperlink ref="F201" r:id="rId31" display="https://podminky.urs.cz/item/CS_URS_2024_01/725291652"/>
    <hyperlink ref="F204" r:id="rId32" display="https://podminky.urs.cz/item/CS_URS_2024_01/725291653"/>
    <hyperlink ref="F207" r:id="rId33" display="https://podminky.urs.cz/item/CS_URS_2024_01/725291654"/>
    <hyperlink ref="F210" r:id="rId34" display="https://podminky.urs.cz/item/CS_URS_2024_01/725291664"/>
    <hyperlink ref="F213" r:id="rId35" display="https://podminky.urs.cz/item/CS_URS_2024_01/725291666"/>
    <hyperlink ref="F216" r:id="rId36" display="https://podminky.urs.cz/item/CS_URS_2024_01/725291680"/>
    <hyperlink ref="F220" r:id="rId37" display="https://podminky.urs.cz/item/CS_URS_2024_01/998725312"/>
    <hyperlink ref="F223" r:id="rId38" display="https://podminky.urs.cz/item/CS_URS_2024_01/726131041"/>
    <hyperlink ref="F225" r:id="rId39" display="https://podminky.urs.cz/item/CS_URS_2024_01/998726312"/>
    <hyperlink ref="F232" r:id="rId40" display="https://podminky.urs.cz/item/CS_URS_2024_01/998741312"/>
    <hyperlink ref="F235" r:id="rId41" display="https://podminky.urs.cz/item/CS_URS_2024_01/763121590"/>
    <hyperlink ref="F238" r:id="rId42" display="https://podminky.urs.cz/item/CS_URS_2024_01/763131451"/>
    <hyperlink ref="F243" r:id="rId43" display="https://podminky.urs.cz/item/CS_URS_2024_01/998763512"/>
    <hyperlink ref="F246" r:id="rId44" display="https://podminky.urs.cz/item/CS_URS_2024_01/766691914"/>
    <hyperlink ref="F248" r:id="rId45" display="https://podminky.urs.cz/item/CS_URS_2024_01/766660001"/>
    <hyperlink ref="F252" r:id="rId46" display="https://podminky.urs.cz/item/CS_URS_2024_01/766660729"/>
    <hyperlink ref="F255" r:id="rId47" display="https://podminky.urs.cz/item/CS_URS_2024_01/766660730"/>
    <hyperlink ref="F259" r:id="rId48" display="https://podminky.urs.cz/item/CS_URS_2024_01/998766312"/>
    <hyperlink ref="F262" r:id="rId49" display="https://podminky.urs.cz/item/CS_URS_2024_01/771573810"/>
    <hyperlink ref="F270" r:id="rId50" display="https://podminky.urs.cz/item/CS_URS_2024_01/771121011"/>
    <hyperlink ref="F283" r:id="rId51" display="https://podminky.urs.cz/item/CS_URS_2024_01/771151014"/>
    <hyperlink ref="F285" r:id="rId52" display="https://podminky.urs.cz/item/CS_URS_2024_01/771574416"/>
    <hyperlink ref="F289" r:id="rId53" display="https://podminky.urs.cz/item/CS_URS_2024_01/771591115"/>
    <hyperlink ref="F292" r:id="rId54" display="https://podminky.urs.cz/item/CS_URS_2024_01/771161021"/>
    <hyperlink ref="F296" r:id="rId55" display="https://podminky.urs.cz/item/CS_URS_2024_01/998771312"/>
    <hyperlink ref="F299" r:id="rId56" display="https://podminky.urs.cz/item/CS_URS_2024_01/781473810"/>
    <hyperlink ref="F305" r:id="rId57" display="https://podminky.urs.cz/item/CS_URS_2024_01/781121011"/>
    <hyperlink ref="F314" r:id="rId58" display="https://podminky.urs.cz/item/CS_URS_2024_01/781472219"/>
    <hyperlink ref="F321" r:id="rId59" display="https://podminky.urs.cz/item/CS_URS_2024_01/781571141"/>
    <hyperlink ref="F328" r:id="rId60" display="https://podminky.urs.cz/item/CS_URS_2024_01/781492211"/>
    <hyperlink ref="F331" r:id="rId61" display="https://podminky.urs.cz/item/CS_URS_2024_01/781492251"/>
    <hyperlink ref="F337" r:id="rId62" display="https://podminky.urs.cz/item/CS_URS_2024_01/781495115"/>
    <hyperlink ref="F340" r:id="rId63" display="https://podminky.urs.cz/item/CS_URS_2024_01/781491021"/>
    <hyperlink ref="F345" r:id="rId64" display="https://podminky.urs.cz/item/CS_URS_2024_01/998781312"/>
    <hyperlink ref="F348" r:id="rId65" display="https://podminky.urs.cz/item/CS_URS_2024_01/783306801"/>
    <hyperlink ref="F352" r:id="rId66" display="https://podminky.urs.cz/item/CS_URS_2024_01/783315103"/>
    <hyperlink ref="F358" r:id="rId67" display="https://podminky.urs.cz/item/CS_URS_2024_01/783317101"/>
    <hyperlink ref="F362" r:id="rId68" display="https://podminky.urs.cz/item/CS_URS_2024_01/784121001"/>
    <hyperlink ref="F366" r:id="rId69" display="https://podminky.urs.cz/item/CS_URS_2024_01/784111003"/>
    <hyperlink ref="F368" r:id="rId70" display="https://podminky.urs.cz/item/CS_URS_2024_01/784171005"/>
    <hyperlink ref="F373" r:id="rId71" display="https://podminky.urs.cz/item/CS_URS_2024_01/784171115"/>
    <hyperlink ref="F379" r:id="rId72" display="https://podminky.urs.cz/item/CS_URS_2024_01/784181123"/>
    <hyperlink ref="F390" r:id="rId73" display="https://podminky.urs.cz/item/CS_URS_2024_01/78421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MDK - rekonstrukce sociálních zařízení II. NP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4. 2. 2024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ROUND((SUM(BE97:BE401)),  2)</f>
        <v>0</v>
      </c>
      <c r="G33" s="41"/>
      <c r="H33" s="41"/>
      <c r="I33" s="151">
        <v>0.20999999999999999</v>
      </c>
      <c r="J33" s="150">
        <f>ROUND(((SUM(BE97:BE401))*I33),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ROUND((SUM(BF97:BF401)),  2)</f>
        <v>0</v>
      </c>
      <c r="G34" s="41"/>
      <c r="H34" s="41"/>
      <c r="I34" s="151">
        <v>0.12</v>
      </c>
      <c r="J34" s="150">
        <f>ROUND(((SUM(BF97:BF401))*I34),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ROUND((SUM(BG97:BG401)),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ROUND((SUM(BH97:BH401)),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ROUND((SUM(BI97:BI401)),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MDK - rekonstrukce sociálních zařízení II. NP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WC muži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4. 2. 2024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J145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J163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J175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104</v>
      </c>
      <c r="E66" s="171"/>
      <c r="F66" s="171"/>
      <c r="G66" s="171"/>
      <c r="H66" s="171"/>
      <c r="I66" s="171"/>
      <c r="J66" s="172">
        <f>J178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105</v>
      </c>
      <c r="E67" s="177"/>
      <c r="F67" s="177"/>
      <c r="G67" s="177"/>
      <c r="H67" s="177"/>
      <c r="I67" s="177"/>
      <c r="J67" s="178">
        <f>J179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J182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107</v>
      </c>
      <c r="E69" s="177"/>
      <c r="F69" s="177"/>
      <c r="G69" s="177"/>
      <c r="H69" s="177"/>
      <c r="I69" s="177"/>
      <c r="J69" s="178">
        <f>J225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108</v>
      </c>
      <c r="E70" s="177"/>
      <c r="F70" s="177"/>
      <c r="G70" s="177"/>
      <c r="H70" s="177"/>
      <c r="I70" s="177"/>
      <c r="J70" s="178">
        <f>J230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109</v>
      </c>
      <c r="E71" s="177"/>
      <c r="F71" s="177"/>
      <c r="G71" s="177"/>
      <c r="H71" s="177"/>
      <c r="I71" s="177"/>
      <c r="J71" s="178">
        <f>J236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110</v>
      </c>
      <c r="E72" s="177"/>
      <c r="F72" s="177"/>
      <c r="G72" s="177"/>
      <c r="H72" s="177"/>
      <c r="I72" s="177"/>
      <c r="J72" s="178">
        <f>J247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111</v>
      </c>
      <c r="E73" s="177"/>
      <c r="F73" s="177"/>
      <c r="G73" s="177"/>
      <c r="H73" s="177"/>
      <c r="I73" s="177"/>
      <c r="J73" s="178">
        <f>J263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112</v>
      </c>
      <c r="E74" s="177"/>
      <c r="F74" s="177"/>
      <c r="G74" s="177"/>
      <c r="H74" s="177"/>
      <c r="I74" s="177"/>
      <c r="J74" s="178">
        <f>J300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113</v>
      </c>
      <c r="E75" s="177"/>
      <c r="F75" s="177"/>
      <c r="G75" s="177"/>
      <c r="H75" s="177"/>
      <c r="I75" s="177"/>
      <c r="J75" s="178">
        <f>J352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</v>
      </c>
      <c r="E76" s="177"/>
      <c r="F76" s="177"/>
      <c r="G76" s="177"/>
      <c r="H76" s="177"/>
      <c r="I76" s="177"/>
      <c r="J76" s="178">
        <f>J366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115</v>
      </c>
      <c r="E77" s="171"/>
      <c r="F77" s="171"/>
      <c r="G77" s="171"/>
      <c r="H77" s="171"/>
      <c r="I77" s="171"/>
      <c r="J77" s="172">
        <f>J400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MDK - rekonstrukce sociálních zařízení II. NP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92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02 - WC muži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 xml:space="preserve"> </v>
      </c>
      <c r="G91" s="43"/>
      <c r="H91" s="43"/>
      <c r="I91" s="35" t="s">
        <v>23</v>
      </c>
      <c r="J91" s="75" t="str">
        <f>IF(J12="","",J12)</f>
        <v>4. 2. 2024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>Město Sokolov</v>
      </c>
      <c r="G93" s="43"/>
      <c r="H93" s="43"/>
      <c r="I93" s="35" t="s">
        <v>31</v>
      </c>
      <c r="J93" s="39" t="str">
        <f>E21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IF(E18="","",E18)</f>
        <v>Vyplň údaj</v>
      </c>
      <c r="G94" s="43"/>
      <c r="H94" s="43"/>
      <c r="I94" s="35" t="s">
        <v>33</v>
      </c>
      <c r="J94" s="39" t="str">
        <f>E24</f>
        <v>Michal Kubelka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117</v>
      </c>
      <c r="D96" s="183" t="s">
        <v>56</v>
      </c>
      <c r="E96" s="183" t="s">
        <v>52</v>
      </c>
      <c r="F96" s="183" t="s">
        <v>53</v>
      </c>
      <c r="G96" s="183" t="s">
        <v>118</v>
      </c>
      <c r="H96" s="183" t="s">
        <v>119</v>
      </c>
      <c r="I96" s="183" t="s">
        <v>120</v>
      </c>
      <c r="J96" s="183" t="s">
        <v>96</v>
      </c>
      <c r="K96" s="184" t="s">
        <v>121</v>
      </c>
      <c r="L96" s="185"/>
      <c r="M96" s="95" t="s">
        <v>19</v>
      </c>
      <c r="N96" s="96" t="s">
        <v>41</v>
      </c>
      <c r="O96" s="96" t="s">
        <v>122</v>
      </c>
      <c r="P96" s="96" t="s">
        <v>123</v>
      </c>
      <c r="Q96" s="96" t="s">
        <v>124</v>
      </c>
      <c r="R96" s="96" t="s">
        <v>125</v>
      </c>
      <c r="S96" s="96" t="s">
        <v>126</v>
      </c>
      <c r="T96" s="97" t="s">
        <v>127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128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P98+P178+P400</f>
        <v>0</v>
      </c>
      <c r="Q97" s="99"/>
      <c r="R97" s="188">
        <f>R98+R178+R400</f>
        <v>5.9345203000000009</v>
      </c>
      <c r="S97" s="99"/>
      <c r="T97" s="189">
        <f>T98+T178+T400</f>
        <v>5.6872694399999997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70</v>
      </c>
      <c r="AU97" s="20" t="s">
        <v>97</v>
      </c>
      <c r="BK97" s="190">
        <f>BK98+BK178+BK400</f>
        <v>0</v>
      </c>
    </row>
    <row r="98" s="12" customFormat="1" ht="25.92" customHeight="1">
      <c r="A98" s="12"/>
      <c r="B98" s="191"/>
      <c r="C98" s="192"/>
      <c r="D98" s="193" t="s">
        <v>70</v>
      </c>
      <c r="E98" s="194" t="s">
        <v>129</v>
      </c>
      <c r="F98" s="194" t="s">
        <v>130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P99+P111+P145+P163+P175</f>
        <v>0</v>
      </c>
      <c r="Q98" s="199"/>
      <c r="R98" s="200">
        <f>R99+R111+R145+R163+R175</f>
        <v>2.4576262200000003</v>
      </c>
      <c r="S98" s="199"/>
      <c r="T98" s="201">
        <f>T99+T111+T145+T163+T175</f>
        <v>2.8525830000000001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79</v>
      </c>
      <c r="AT98" s="203" t="s">
        <v>70</v>
      </c>
      <c r="AU98" s="203" t="s">
        <v>71</v>
      </c>
      <c r="AY98" s="202" t="s">
        <v>131</v>
      </c>
      <c r="BK98" s="204">
        <f>BK99+BK111+BK145+BK163+BK175</f>
        <v>0</v>
      </c>
    </row>
    <row r="99" s="12" customFormat="1" ht="22.8" customHeight="1">
      <c r="A99" s="12"/>
      <c r="B99" s="191"/>
      <c r="C99" s="192"/>
      <c r="D99" s="193" t="s">
        <v>70</v>
      </c>
      <c r="E99" s="205" t="s">
        <v>132</v>
      </c>
      <c r="F99" s="205" t="s">
        <v>133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SUM(P100:P110)</f>
        <v>0</v>
      </c>
      <c r="Q99" s="199"/>
      <c r="R99" s="200">
        <f>SUM(R100:R110)</f>
        <v>1.0766686400000001</v>
      </c>
      <c r="S99" s="199"/>
      <c r="T99" s="201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70</v>
      </c>
      <c r="AU99" s="203" t="s">
        <v>79</v>
      </c>
      <c r="AY99" s="202" t="s">
        <v>131</v>
      </c>
      <c r="BK99" s="204">
        <f>SUM(BK100:BK110)</f>
        <v>0</v>
      </c>
    </row>
    <row r="100" s="2" customFormat="1" ht="24.15" customHeight="1">
      <c r="A100" s="41"/>
      <c r="B100" s="42"/>
      <c r="C100" s="207" t="s">
        <v>79</v>
      </c>
      <c r="D100" s="207" t="s">
        <v>134</v>
      </c>
      <c r="E100" s="208" t="s">
        <v>135</v>
      </c>
      <c r="F100" s="209" t="s">
        <v>136</v>
      </c>
      <c r="G100" s="210" t="s">
        <v>137</v>
      </c>
      <c r="H100" s="211">
        <v>15.287000000000001</v>
      </c>
      <c r="I100" s="212"/>
      <c r="J100" s="213">
        <f>ROUND(I100*H100,2)</f>
        <v>0</v>
      </c>
      <c r="K100" s="209" t="s">
        <v>138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0.061719999999999997</v>
      </c>
      <c r="R100" s="216">
        <f>Q100*H100</f>
        <v>0.94351364000000004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139</v>
      </c>
      <c r="AT100" s="218" t="s">
        <v>134</v>
      </c>
      <c r="AU100" s="218" t="s">
        <v>81</v>
      </c>
      <c r="AY100" s="20" t="s">
        <v>131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139</v>
      </c>
      <c r="BM100" s="218" t="s">
        <v>732</v>
      </c>
    </row>
    <row r="101" s="2" customFormat="1">
      <c r="A101" s="41"/>
      <c r="B101" s="42"/>
      <c r="C101" s="43"/>
      <c r="D101" s="220" t="s">
        <v>141</v>
      </c>
      <c r="E101" s="43"/>
      <c r="F101" s="221" t="s">
        <v>142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141</v>
      </c>
      <c r="AU101" s="20" t="s">
        <v>81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733</v>
      </c>
      <c r="G102" s="226"/>
      <c r="H102" s="230">
        <v>23.850000000000001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32</v>
      </c>
      <c r="AX102" s="13" t="s">
        <v>71</v>
      </c>
      <c r="AY102" s="236" t="s">
        <v>131</v>
      </c>
    </row>
    <row r="103" s="13" customFormat="1">
      <c r="A103" s="13"/>
      <c r="B103" s="225"/>
      <c r="C103" s="226"/>
      <c r="D103" s="227" t="s">
        <v>143</v>
      </c>
      <c r="E103" s="228" t="s">
        <v>19</v>
      </c>
      <c r="F103" s="229" t="s">
        <v>734</v>
      </c>
      <c r="G103" s="226"/>
      <c r="H103" s="230">
        <v>-7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143</v>
      </c>
      <c r="AU103" s="236" t="s">
        <v>81</v>
      </c>
      <c r="AV103" s="13" t="s">
        <v>81</v>
      </c>
      <c r="AW103" s="13" t="s">
        <v>32</v>
      </c>
      <c r="AX103" s="13" t="s">
        <v>71</v>
      </c>
      <c r="AY103" s="236" t="s">
        <v>131</v>
      </c>
    </row>
    <row r="104" s="13" customFormat="1">
      <c r="A104" s="13"/>
      <c r="B104" s="225"/>
      <c r="C104" s="226"/>
      <c r="D104" s="227" t="s">
        <v>143</v>
      </c>
      <c r="E104" s="228" t="s">
        <v>19</v>
      </c>
      <c r="F104" s="229" t="s">
        <v>735</v>
      </c>
      <c r="G104" s="226"/>
      <c r="H104" s="230">
        <v>-1.5629999999999999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143</v>
      </c>
      <c r="AU104" s="236" t="s">
        <v>81</v>
      </c>
      <c r="AV104" s="13" t="s">
        <v>81</v>
      </c>
      <c r="AW104" s="13" t="s">
        <v>32</v>
      </c>
      <c r="AX104" s="13" t="s">
        <v>71</v>
      </c>
      <c r="AY104" s="236" t="s">
        <v>131</v>
      </c>
    </row>
    <row r="105" s="14" customFormat="1">
      <c r="A105" s="14"/>
      <c r="B105" s="237"/>
      <c r="C105" s="238"/>
      <c r="D105" s="227" t="s">
        <v>143</v>
      </c>
      <c r="E105" s="239" t="s">
        <v>19</v>
      </c>
      <c r="F105" s="240" t="s">
        <v>147</v>
      </c>
      <c r="G105" s="238"/>
      <c r="H105" s="241">
        <v>15.287000000000001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143</v>
      </c>
      <c r="AU105" s="247" t="s">
        <v>81</v>
      </c>
      <c r="AV105" s="14" t="s">
        <v>139</v>
      </c>
      <c r="AW105" s="14" t="s">
        <v>32</v>
      </c>
      <c r="AX105" s="14" t="s">
        <v>79</v>
      </c>
      <c r="AY105" s="247" t="s">
        <v>131</v>
      </c>
    </row>
    <row r="106" s="2" customFormat="1" ht="16.5" customHeight="1">
      <c r="A106" s="41"/>
      <c r="B106" s="42"/>
      <c r="C106" s="207" t="s">
        <v>81</v>
      </c>
      <c r="D106" s="207" t="s">
        <v>134</v>
      </c>
      <c r="E106" s="208" t="s">
        <v>148</v>
      </c>
      <c r="F106" s="209" t="s">
        <v>149</v>
      </c>
      <c r="G106" s="210" t="s">
        <v>150</v>
      </c>
      <c r="H106" s="211">
        <v>13.5</v>
      </c>
      <c r="I106" s="212"/>
      <c r="J106" s="213">
        <f>ROUND(I106*H106,2)</f>
        <v>0</v>
      </c>
      <c r="K106" s="209" t="s">
        <v>138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0.00012999999999999999</v>
      </c>
      <c r="R106" s="216">
        <f>Q106*H106</f>
        <v>0.0017549999999999998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139</v>
      </c>
      <c r="AT106" s="218" t="s">
        <v>134</v>
      </c>
      <c r="AU106" s="218" t="s">
        <v>81</v>
      </c>
      <c r="AY106" s="20" t="s">
        <v>131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139</v>
      </c>
      <c r="BM106" s="218" t="s">
        <v>736</v>
      </c>
    </row>
    <row r="107" s="2" customFormat="1">
      <c r="A107" s="41"/>
      <c r="B107" s="42"/>
      <c r="C107" s="43"/>
      <c r="D107" s="220" t="s">
        <v>141</v>
      </c>
      <c r="E107" s="43"/>
      <c r="F107" s="221" t="s">
        <v>152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141</v>
      </c>
      <c r="AU107" s="20" t="s">
        <v>81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737</v>
      </c>
      <c r="G108" s="226"/>
      <c r="H108" s="230">
        <v>13.5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32</v>
      </c>
      <c r="AX108" s="13" t="s">
        <v>79</v>
      </c>
      <c r="AY108" s="236" t="s">
        <v>131</v>
      </c>
    </row>
    <row r="109" s="2" customFormat="1" ht="24.15" customHeight="1">
      <c r="A109" s="41"/>
      <c r="B109" s="42"/>
      <c r="C109" s="207" t="s">
        <v>132</v>
      </c>
      <c r="D109" s="207" t="s">
        <v>134</v>
      </c>
      <c r="E109" s="208" t="s">
        <v>154</v>
      </c>
      <c r="F109" s="209" t="s">
        <v>155</v>
      </c>
      <c r="G109" s="210" t="s">
        <v>156</v>
      </c>
      <c r="H109" s="211">
        <v>5</v>
      </c>
      <c r="I109" s="212"/>
      <c r="J109" s="213">
        <f>ROUND(I109*H109,2)</f>
        <v>0</v>
      </c>
      <c r="K109" s="209" t="s">
        <v>138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0.026280000000000001</v>
      </c>
      <c r="R109" s="216">
        <f>Q109*H109</f>
        <v>0.13140000000000002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139</v>
      </c>
      <c r="AT109" s="218" t="s">
        <v>134</v>
      </c>
      <c r="AU109" s="218" t="s">
        <v>81</v>
      </c>
      <c r="AY109" s="20" t="s">
        <v>131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139</v>
      </c>
      <c r="BM109" s="218" t="s">
        <v>738</v>
      </c>
    </row>
    <row r="110" s="2" customFormat="1">
      <c r="A110" s="41"/>
      <c r="B110" s="42"/>
      <c r="C110" s="43"/>
      <c r="D110" s="220" t="s">
        <v>141</v>
      </c>
      <c r="E110" s="43"/>
      <c r="F110" s="221" t="s">
        <v>158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12" customFormat="1" ht="22.8" customHeight="1">
      <c r="A111" s="12"/>
      <c r="B111" s="191"/>
      <c r="C111" s="192"/>
      <c r="D111" s="193" t="s">
        <v>70</v>
      </c>
      <c r="E111" s="205" t="s">
        <v>159</v>
      </c>
      <c r="F111" s="205" t="s">
        <v>160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SUM(P112:P144)</f>
        <v>0</v>
      </c>
      <c r="Q111" s="199"/>
      <c r="R111" s="200">
        <f>SUM(R112:R144)</f>
        <v>1.3744275800000001</v>
      </c>
      <c r="S111" s="199"/>
      <c r="T111" s="201">
        <f>SUM(T112:T144)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70</v>
      </c>
      <c r="AU111" s="203" t="s">
        <v>79</v>
      </c>
      <c r="AY111" s="202" t="s">
        <v>131</v>
      </c>
      <c r="BK111" s="204">
        <f>SUM(BK112:BK144)</f>
        <v>0</v>
      </c>
    </row>
    <row r="112" s="2" customFormat="1" ht="16.5" customHeight="1">
      <c r="A112" s="41"/>
      <c r="B112" s="42"/>
      <c r="C112" s="207" t="s">
        <v>139</v>
      </c>
      <c r="D112" s="207" t="s">
        <v>134</v>
      </c>
      <c r="E112" s="208" t="s">
        <v>161</v>
      </c>
      <c r="F112" s="209" t="s">
        <v>162</v>
      </c>
      <c r="G112" s="210" t="s">
        <v>137</v>
      </c>
      <c r="H112" s="211">
        <v>1.272</v>
      </c>
      <c r="I112" s="212"/>
      <c r="J112" s="213">
        <f>ROUND(I112*H112,2)</f>
        <v>0</v>
      </c>
      <c r="K112" s="209" t="s">
        <v>138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0.038199999999999998</v>
      </c>
      <c r="R112" s="216">
        <f>Q112*H112</f>
        <v>0.048590399999999999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139</v>
      </c>
      <c r="AT112" s="218" t="s">
        <v>134</v>
      </c>
      <c r="AU112" s="218" t="s">
        <v>81</v>
      </c>
      <c r="AY112" s="20" t="s">
        <v>131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139</v>
      </c>
      <c r="BM112" s="218" t="s">
        <v>739</v>
      </c>
    </row>
    <row r="113" s="2" customFormat="1">
      <c r="A113" s="41"/>
      <c r="B113" s="42"/>
      <c r="C113" s="43"/>
      <c r="D113" s="220" t="s">
        <v>141</v>
      </c>
      <c r="E113" s="43"/>
      <c r="F113" s="221" t="s">
        <v>164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141</v>
      </c>
      <c r="AU113" s="20" t="s">
        <v>81</v>
      </c>
    </row>
    <row r="114" s="15" customFormat="1">
      <c r="A114" s="15"/>
      <c r="B114" s="248"/>
      <c r="C114" s="249"/>
      <c r="D114" s="227" t="s">
        <v>143</v>
      </c>
      <c r="E114" s="250" t="s">
        <v>19</v>
      </c>
      <c r="F114" s="251" t="s">
        <v>165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143</v>
      </c>
      <c r="AU114" s="257" t="s">
        <v>81</v>
      </c>
      <c r="AV114" s="15" t="s">
        <v>79</v>
      </c>
      <c r="AW114" s="15" t="s">
        <v>32</v>
      </c>
      <c r="AX114" s="15" t="s">
        <v>71</v>
      </c>
      <c r="AY114" s="257" t="s">
        <v>131</v>
      </c>
    </row>
    <row r="115" s="13" customFormat="1">
      <c r="A115" s="13"/>
      <c r="B115" s="225"/>
      <c r="C115" s="226"/>
      <c r="D115" s="227" t="s">
        <v>143</v>
      </c>
      <c r="E115" s="228" t="s">
        <v>19</v>
      </c>
      <c r="F115" s="229" t="s">
        <v>740</v>
      </c>
      <c r="G115" s="226"/>
      <c r="H115" s="230">
        <v>1.272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143</v>
      </c>
      <c r="AU115" s="236" t="s">
        <v>81</v>
      </c>
      <c r="AV115" s="13" t="s">
        <v>81</v>
      </c>
      <c r="AW115" s="13" t="s">
        <v>32</v>
      </c>
      <c r="AX115" s="13" t="s">
        <v>79</v>
      </c>
      <c r="AY115" s="236" t="s">
        <v>131</v>
      </c>
    </row>
    <row r="116" s="2" customFormat="1" ht="21.75" customHeight="1">
      <c r="A116" s="41"/>
      <c r="B116" s="42"/>
      <c r="C116" s="207" t="s">
        <v>167</v>
      </c>
      <c r="D116" s="207" t="s">
        <v>134</v>
      </c>
      <c r="E116" s="208" t="s">
        <v>168</v>
      </c>
      <c r="F116" s="209" t="s">
        <v>169</v>
      </c>
      <c r="G116" s="210" t="s">
        <v>137</v>
      </c>
      <c r="H116" s="211">
        <v>45.603000000000002</v>
      </c>
      <c r="I116" s="212"/>
      <c r="J116" s="213">
        <f>ROUND(I116*H116,2)</f>
        <v>0</v>
      </c>
      <c r="K116" s="209" t="s">
        <v>138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0.020480000000000002</v>
      </c>
      <c r="R116" s="216">
        <f>Q116*H116</f>
        <v>0.93394944000000013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139</v>
      </c>
      <c r="AT116" s="218" t="s">
        <v>134</v>
      </c>
      <c r="AU116" s="218" t="s">
        <v>81</v>
      </c>
      <c r="AY116" s="20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139</v>
      </c>
      <c r="BM116" s="218" t="s">
        <v>741</v>
      </c>
    </row>
    <row r="117" s="2" customFormat="1">
      <c r="A117" s="41"/>
      <c r="B117" s="42"/>
      <c r="C117" s="43"/>
      <c r="D117" s="220" t="s">
        <v>141</v>
      </c>
      <c r="E117" s="43"/>
      <c r="F117" s="221" t="s">
        <v>171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141</v>
      </c>
      <c r="AU117" s="20" t="s">
        <v>81</v>
      </c>
    </row>
    <row r="118" s="15" customFormat="1">
      <c r="A118" s="15"/>
      <c r="B118" s="248"/>
      <c r="C118" s="249"/>
      <c r="D118" s="227" t="s">
        <v>143</v>
      </c>
      <c r="E118" s="250" t="s">
        <v>19</v>
      </c>
      <c r="F118" s="251" t="s">
        <v>172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143</v>
      </c>
      <c r="AU118" s="257" t="s">
        <v>81</v>
      </c>
      <c r="AV118" s="15" t="s">
        <v>79</v>
      </c>
      <c r="AW118" s="15" t="s">
        <v>32</v>
      </c>
      <c r="AX118" s="15" t="s">
        <v>71</v>
      </c>
      <c r="AY118" s="257" t="s">
        <v>131</v>
      </c>
    </row>
    <row r="119" s="13" customFormat="1">
      <c r="A119" s="13"/>
      <c r="B119" s="225"/>
      <c r="C119" s="226"/>
      <c r="D119" s="227" t="s">
        <v>143</v>
      </c>
      <c r="E119" s="228" t="s">
        <v>19</v>
      </c>
      <c r="F119" s="229" t="s">
        <v>742</v>
      </c>
      <c r="G119" s="226"/>
      <c r="H119" s="230">
        <v>45.899999999999999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143</v>
      </c>
      <c r="AU119" s="236" t="s">
        <v>81</v>
      </c>
      <c r="AV119" s="13" t="s">
        <v>81</v>
      </c>
      <c r="AW119" s="13" t="s">
        <v>32</v>
      </c>
      <c r="AX119" s="13" t="s">
        <v>71</v>
      </c>
      <c r="AY119" s="236" t="s">
        <v>131</v>
      </c>
    </row>
    <row r="120" s="13" customFormat="1">
      <c r="A120" s="13"/>
      <c r="B120" s="225"/>
      <c r="C120" s="226"/>
      <c r="D120" s="227" t="s">
        <v>143</v>
      </c>
      <c r="E120" s="228" t="s">
        <v>19</v>
      </c>
      <c r="F120" s="229" t="s">
        <v>174</v>
      </c>
      <c r="G120" s="226"/>
      <c r="H120" s="230">
        <v>-1.004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143</v>
      </c>
      <c r="AU120" s="236" t="s">
        <v>81</v>
      </c>
      <c r="AV120" s="13" t="s">
        <v>81</v>
      </c>
      <c r="AW120" s="13" t="s">
        <v>32</v>
      </c>
      <c r="AX120" s="13" t="s">
        <v>71</v>
      </c>
      <c r="AY120" s="236" t="s">
        <v>131</v>
      </c>
    </row>
    <row r="121" s="13" customFormat="1">
      <c r="A121" s="13"/>
      <c r="B121" s="225"/>
      <c r="C121" s="226"/>
      <c r="D121" s="227" t="s">
        <v>143</v>
      </c>
      <c r="E121" s="228" t="s">
        <v>19</v>
      </c>
      <c r="F121" s="229" t="s">
        <v>743</v>
      </c>
      <c r="G121" s="226"/>
      <c r="H121" s="230">
        <v>-0.45100000000000001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143</v>
      </c>
      <c r="AU121" s="236" t="s">
        <v>81</v>
      </c>
      <c r="AV121" s="13" t="s">
        <v>81</v>
      </c>
      <c r="AW121" s="13" t="s">
        <v>32</v>
      </c>
      <c r="AX121" s="13" t="s">
        <v>71</v>
      </c>
      <c r="AY121" s="236" t="s">
        <v>131</v>
      </c>
    </row>
    <row r="122" s="13" customFormat="1">
      <c r="A122" s="13"/>
      <c r="B122" s="225"/>
      <c r="C122" s="226"/>
      <c r="D122" s="227" t="s">
        <v>143</v>
      </c>
      <c r="E122" s="228" t="s">
        <v>19</v>
      </c>
      <c r="F122" s="229" t="s">
        <v>175</v>
      </c>
      <c r="G122" s="226"/>
      <c r="H122" s="230">
        <v>0.82499999999999996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143</v>
      </c>
      <c r="AU122" s="236" t="s">
        <v>81</v>
      </c>
      <c r="AV122" s="13" t="s">
        <v>81</v>
      </c>
      <c r="AW122" s="13" t="s">
        <v>32</v>
      </c>
      <c r="AX122" s="13" t="s">
        <v>71</v>
      </c>
      <c r="AY122" s="236" t="s">
        <v>131</v>
      </c>
    </row>
    <row r="123" s="13" customFormat="1">
      <c r="A123" s="13"/>
      <c r="B123" s="225"/>
      <c r="C123" s="226"/>
      <c r="D123" s="227" t="s">
        <v>143</v>
      </c>
      <c r="E123" s="228" t="s">
        <v>19</v>
      </c>
      <c r="F123" s="229" t="s">
        <v>176</v>
      </c>
      <c r="G123" s="226"/>
      <c r="H123" s="230">
        <v>0.33300000000000002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143</v>
      </c>
      <c r="AU123" s="236" t="s">
        <v>81</v>
      </c>
      <c r="AV123" s="13" t="s">
        <v>81</v>
      </c>
      <c r="AW123" s="13" t="s">
        <v>32</v>
      </c>
      <c r="AX123" s="13" t="s">
        <v>71</v>
      </c>
      <c r="AY123" s="236" t="s">
        <v>131</v>
      </c>
    </row>
    <row r="124" s="14" customFormat="1">
      <c r="A124" s="14"/>
      <c r="B124" s="237"/>
      <c r="C124" s="238"/>
      <c r="D124" s="227" t="s">
        <v>143</v>
      </c>
      <c r="E124" s="239" t="s">
        <v>19</v>
      </c>
      <c r="F124" s="240" t="s">
        <v>147</v>
      </c>
      <c r="G124" s="238"/>
      <c r="H124" s="241">
        <v>45.603000000000002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143</v>
      </c>
      <c r="AU124" s="247" t="s">
        <v>81</v>
      </c>
      <c r="AV124" s="14" t="s">
        <v>139</v>
      </c>
      <c r="AW124" s="14" t="s">
        <v>32</v>
      </c>
      <c r="AX124" s="14" t="s">
        <v>79</v>
      </c>
      <c r="AY124" s="247" t="s">
        <v>131</v>
      </c>
    </row>
    <row r="125" s="2" customFormat="1" ht="24.15" customHeight="1">
      <c r="A125" s="41"/>
      <c r="B125" s="42"/>
      <c r="C125" s="207" t="s">
        <v>159</v>
      </c>
      <c r="D125" s="207" t="s">
        <v>134</v>
      </c>
      <c r="E125" s="208" t="s">
        <v>177</v>
      </c>
      <c r="F125" s="209" t="s">
        <v>178</v>
      </c>
      <c r="G125" s="210" t="s">
        <v>137</v>
      </c>
      <c r="H125" s="211">
        <v>32.799999999999997</v>
      </c>
      <c r="I125" s="212"/>
      <c r="J125" s="213">
        <f>ROUND(I125*H125,2)</f>
        <v>0</v>
      </c>
      <c r="K125" s="209" t="s">
        <v>138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0.0043800000000000002</v>
      </c>
      <c r="R125" s="216">
        <f>Q125*H125</f>
        <v>0.14366399999999999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139</v>
      </c>
      <c r="AT125" s="218" t="s">
        <v>134</v>
      </c>
      <c r="AU125" s="218" t="s">
        <v>81</v>
      </c>
      <c r="AY125" s="20" t="s">
        <v>131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139</v>
      </c>
      <c r="BM125" s="218" t="s">
        <v>744</v>
      </c>
    </row>
    <row r="126" s="2" customFormat="1">
      <c r="A126" s="41"/>
      <c r="B126" s="42"/>
      <c r="C126" s="43"/>
      <c r="D126" s="220" t="s">
        <v>141</v>
      </c>
      <c r="E126" s="43"/>
      <c r="F126" s="221" t="s">
        <v>180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141</v>
      </c>
      <c r="AU126" s="20" t="s">
        <v>81</v>
      </c>
    </row>
    <row r="127" s="15" customFormat="1">
      <c r="A127" s="15"/>
      <c r="B127" s="248"/>
      <c r="C127" s="249"/>
      <c r="D127" s="227" t="s">
        <v>143</v>
      </c>
      <c r="E127" s="250" t="s">
        <v>19</v>
      </c>
      <c r="F127" s="251" t="s">
        <v>181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143</v>
      </c>
      <c r="AU127" s="257" t="s">
        <v>81</v>
      </c>
      <c r="AV127" s="15" t="s">
        <v>79</v>
      </c>
      <c r="AW127" s="15" t="s">
        <v>32</v>
      </c>
      <c r="AX127" s="15" t="s">
        <v>71</v>
      </c>
      <c r="AY127" s="257" t="s">
        <v>131</v>
      </c>
    </row>
    <row r="128" s="13" customFormat="1">
      <c r="A128" s="13"/>
      <c r="B128" s="225"/>
      <c r="C128" s="226"/>
      <c r="D128" s="227" t="s">
        <v>143</v>
      </c>
      <c r="E128" s="228" t="s">
        <v>19</v>
      </c>
      <c r="F128" s="229" t="s">
        <v>745</v>
      </c>
      <c r="G128" s="226"/>
      <c r="H128" s="230">
        <v>46.799999999999997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143</v>
      </c>
      <c r="AU128" s="236" t="s">
        <v>81</v>
      </c>
      <c r="AV128" s="13" t="s">
        <v>81</v>
      </c>
      <c r="AW128" s="13" t="s">
        <v>32</v>
      </c>
      <c r="AX128" s="13" t="s">
        <v>71</v>
      </c>
      <c r="AY128" s="236" t="s">
        <v>131</v>
      </c>
    </row>
    <row r="129" s="13" customFormat="1">
      <c r="A129" s="13"/>
      <c r="B129" s="225"/>
      <c r="C129" s="226"/>
      <c r="D129" s="227" t="s">
        <v>143</v>
      </c>
      <c r="E129" s="228" t="s">
        <v>19</v>
      </c>
      <c r="F129" s="229" t="s">
        <v>746</v>
      </c>
      <c r="G129" s="226"/>
      <c r="H129" s="230">
        <v>-14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143</v>
      </c>
      <c r="AU129" s="236" t="s">
        <v>81</v>
      </c>
      <c r="AV129" s="13" t="s">
        <v>81</v>
      </c>
      <c r="AW129" s="13" t="s">
        <v>32</v>
      </c>
      <c r="AX129" s="13" t="s">
        <v>71</v>
      </c>
      <c r="AY129" s="236" t="s">
        <v>131</v>
      </c>
    </row>
    <row r="130" s="14" customFormat="1">
      <c r="A130" s="14"/>
      <c r="B130" s="237"/>
      <c r="C130" s="238"/>
      <c r="D130" s="227" t="s">
        <v>143</v>
      </c>
      <c r="E130" s="239" t="s">
        <v>19</v>
      </c>
      <c r="F130" s="240" t="s">
        <v>147</v>
      </c>
      <c r="G130" s="238"/>
      <c r="H130" s="241">
        <v>32.799999999999997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143</v>
      </c>
      <c r="AU130" s="247" t="s">
        <v>81</v>
      </c>
      <c r="AV130" s="14" t="s">
        <v>139</v>
      </c>
      <c r="AW130" s="14" t="s">
        <v>32</v>
      </c>
      <c r="AX130" s="14" t="s">
        <v>79</v>
      </c>
      <c r="AY130" s="247" t="s">
        <v>131</v>
      </c>
    </row>
    <row r="131" s="2" customFormat="1" ht="16.5" customHeight="1">
      <c r="A131" s="41"/>
      <c r="B131" s="42"/>
      <c r="C131" s="207" t="s">
        <v>184</v>
      </c>
      <c r="D131" s="207" t="s">
        <v>134</v>
      </c>
      <c r="E131" s="208" t="s">
        <v>185</v>
      </c>
      <c r="F131" s="209" t="s">
        <v>186</v>
      </c>
      <c r="G131" s="210" t="s">
        <v>137</v>
      </c>
      <c r="H131" s="211">
        <v>20.298999999999999</v>
      </c>
      <c r="I131" s="212"/>
      <c r="J131" s="213">
        <f>ROUND(I131*H131,2)</f>
        <v>0</v>
      </c>
      <c r="K131" s="209" t="s">
        <v>138</v>
      </c>
      <c r="L131" s="47"/>
      <c r="M131" s="214" t="s">
        <v>19</v>
      </c>
      <c r="N131" s="215" t="s">
        <v>42</v>
      </c>
      <c r="O131" s="87"/>
      <c r="P131" s="216">
        <f>O131*H131</f>
        <v>0</v>
      </c>
      <c r="Q131" s="216">
        <v>0.00025999999999999998</v>
      </c>
      <c r="R131" s="216">
        <f>Q131*H131</f>
        <v>0.0052777399999999995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139</v>
      </c>
      <c r="AT131" s="218" t="s">
        <v>134</v>
      </c>
      <c r="AU131" s="218" t="s">
        <v>81</v>
      </c>
      <c r="AY131" s="20" t="s">
        <v>131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139</v>
      </c>
      <c r="BM131" s="218" t="s">
        <v>747</v>
      </c>
    </row>
    <row r="132" s="2" customFormat="1">
      <c r="A132" s="41"/>
      <c r="B132" s="42"/>
      <c r="C132" s="43"/>
      <c r="D132" s="220" t="s">
        <v>141</v>
      </c>
      <c r="E132" s="43"/>
      <c r="F132" s="221" t="s">
        <v>188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141</v>
      </c>
      <c r="AU132" s="20" t="s">
        <v>81</v>
      </c>
    </row>
    <row r="133" s="15" customFormat="1">
      <c r="A133" s="15"/>
      <c r="B133" s="248"/>
      <c r="C133" s="249"/>
      <c r="D133" s="227" t="s">
        <v>143</v>
      </c>
      <c r="E133" s="250" t="s">
        <v>19</v>
      </c>
      <c r="F133" s="251" t="s">
        <v>189</v>
      </c>
      <c r="G133" s="249"/>
      <c r="H133" s="250" t="s">
        <v>19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143</v>
      </c>
      <c r="AU133" s="257" t="s">
        <v>81</v>
      </c>
      <c r="AV133" s="15" t="s">
        <v>79</v>
      </c>
      <c r="AW133" s="15" t="s">
        <v>32</v>
      </c>
      <c r="AX133" s="15" t="s">
        <v>71</v>
      </c>
      <c r="AY133" s="257" t="s">
        <v>131</v>
      </c>
    </row>
    <row r="134" s="13" customFormat="1">
      <c r="A134" s="13"/>
      <c r="B134" s="225"/>
      <c r="C134" s="226"/>
      <c r="D134" s="227" t="s">
        <v>143</v>
      </c>
      <c r="E134" s="228" t="s">
        <v>19</v>
      </c>
      <c r="F134" s="229" t="s">
        <v>748</v>
      </c>
      <c r="G134" s="226"/>
      <c r="H134" s="230">
        <v>2.339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143</v>
      </c>
      <c r="AU134" s="236" t="s">
        <v>81</v>
      </c>
      <c r="AV134" s="13" t="s">
        <v>81</v>
      </c>
      <c r="AW134" s="13" t="s">
        <v>32</v>
      </c>
      <c r="AX134" s="13" t="s">
        <v>71</v>
      </c>
      <c r="AY134" s="236" t="s">
        <v>131</v>
      </c>
    </row>
    <row r="135" s="13" customFormat="1">
      <c r="A135" s="13"/>
      <c r="B135" s="225"/>
      <c r="C135" s="226"/>
      <c r="D135" s="227" t="s">
        <v>143</v>
      </c>
      <c r="E135" s="228" t="s">
        <v>19</v>
      </c>
      <c r="F135" s="229" t="s">
        <v>749</v>
      </c>
      <c r="G135" s="226"/>
      <c r="H135" s="230">
        <v>9.3599999999999994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143</v>
      </c>
      <c r="AU135" s="236" t="s">
        <v>81</v>
      </c>
      <c r="AV135" s="13" t="s">
        <v>81</v>
      </c>
      <c r="AW135" s="13" t="s">
        <v>32</v>
      </c>
      <c r="AX135" s="13" t="s">
        <v>71</v>
      </c>
      <c r="AY135" s="236" t="s">
        <v>131</v>
      </c>
    </row>
    <row r="136" s="13" customFormat="1">
      <c r="A136" s="13"/>
      <c r="B136" s="225"/>
      <c r="C136" s="226"/>
      <c r="D136" s="227" t="s">
        <v>143</v>
      </c>
      <c r="E136" s="228" t="s">
        <v>19</v>
      </c>
      <c r="F136" s="229" t="s">
        <v>750</v>
      </c>
      <c r="G136" s="226"/>
      <c r="H136" s="230">
        <v>-1.3999999999999999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143</v>
      </c>
      <c r="AU136" s="236" t="s">
        <v>81</v>
      </c>
      <c r="AV136" s="13" t="s">
        <v>81</v>
      </c>
      <c r="AW136" s="13" t="s">
        <v>32</v>
      </c>
      <c r="AX136" s="13" t="s">
        <v>71</v>
      </c>
      <c r="AY136" s="236" t="s">
        <v>131</v>
      </c>
    </row>
    <row r="137" s="15" customFormat="1">
      <c r="A137" s="15"/>
      <c r="B137" s="248"/>
      <c r="C137" s="249"/>
      <c r="D137" s="227" t="s">
        <v>143</v>
      </c>
      <c r="E137" s="250" t="s">
        <v>19</v>
      </c>
      <c r="F137" s="251" t="s">
        <v>751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143</v>
      </c>
      <c r="AU137" s="257" t="s">
        <v>81</v>
      </c>
      <c r="AV137" s="15" t="s">
        <v>79</v>
      </c>
      <c r="AW137" s="15" t="s">
        <v>32</v>
      </c>
      <c r="AX137" s="15" t="s">
        <v>71</v>
      </c>
      <c r="AY137" s="257" t="s">
        <v>131</v>
      </c>
    </row>
    <row r="138" s="13" customFormat="1">
      <c r="A138" s="13"/>
      <c r="B138" s="225"/>
      <c r="C138" s="226"/>
      <c r="D138" s="227" t="s">
        <v>143</v>
      </c>
      <c r="E138" s="228" t="s">
        <v>19</v>
      </c>
      <c r="F138" s="229" t="s">
        <v>203</v>
      </c>
      <c r="G138" s="226"/>
      <c r="H138" s="230">
        <v>10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143</v>
      </c>
      <c r="AU138" s="236" t="s">
        <v>81</v>
      </c>
      <c r="AV138" s="13" t="s">
        <v>81</v>
      </c>
      <c r="AW138" s="13" t="s">
        <v>32</v>
      </c>
      <c r="AX138" s="13" t="s">
        <v>71</v>
      </c>
      <c r="AY138" s="236" t="s">
        <v>131</v>
      </c>
    </row>
    <row r="139" s="14" customFormat="1">
      <c r="A139" s="14"/>
      <c r="B139" s="237"/>
      <c r="C139" s="238"/>
      <c r="D139" s="227" t="s">
        <v>143</v>
      </c>
      <c r="E139" s="239" t="s">
        <v>19</v>
      </c>
      <c r="F139" s="240" t="s">
        <v>147</v>
      </c>
      <c r="G139" s="238"/>
      <c r="H139" s="241">
        <v>20.298999999999999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143</v>
      </c>
      <c r="AU139" s="247" t="s">
        <v>81</v>
      </c>
      <c r="AV139" s="14" t="s">
        <v>139</v>
      </c>
      <c r="AW139" s="14" t="s">
        <v>32</v>
      </c>
      <c r="AX139" s="14" t="s">
        <v>79</v>
      </c>
      <c r="AY139" s="247" t="s">
        <v>131</v>
      </c>
    </row>
    <row r="140" s="2" customFormat="1" ht="16.5" customHeight="1">
      <c r="A140" s="41"/>
      <c r="B140" s="42"/>
      <c r="C140" s="207" t="s">
        <v>193</v>
      </c>
      <c r="D140" s="207" t="s">
        <v>134</v>
      </c>
      <c r="E140" s="208" t="s">
        <v>194</v>
      </c>
      <c r="F140" s="209" t="s">
        <v>195</v>
      </c>
      <c r="G140" s="210" t="s">
        <v>137</v>
      </c>
      <c r="H140" s="211">
        <v>20.298999999999999</v>
      </c>
      <c r="I140" s="212"/>
      <c r="J140" s="213">
        <f>ROUND(I140*H140,2)</f>
        <v>0</v>
      </c>
      <c r="K140" s="209" t="s">
        <v>138</v>
      </c>
      <c r="L140" s="47"/>
      <c r="M140" s="214" t="s">
        <v>19</v>
      </c>
      <c r="N140" s="215" t="s">
        <v>42</v>
      </c>
      <c r="O140" s="87"/>
      <c r="P140" s="216">
        <f>O140*H140</f>
        <v>0</v>
      </c>
      <c r="Q140" s="216">
        <v>0.0040000000000000001</v>
      </c>
      <c r="R140" s="216">
        <f>Q140*H140</f>
        <v>0.081196000000000004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139</v>
      </c>
      <c r="AT140" s="218" t="s">
        <v>134</v>
      </c>
      <c r="AU140" s="218" t="s">
        <v>81</v>
      </c>
      <c r="AY140" s="20" t="s">
        <v>131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139</v>
      </c>
      <c r="BM140" s="218" t="s">
        <v>752</v>
      </c>
    </row>
    <row r="141" s="2" customFormat="1">
      <c r="A141" s="41"/>
      <c r="B141" s="42"/>
      <c r="C141" s="43"/>
      <c r="D141" s="220" t="s">
        <v>141</v>
      </c>
      <c r="E141" s="43"/>
      <c r="F141" s="221" t="s">
        <v>197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141</v>
      </c>
      <c r="AU141" s="20" t="s">
        <v>81</v>
      </c>
    </row>
    <row r="142" s="2" customFormat="1" ht="24.15" customHeight="1">
      <c r="A142" s="41"/>
      <c r="B142" s="42"/>
      <c r="C142" s="207" t="s">
        <v>198</v>
      </c>
      <c r="D142" s="207" t="s">
        <v>134</v>
      </c>
      <c r="E142" s="208" t="s">
        <v>199</v>
      </c>
      <c r="F142" s="209" t="s">
        <v>200</v>
      </c>
      <c r="G142" s="210" t="s">
        <v>156</v>
      </c>
      <c r="H142" s="211">
        <v>5</v>
      </c>
      <c r="I142" s="212"/>
      <c r="J142" s="213">
        <f>ROUND(I142*H142,2)</f>
        <v>0</v>
      </c>
      <c r="K142" s="209" t="s">
        <v>138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0.017770000000000001</v>
      </c>
      <c r="R142" s="216">
        <f>Q142*H142</f>
        <v>0.088850000000000012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139</v>
      </c>
      <c r="AT142" s="218" t="s">
        <v>134</v>
      </c>
      <c r="AU142" s="218" t="s">
        <v>81</v>
      </c>
      <c r="AY142" s="20" t="s">
        <v>131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139</v>
      </c>
      <c r="BM142" s="218" t="s">
        <v>753</v>
      </c>
    </row>
    <row r="143" s="2" customFormat="1">
      <c r="A143" s="41"/>
      <c r="B143" s="42"/>
      <c r="C143" s="43"/>
      <c r="D143" s="220" t="s">
        <v>141</v>
      </c>
      <c r="E143" s="43"/>
      <c r="F143" s="221" t="s">
        <v>202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141</v>
      </c>
      <c r="AU143" s="20" t="s">
        <v>81</v>
      </c>
    </row>
    <row r="144" s="2" customFormat="1" ht="16.5" customHeight="1">
      <c r="A144" s="41"/>
      <c r="B144" s="42"/>
      <c r="C144" s="258" t="s">
        <v>203</v>
      </c>
      <c r="D144" s="258" t="s">
        <v>204</v>
      </c>
      <c r="E144" s="259" t="s">
        <v>205</v>
      </c>
      <c r="F144" s="260" t="s">
        <v>206</v>
      </c>
      <c r="G144" s="261" t="s">
        <v>156</v>
      </c>
      <c r="H144" s="262">
        <v>5</v>
      </c>
      <c r="I144" s="263"/>
      <c r="J144" s="264">
        <f>ROUND(I144*H144,2)</f>
        <v>0</v>
      </c>
      <c r="K144" s="260" t="s">
        <v>138</v>
      </c>
      <c r="L144" s="265"/>
      <c r="M144" s="266" t="s">
        <v>19</v>
      </c>
      <c r="N144" s="267" t="s">
        <v>42</v>
      </c>
      <c r="O144" s="87"/>
      <c r="P144" s="216">
        <f>O144*H144</f>
        <v>0</v>
      </c>
      <c r="Q144" s="216">
        <v>0.014579999999999999</v>
      </c>
      <c r="R144" s="216">
        <f>Q144*H144</f>
        <v>0.072899999999999993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193</v>
      </c>
      <c r="AT144" s="218" t="s">
        <v>204</v>
      </c>
      <c r="AU144" s="218" t="s">
        <v>81</v>
      </c>
      <c r="AY144" s="20" t="s">
        <v>131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139</v>
      </c>
      <c r="BM144" s="218" t="s">
        <v>754</v>
      </c>
    </row>
    <row r="145" s="12" customFormat="1" ht="22.8" customHeight="1">
      <c r="A145" s="12"/>
      <c r="B145" s="191"/>
      <c r="C145" s="192"/>
      <c r="D145" s="193" t="s">
        <v>70</v>
      </c>
      <c r="E145" s="205" t="s">
        <v>198</v>
      </c>
      <c r="F145" s="205" t="s">
        <v>208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SUM(P146:P162)</f>
        <v>0</v>
      </c>
      <c r="Q145" s="199"/>
      <c r="R145" s="200">
        <f>SUM(R146:R162)</f>
        <v>0.0065300000000000011</v>
      </c>
      <c r="S145" s="199"/>
      <c r="T145" s="201">
        <f>SUM(T146:T162)</f>
        <v>2.8525830000000001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79</v>
      </c>
      <c r="AT145" s="203" t="s">
        <v>70</v>
      </c>
      <c r="AU145" s="203" t="s">
        <v>79</v>
      </c>
      <c r="AY145" s="202" t="s">
        <v>131</v>
      </c>
      <c r="BK145" s="204">
        <f>SUM(BK146:BK162)</f>
        <v>0</v>
      </c>
    </row>
    <row r="146" s="2" customFormat="1" ht="16.5" customHeight="1">
      <c r="A146" s="41"/>
      <c r="B146" s="42"/>
      <c r="C146" s="207" t="s">
        <v>209</v>
      </c>
      <c r="D146" s="207" t="s">
        <v>134</v>
      </c>
      <c r="E146" s="208" t="s">
        <v>210</v>
      </c>
      <c r="F146" s="209" t="s">
        <v>211</v>
      </c>
      <c r="G146" s="210" t="s">
        <v>137</v>
      </c>
      <c r="H146" s="211">
        <v>12.843</v>
      </c>
      <c r="I146" s="212"/>
      <c r="J146" s="213">
        <f>ROUND(I146*H146,2)</f>
        <v>0</v>
      </c>
      <c r="K146" s="209" t="s">
        <v>138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0.18099999999999999</v>
      </c>
      <c r="T146" s="217">
        <f>S146*H146</f>
        <v>2.3245830000000001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139</v>
      </c>
      <c r="AT146" s="218" t="s">
        <v>134</v>
      </c>
      <c r="AU146" s="218" t="s">
        <v>81</v>
      </c>
      <c r="AY146" s="20" t="s">
        <v>131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139</v>
      </c>
      <c r="BM146" s="218" t="s">
        <v>755</v>
      </c>
    </row>
    <row r="147" s="2" customFormat="1">
      <c r="A147" s="41"/>
      <c r="B147" s="42"/>
      <c r="C147" s="43"/>
      <c r="D147" s="220" t="s">
        <v>141</v>
      </c>
      <c r="E147" s="43"/>
      <c r="F147" s="221" t="s">
        <v>213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141</v>
      </c>
      <c r="AU147" s="20" t="s">
        <v>81</v>
      </c>
    </row>
    <row r="148" s="13" customFormat="1">
      <c r="A148" s="13"/>
      <c r="B148" s="225"/>
      <c r="C148" s="226"/>
      <c r="D148" s="227" t="s">
        <v>143</v>
      </c>
      <c r="E148" s="228" t="s">
        <v>19</v>
      </c>
      <c r="F148" s="229" t="s">
        <v>756</v>
      </c>
      <c r="G148" s="226"/>
      <c r="H148" s="230">
        <v>19.843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143</v>
      </c>
      <c r="AU148" s="236" t="s">
        <v>81</v>
      </c>
      <c r="AV148" s="13" t="s">
        <v>81</v>
      </c>
      <c r="AW148" s="13" t="s">
        <v>32</v>
      </c>
      <c r="AX148" s="13" t="s">
        <v>71</v>
      </c>
      <c r="AY148" s="236" t="s">
        <v>131</v>
      </c>
    </row>
    <row r="149" s="13" customFormat="1">
      <c r="A149" s="13"/>
      <c r="B149" s="225"/>
      <c r="C149" s="226"/>
      <c r="D149" s="227" t="s">
        <v>143</v>
      </c>
      <c r="E149" s="228" t="s">
        <v>19</v>
      </c>
      <c r="F149" s="229" t="s">
        <v>734</v>
      </c>
      <c r="G149" s="226"/>
      <c r="H149" s="230">
        <v>-7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143</v>
      </c>
      <c r="AU149" s="236" t="s">
        <v>81</v>
      </c>
      <c r="AV149" s="13" t="s">
        <v>81</v>
      </c>
      <c r="AW149" s="13" t="s">
        <v>32</v>
      </c>
      <c r="AX149" s="13" t="s">
        <v>71</v>
      </c>
      <c r="AY149" s="236" t="s">
        <v>131</v>
      </c>
    </row>
    <row r="150" s="14" customFormat="1">
      <c r="A150" s="14"/>
      <c r="B150" s="237"/>
      <c r="C150" s="238"/>
      <c r="D150" s="227" t="s">
        <v>143</v>
      </c>
      <c r="E150" s="239" t="s">
        <v>19</v>
      </c>
      <c r="F150" s="240" t="s">
        <v>147</v>
      </c>
      <c r="G150" s="238"/>
      <c r="H150" s="241">
        <v>12.843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143</v>
      </c>
      <c r="AU150" s="247" t="s">
        <v>81</v>
      </c>
      <c r="AV150" s="14" t="s">
        <v>139</v>
      </c>
      <c r="AW150" s="14" t="s">
        <v>32</v>
      </c>
      <c r="AX150" s="14" t="s">
        <v>79</v>
      </c>
      <c r="AY150" s="247" t="s">
        <v>131</v>
      </c>
    </row>
    <row r="151" s="2" customFormat="1" ht="16.5" customHeight="1">
      <c r="A151" s="41"/>
      <c r="B151" s="42"/>
      <c r="C151" s="207" t="s">
        <v>8</v>
      </c>
      <c r="D151" s="207" t="s">
        <v>134</v>
      </c>
      <c r="E151" s="208" t="s">
        <v>215</v>
      </c>
      <c r="F151" s="209" t="s">
        <v>216</v>
      </c>
      <c r="G151" s="210" t="s">
        <v>137</v>
      </c>
      <c r="H151" s="211">
        <v>26.120000000000001</v>
      </c>
      <c r="I151" s="212"/>
      <c r="J151" s="213">
        <f>ROUND(I151*H151,2)</f>
        <v>0</v>
      </c>
      <c r="K151" s="209" t="s">
        <v>138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139</v>
      </c>
      <c r="AT151" s="218" t="s">
        <v>134</v>
      </c>
      <c r="AU151" s="218" t="s">
        <v>81</v>
      </c>
      <c r="AY151" s="20" t="s">
        <v>131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139</v>
      </c>
      <c r="BM151" s="218" t="s">
        <v>757</v>
      </c>
    </row>
    <row r="152" s="2" customFormat="1">
      <c r="A152" s="41"/>
      <c r="B152" s="42"/>
      <c r="C152" s="43"/>
      <c r="D152" s="220" t="s">
        <v>141</v>
      </c>
      <c r="E152" s="43"/>
      <c r="F152" s="221" t="s">
        <v>218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141</v>
      </c>
      <c r="AU152" s="20" t="s">
        <v>81</v>
      </c>
    </row>
    <row r="153" s="2" customFormat="1" ht="16.5" customHeight="1">
      <c r="A153" s="41"/>
      <c r="B153" s="42"/>
      <c r="C153" s="207" t="s">
        <v>219</v>
      </c>
      <c r="D153" s="207" t="s">
        <v>134</v>
      </c>
      <c r="E153" s="208" t="s">
        <v>220</v>
      </c>
      <c r="F153" s="209" t="s">
        <v>221</v>
      </c>
      <c r="G153" s="210" t="s">
        <v>137</v>
      </c>
      <c r="H153" s="211">
        <v>52.240000000000002</v>
      </c>
      <c r="I153" s="212"/>
      <c r="J153" s="213">
        <f>ROUND(I153*H153,2)</f>
        <v>0</v>
      </c>
      <c r="K153" s="209" t="s">
        <v>138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139</v>
      </c>
      <c r="AT153" s="218" t="s">
        <v>134</v>
      </c>
      <c r="AU153" s="218" t="s">
        <v>81</v>
      </c>
      <c r="AY153" s="20" t="s">
        <v>131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139</v>
      </c>
      <c r="BM153" s="218" t="s">
        <v>758</v>
      </c>
    </row>
    <row r="154" s="2" customFormat="1">
      <c r="A154" s="41"/>
      <c r="B154" s="42"/>
      <c r="C154" s="43"/>
      <c r="D154" s="220" t="s">
        <v>141</v>
      </c>
      <c r="E154" s="43"/>
      <c r="F154" s="221" t="s">
        <v>223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141</v>
      </c>
      <c r="AU154" s="20" t="s">
        <v>81</v>
      </c>
    </row>
    <row r="155" s="13" customFormat="1">
      <c r="A155" s="13"/>
      <c r="B155" s="225"/>
      <c r="C155" s="226"/>
      <c r="D155" s="227" t="s">
        <v>143</v>
      </c>
      <c r="E155" s="228" t="s">
        <v>19</v>
      </c>
      <c r="F155" s="229" t="s">
        <v>759</v>
      </c>
      <c r="G155" s="226"/>
      <c r="H155" s="230">
        <v>52.240000000000002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143</v>
      </c>
      <c r="AU155" s="236" t="s">
        <v>81</v>
      </c>
      <c r="AV155" s="13" t="s">
        <v>81</v>
      </c>
      <c r="AW155" s="13" t="s">
        <v>32</v>
      </c>
      <c r="AX155" s="13" t="s">
        <v>79</v>
      </c>
      <c r="AY155" s="236" t="s">
        <v>131</v>
      </c>
    </row>
    <row r="156" s="2" customFormat="1" ht="24.15" customHeight="1">
      <c r="A156" s="41"/>
      <c r="B156" s="42"/>
      <c r="C156" s="207" t="s">
        <v>225</v>
      </c>
      <c r="D156" s="207" t="s">
        <v>134</v>
      </c>
      <c r="E156" s="208" t="s">
        <v>226</v>
      </c>
      <c r="F156" s="209" t="s">
        <v>227</v>
      </c>
      <c r="G156" s="210" t="s">
        <v>137</v>
      </c>
      <c r="H156" s="211">
        <v>6</v>
      </c>
      <c r="I156" s="212"/>
      <c r="J156" s="213">
        <f>ROUND(I156*H156,2)</f>
        <v>0</v>
      </c>
      <c r="K156" s="209" t="s">
        <v>138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0.087999999999999995</v>
      </c>
      <c r="T156" s="217">
        <f>S156*H156</f>
        <v>0.52800000000000002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139</v>
      </c>
      <c r="AT156" s="218" t="s">
        <v>134</v>
      </c>
      <c r="AU156" s="218" t="s">
        <v>81</v>
      </c>
      <c r="AY156" s="20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139</v>
      </c>
      <c r="BM156" s="218" t="s">
        <v>760</v>
      </c>
    </row>
    <row r="157" s="2" customFormat="1">
      <c r="A157" s="41"/>
      <c r="B157" s="42"/>
      <c r="C157" s="43"/>
      <c r="D157" s="220" t="s">
        <v>141</v>
      </c>
      <c r="E157" s="43"/>
      <c r="F157" s="221" t="s">
        <v>229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141</v>
      </c>
      <c r="AU157" s="20" t="s">
        <v>81</v>
      </c>
    </row>
    <row r="158" s="13" customFormat="1">
      <c r="A158" s="13"/>
      <c r="B158" s="225"/>
      <c r="C158" s="226"/>
      <c r="D158" s="227" t="s">
        <v>143</v>
      </c>
      <c r="E158" s="228" t="s">
        <v>19</v>
      </c>
      <c r="F158" s="229" t="s">
        <v>761</v>
      </c>
      <c r="G158" s="226"/>
      <c r="H158" s="230">
        <v>6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143</v>
      </c>
      <c r="AU158" s="236" t="s">
        <v>81</v>
      </c>
      <c r="AV158" s="13" t="s">
        <v>81</v>
      </c>
      <c r="AW158" s="13" t="s">
        <v>32</v>
      </c>
      <c r="AX158" s="13" t="s">
        <v>79</v>
      </c>
      <c r="AY158" s="236" t="s">
        <v>131</v>
      </c>
    </row>
    <row r="159" s="2" customFormat="1" ht="24.15" customHeight="1">
      <c r="A159" s="41"/>
      <c r="B159" s="42"/>
      <c r="C159" s="207" t="s">
        <v>231</v>
      </c>
      <c r="D159" s="207" t="s">
        <v>134</v>
      </c>
      <c r="E159" s="208" t="s">
        <v>232</v>
      </c>
      <c r="F159" s="209" t="s">
        <v>233</v>
      </c>
      <c r="G159" s="210" t="s">
        <v>137</v>
      </c>
      <c r="H159" s="211">
        <v>26.120000000000001</v>
      </c>
      <c r="I159" s="212"/>
      <c r="J159" s="213">
        <f>ROUND(I159*H159,2)</f>
        <v>0</v>
      </c>
      <c r="K159" s="209" t="s">
        <v>138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0.00021000000000000001</v>
      </c>
      <c r="R159" s="216">
        <f>Q159*H159</f>
        <v>0.0054852000000000008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139</v>
      </c>
      <c r="AT159" s="218" t="s">
        <v>134</v>
      </c>
      <c r="AU159" s="218" t="s">
        <v>81</v>
      </c>
      <c r="AY159" s="20" t="s">
        <v>131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139</v>
      </c>
      <c r="BM159" s="218" t="s">
        <v>762</v>
      </c>
    </row>
    <row r="160" s="2" customFormat="1">
      <c r="A160" s="41"/>
      <c r="B160" s="42"/>
      <c r="C160" s="43"/>
      <c r="D160" s="220" t="s">
        <v>141</v>
      </c>
      <c r="E160" s="43"/>
      <c r="F160" s="221" t="s">
        <v>235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141</v>
      </c>
      <c r="AU160" s="20" t="s">
        <v>81</v>
      </c>
    </row>
    <row r="161" s="2" customFormat="1" ht="24.15" customHeight="1">
      <c r="A161" s="41"/>
      <c r="B161" s="42"/>
      <c r="C161" s="207" t="s">
        <v>236</v>
      </c>
      <c r="D161" s="207" t="s">
        <v>134</v>
      </c>
      <c r="E161" s="208" t="s">
        <v>237</v>
      </c>
      <c r="F161" s="209" t="s">
        <v>238</v>
      </c>
      <c r="G161" s="210" t="s">
        <v>137</v>
      </c>
      <c r="H161" s="211">
        <v>26.120000000000001</v>
      </c>
      <c r="I161" s="212"/>
      <c r="J161" s="213">
        <f>ROUND(I161*H161,2)</f>
        <v>0</v>
      </c>
      <c r="K161" s="209" t="s">
        <v>138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4.0000000000000003E-05</v>
      </c>
      <c r="R161" s="216">
        <f>Q161*H161</f>
        <v>0.0010448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139</v>
      </c>
      <c r="AT161" s="218" t="s">
        <v>134</v>
      </c>
      <c r="AU161" s="218" t="s">
        <v>81</v>
      </c>
      <c r="AY161" s="20" t="s">
        <v>131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139</v>
      </c>
      <c r="BM161" s="218" t="s">
        <v>763</v>
      </c>
    </row>
    <row r="162" s="2" customFormat="1">
      <c r="A162" s="41"/>
      <c r="B162" s="42"/>
      <c r="C162" s="43"/>
      <c r="D162" s="220" t="s">
        <v>141</v>
      </c>
      <c r="E162" s="43"/>
      <c r="F162" s="221" t="s">
        <v>240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141</v>
      </c>
      <c r="AU162" s="20" t="s">
        <v>81</v>
      </c>
    </row>
    <row r="163" s="12" customFormat="1" ht="22.8" customHeight="1">
      <c r="A163" s="12"/>
      <c r="B163" s="191"/>
      <c r="C163" s="192"/>
      <c r="D163" s="193" t="s">
        <v>70</v>
      </c>
      <c r="E163" s="205" t="s">
        <v>241</v>
      </c>
      <c r="F163" s="205" t="s">
        <v>242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SUM(P164:P174)</f>
        <v>0</v>
      </c>
      <c r="Q163" s="199"/>
      <c r="R163" s="200">
        <f>SUM(R164:R174)</f>
        <v>0</v>
      </c>
      <c r="S163" s="199"/>
      <c r="T163" s="201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79</v>
      </c>
      <c r="AT163" s="203" t="s">
        <v>70</v>
      </c>
      <c r="AU163" s="203" t="s">
        <v>79</v>
      </c>
      <c r="AY163" s="202" t="s">
        <v>131</v>
      </c>
      <c r="BK163" s="204">
        <f>SUM(BK164:BK174)</f>
        <v>0</v>
      </c>
    </row>
    <row r="164" s="2" customFormat="1" ht="16.5" customHeight="1">
      <c r="A164" s="41"/>
      <c r="B164" s="42"/>
      <c r="C164" s="207" t="s">
        <v>243</v>
      </c>
      <c r="D164" s="207" t="s">
        <v>134</v>
      </c>
      <c r="E164" s="208" t="s">
        <v>244</v>
      </c>
      <c r="F164" s="209" t="s">
        <v>245</v>
      </c>
      <c r="G164" s="210" t="s">
        <v>246</v>
      </c>
      <c r="H164" s="211">
        <v>5.6870000000000003</v>
      </c>
      <c r="I164" s="212"/>
      <c r="J164" s="213">
        <f>ROUND(I164*H164,2)</f>
        <v>0</v>
      </c>
      <c r="K164" s="209" t="s">
        <v>138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139</v>
      </c>
      <c r="AT164" s="218" t="s">
        <v>134</v>
      </c>
      <c r="AU164" s="218" t="s">
        <v>81</v>
      </c>
      <c r="AY164" s="20" t="s">
        <v>131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139</v>
      </c>
      <c r="BM164" s="218" t="s">
        <v>764</v>
      </c>
    </row>
    <row r="165" s="2" customFormat="1">
      <c r="A165" s="41"/>
      <c r="B165" s="42"/>
      <c r="C165" s="43"/>
      <c r="D165" s="220" t="s">
        <v>141</v>
      </c>
      <c r="E165" s="43"/>
      <c r="F165" s="221" t="s">
        <v>248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141</v>
      </c>
      <c r="AU165" s="20" t="s">
        <v>81</v>
      </c>
    </row>
    <row r="166" s="2" customFormat="1" ht="24.15" customHeight="1">
      <c r="A166" s="41"/>
      <c r="B166" s="42"/>
      <c r="C166" s="207" t="s">
        <v>249</v>
      </c>
      <c r="D166" s="207" t="s">
        <v>134</v>
      </c>
      <c r="E166" s="208" t="s">
        <v>250</v>
      </c>
      <c r="F166" s="209" t="s">
        <v>251</v>
      </c>
      <c r="G166" s="210" t="s">
        <v>246</v>
      </c>
      <c r="H166" s="211">
        <v>5.6870000000000003</v>
      </c>
      <c r="I166" s="212"/>
      <c r="J166" s="213">
        <f>ROUND(I166*H166,2)</f>
        <v>0</v>
      </c>
      <c r="K166" s="209" t="s">
        <v>138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139</v>
      </c>
      <c r="AT166" s="218" t="s">
        <v>134</v>
      </c>
      <c r="AU166" s="218" t="s">
        <v>81</v>
      </c>
      <c r="AY166" s="20" t="s">
        <v>131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139</v>
      </c>
      <c r="BM166" s="218" t="s">
        <v>765</v>
      </c>
    </row>
    <row r="167" s="2" customFormat="1">
      <c r="A167" s="41"/>
      <c r="B167" s="42"/>
      <c r="C167" s="43"/>
      <c r="D167" s="220" t="s">
        <v>141</v>
      </c>
      <c r="E167" s="43"/>
      <c r="F167" s="221" t="s">
        <v>253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141</v>
      </c>
      <c r="AU167" s="20" t="s">
        <v>81</v>
      </c>
    </row>
    <row r="168" s="2" customFormat="1" ht="21.75" customHeight="1">
      <c r="A168" s="41"/>
      <c r="B168" s="42"/>
      <c r="C168" s="207" t="s">
        <v>254</v>
      </c>
      <c r="D168" s="207" t="s">
        <v>134</v>
      </c>
      <c r="E168" s="208" t="s">
        <v>255</v>
      </c>
      <c r="F168" s="209" t="s">
        <v>256</v>
      </c>
      <c r="G168" s="210" t="s">
        <v>246</v>
      </c>
      <c r="H168" s="211">
        <v>5.6870000000000003</v>
      </c>
      <c r="I168" s="212"/>
      <c r="J168" s="213">
        <f>ROUND(I168*H168,2)</f>
        <v>0</v>
      </c>
      <c r="K168" s="209" t="s">
        <v>138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139</v>
      </c>
      <c r="AT168" s="218" t="s">
        <v>134</v>
      </c>
      <c r="AU168" s="218" t="s">
        <v>81</v>
      </c>
      <c r="AY168" s="20" t="s">
        <v>131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139</v>
      </c>
      <c r="BM168" s="218" t="s">
        <v>766</v>
      </c>
    </row>
    <row r="169" s="2" customFormat="1">
      <c r="A169" s="41"/>
      <c r="B169" s="42"/>
      <c r="C169" s="43"/>
      <c r="D169" s="220" t="s">
        <v>141</v>
      </c>
      <c r="E169" s="43"/>
      <c r="F169" s="221" t="s">
        <v>258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141</v>
      </c>
      <c r="AU169" s="20" t="s">
        <v>81</v>
      </c>
    </row>
    <row r="170" s="2" customFormat="1" ht="24.15" customHeight="1">
      <c r="A170" s="41"/>
      <c r="B170" s="42"/>
      <c r="C170" s="207" t="s">
        <v>259</v>
      </c>
      <c r="D170" s="207" t="s">
        <v>134</v>
      </c>
      <c r="E170" s="208" t="s">
        <v>260</v>
      </c>
      <c r="F170" s="209" t="s">
        <v>261</v>
      </c>
      <c r="G170" s="210" t="s">
        <v>246</v>
      </c>
      <c r="H170" s="211">
        <v>39.808999999999998</v>
      </c>
      <c r="I170" s="212"/>
      <c r="J170" s="213">
        <f>ROUND(I170*H170,2)</f>
        <v>0</v>
      </c>
      <c r="K170" s="209" t="s">
        <v>138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139</v>
      </c>
      <c r="AT170" s="218" t="s">
        <v>134</v>
      </c>
      <c r="AU170" s="218" t="s">
        <v>81</v>
      </c>
      <c r="AY170" s="20" t="s">
        <v>131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139</v>
      </c>
      <c r="BM170" s="218" t="s">
        <v>767</v>
      </c>
    </row>
    <row r="171" s="2" customFormat="1">
      <c r="A171" s="41"/>
      <c r="B171" s="42"/>
      <c r="C171" s="43"/>
      <c r="D171" s="220" t="s">
        <v>141</v>
      </c>
      <c r="E171" s="43"/>
      <c r="F171" s="221" t="s">
        <v>263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141</v>
      </c>
      <c r="AU171" s="20" t="s">
        <v>81</v>
      </c>
    </row>
    <row r="172" s="13" customFormat="1">
      <c r="A172" s="13"/>
      <c r="B172" s="225"/>
      <c r="C172" s="226"/>
      <c r="D172" s="227" t="s">
        <v>143</v>
      </c>
      <c r="E172" s="228" t="s">
        <v>19</v>
      </c>
      <c r="F172" s="229" t="s">
        <v>768</v>
      </c>
      <c r="G172" s="226"/>
      <c r="H172" s="230">
        <v>39.808999999999998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143</v>
      </c>
      <c r="AU172" s="236" t="s">
        <v>81</v>
      </c>
      <c r="AV172" s="13" t="s">
        <v>81</v>
      </c>
      <c r="AW172" s="13" t="s">
        <v>32</v>
      </c>
      <c r="AX172" s="13" t="s">
        <v>79</v>
      </c>
      <c r="AY172" s="236" t="s">
        <v>131</v>
      </c>
    </row>
    <row r="173" s="2" customFormat="1" ht="24.15" customHeight="1">
      <c r="A173" s="41"/>
      <c r="B173" s="42"/>
      <c r="C173" s="207" t="s">
        <v>7</v>
      </c>
      <c r="D173" s="207" t="s">
        <v>134</v>
      </c>
      <c r="E173" s="208" t="s">
        <v>265</v>
      </c>
      <c r="F173" s="209" t="s">
        <v>266</v>
      </c>
      <c r="G173" s="210" t="s">
        <v>246</v>
      </c>
      <c r="H173" s="211">
        <v>5.6870000000000003</v>
      </c>
      <c r="I173" s="212"/>
      <c r="J173" s="213">
        <f>ROUND(I173*H173,2)</f>
        <v>0</v>
      </c>
      <c r="K173" s="209" t="s">
        <v>138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139</v>
      </c>
      <c r="AT173" s="218" t="s">
        <v>134</v>
      </c>
      <c r="AU173" s="218" t="s">
        <v>81</v>
      </c>
      <c r="AY173" s="20" t="s">
        <v>131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139</v>
      </c>
      <c r="BM173" s="218" t="s">
        <v>769</v>
      </c>
    </row>
    <row r="174" s="2" customFormat="1">
      <c r="A174" s="41"/>
      <c r="B174" s="42"/>
      <c r="C174" s="43"/>
      <c r="D174" s="220" t="s">
        <v>141</v>
      </c>
      <c r="E174" s="43"/>
      <c r="F174" s="221" t="s">
        <v>268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141</v>
      </c>
      <c r="AU174" s="20" t="s">
        <v>81</v>
      </c>
    </row>
    <row r="175" s="12" customFormat="1" ht="22.8" customHeight="1">
      <c r="A175" s="12"/>
      <c r="B175" s="191"/>
      <c r="C175" s="192"/>
      <c r="D175" s="193" t="s">
        <v>70</v>
      </c>
      <c r="E175" s="205" t="s">
        <v>269</v>
      </c>
      <c r="F175" s="205" t="s">
        <v>270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SUM(P176:P177)</f>
        <v>0</v>
      </c>
      <c r="Q175" s="199"/>
      <c r="R175" s="200">
        <f>SUM(R176:R177)</f>
        <v>0</v>
      </c>
      <c r="S175" s="199"/>
      <c r="T175" s="201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79</v>
      </c>
      <c r="AT175" s="203" t="s">
        <v>70</v>
      </c>
      <c r="AU175" s="203" t="s">
        <v>79</v>
      </c>
      <c r="AY175" s="202" t="s">
        <v>131</v>
      </c>
      <c r="BK175" s="204">
        <f>SUM(BK176:BK177)</f>
        <v>0</v>
      </c>
    </row>
    <row r="176" s="2" customFormat="1" ht="33" customHeight="1">
      <c r="A176" s="41"/>
      <c r="B176" s="42"/>
      <c r="C176" s="207" t="s">
        <v>271</v>
      </c>
      <c r="D176" s="207" t="s">
        <v>134</v>
      </c>
      <c r="E176" s="208" t="s">
        <v>272</v>
      </c>
      <c r="F176" s="209" t="s">
        <v>273</v>
      </c>
      <c r="G176" s="210" t="s">
        <v>246</v>
      </c>
      <c r="H176" s="211">
        <v>2.4580000000000002</v>
      </c>
      <c r="I176" s="212"/>
      <c r="J176" s="213">
        <f>ROUND(I176*H176,2)</f>
        <v>0</v>
      </c>
      <c r="K176" s="209" t="s">
        <v>138</v>
      </c>
      <c r="L176" s="47"/>
      <c r="M176" s="214" t="s">
        <v>19</v>
      </c>
      <c r="N176" s="215" t="s">
        <v>42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139</v>
      </c>
      <c r="AT176" s="218" t="s">
        <v>134</v>
      </c>
      <c r="AU176" s="218" t="s">
        <v>81</v>
      </c>
      <c r="AY176" s="20" t="s">
        <v>131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139</v>
      </c>
      <c r="BM176" s="218" t="s">
        <v>770</v>
      </c>
    </row>
    <row r="177" s="2" customFormat="1">
      <c r="A177" s="41"/>
      <c r="B177" s="42"/>
      <c r="C177" s="43"/>
      <c r="D177" s="220" t="s">
        <v>141</v>
      </c>
      <c r="E177" s="43"/>
      <c r="F177" s="221" t="s">
        <v>275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141</v>
      </c>
      <c r="AU177" s="20" t="s">
        <v>81</v>
      </c>
    </row>
    <row r="178" s="12" customFormat="1" ht="25.92" customHeight="1">
      <c r="A178" s="12"/>
      <c r="B178" s="191"/>
      <c r="C178" s="192"/>
      <c r="D178" s="193" t="s">
        <v>70</v>
      </c>
      <c r="E178" s="194" t="s">
        <v>276</v>
      </c>
      <c r="F178" s="194" t="s">
        <v>277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P179+P182+P225+P230+P236+P247+P263+P300+P352+P366</f>
        <v>0</v>
      </c>
      <c r="Q178" s="199"/>
      <c r="R178" s="200">
        <f>R179+R182+R225+R230+R236+R247+R263+R300+R352+R366</f>
        <v>3.4768940800000001</v>
      </c>
      <c r="S178" s="199"/>
      <c r="T178" s="201">
        <f>T179+T182+T225+T230+T236+T247+T263+T300+T352+T366</f>
        <v>2.8346864399999996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81</v>
      </c>
      <c r="AT178" s="203" t="s">
        <v>70</v>
      </c>
      <c r="AU178" s="203" t="s">
        <v>71</v>
      </c>
      <c r="AY178" s="202" t="s">
        <v>131</v>
      </c>
      <c r="BK178" s="204">
        <f>BK179+BK182+BK225+BK230+BK236+BK247+BK263+BK300+BK352+BK366</f>
        <v>0</v>
      </c>
    </row>
    <row r="179" s="12" customFormat="1" ht="22.8" customHeight="1">
      <c r="A179" s="12"/>
      <c r="B179" s="191"/>
      <c r="C179" s="192"/>
      <c r="D179" s="193" t="s">
        <v>70</v>
      </c>
      <c r="E179" s="205" t="s">
        <v>278</v>
      </c>
      <c r="F179" s="205" t="s">
        <v>279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81</v>
      </c>
      <c r="AT179" s="203" t="s">
        <v>70</v>
      </c>
      <c r="AU179" s="203" t="s">
        <v>79</v>
      </c>
      <c r="AY179" s="202" t="s">
        <v>131</v>
      </c>
      <c r="BK179" s="204">
        <f>SUM(BK180:BK181)</f>
        <v>0</v>
      </c>
    </row>
    <row r="180" s="2" customFormat="1" ht="16.5" customHeight="1">
      <c r="A180" s="41"/>
      <c r="B180" s="42"/>
      <c r="C180" s="207" t="s">
        <v>280</v>
      </c>
      <c r="D180" s="207" t="s">
        <v>134</v>
      </c>
      <c r="E180" s="208" t="s">
        <v>281</v>
      </c>
      <c r="F180" s="209" t="s">
        <v>282</v>
      </c>
      <c r="G180" s="210" t="s">
        <v>156</v>
      </c>
      <c r="H180" s="211">
        <v>5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236</v>
      </c>
      <c r="AT180" s="218" t="s">
        <v>134</v>
      </c>
      <c r="AU180" s="218" t="s">
        <v>81</v>
      </c>
      <c r="AY180" s="20" t="s">
        <v>131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236</v>
      </c>
      <c r="BM180" s="218" t="s">
        <v>771</v>
      </c>
    </row>
    <row r="181" s="2" customFormat="1" ht="16.5" customHeight="1">
      <c r="A181" s="41"/>
      <c r="B181" s="42"/>
      <c r="C181" s="207" t="s">
        <v>286</v>
      </c>
      <c r="D181" s="207" t="s">
        <v>134</v>
      </c>
      <c r="E181" s="208" t="s">
        <v>772</v>
      </c>
      <c r="F181" s="209" t="s">
        <v>773</v>
      </c>
      <c r="G181" s="210" t="s">
        <v>156</v>
      </c>
      <c r="H181" s="211">
        <v>6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236</v>
      </c>
      <c r="AT181" s="218" t="s">
        <v>134</v>
      </c>
      <c r="AU181" s="218" t="s">
        <v>81</v>
      </c>
      <c r="AY181" s="20" t="s">
        <v>131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236</v>
      </c>
      <c r="BM181" s="218" t="s">
        <v>774</v>
      </c>
    </row>
    <row r="182" s="12" customFormat="1" ht="22.8" customHeight="1">
      <c r="A182" s="12"/>
      <c r="B182" s="191"/>
      <c r="C182" s="192"/>
      <c r="D182" s="193" t="s">
        <v>70</v>
      </c>
      <c r="E182" s="205" t="s">
        <v>284</v>
      </c>
      <c r="F182" s="205" t="s">
        <v>285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SUM(P183:P224)</f>
        <v>0</v>
      </c>
      <c r="Q182" s="199"/>
      <c r="R182" s="200">
        <f>SUM(R183:R224)</f>
        <v>0.25683</v>
      </c>
      <c r="S182" s="199"/>
      <c r="T182" s="201">
        <f>SUM(T183:T224)</f>
        <v>0.27976000000000001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81</v>
      </c>
      <c r="AT182" s="203" t="s">
        <v>70</v>
      </c>
      <c r="AU182" s="203" t="s">
        <v>79</v>
      </c>
      <c r="AY182" s="202" t="s">
        <v>131</v>
      </c>
      <c r="BK182" s="204">
        <f>SUM(BK183:BK224)</f>
        <v>0</v>
      </c>
    </row>
    <row r="183" s="2" customFormat="1" ht="16.5" customHeight="1">
      <c r="A183" s="41"/>
      <c r="B183" s="42"/>
      <c r="C183" s="207" t="s">
        <v>292</v>
      </c>
      <c r="D183" s="207" t="s">
        <v>134</v>
      </c>
      <c r="E183" s="208" t="s">
        <v>287</v>
      </c>
      <c r="F183" s="209" t="s">
        <v>288</v>
      </c>
      <c r="G183" s="210" t="s">
        <v>289</v>
      </c>
      <c r="H183" s="211">
        <v>5</v>
      </c>
      <c r="I183" s="212"/>
      <c r="J183" s="213">
        <f>ROUND(I183*H183,2)</f>
        <v>0</v>
      </c>
      <c r="K183" s="209" t="s">
        <v>138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0.034200000000000001</v>
      </c>
      <c r="T183" s="217">
        <f>S183*H183</f>
        <v>0.17100000000000001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236</v>
      </c>
      <c r="AT183" s="218" t="s">
        <v>134</v>
      </c>
      <c r="AU183" s="218" t="s">
        <v>81</v>
      </c>
      <c r="AY183" s="20" t="s">
        <v>131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236</v>
      </c>
      <c r="BM183" s="218" t="s">
        <v>775</v>
      </c>
    </row>
    <row r="184" s="2" customFormat="1">
      <c r="A184" s="41"/>
      <c r="B184" s="42"/>
      <c r="C184" s="43"/>
      <c r="D184" s="220" t="s">
        <v>141</v>
      </c>
      <c r="E184" s="43"/>
      <c r="F184" s="221" t="s">
        <v>291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141</v>
      </c>
      <c r="AU184" s="20" t="s">
        <v>81</v>
      </c>
    </row>
    <row r="185" s="2" customFormat="1" ht="16.5" customHeight="1">
      <c r="A185" s="41"/>
      <c r="B185" s="42"/>
      <c r="C185" s="207" t="s">
        <v>297</v>
      </c>
      <c r="D185" s="207" t="s">
        <v>134</v>
      </c>
      <c r="E185" s="208" t="s">
        <v>776</v>
      </c>
      <c r="F185" s="209" t="s">
        <v>777</v>
      </c>
      <c r="G185" s="210" t="s">
        <v>289</v>
      </c>
      <c r="H185" s="211">
        <v>6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0.01107</v>
      </c>
      <c r="T185" s="217">
        <f>S185*H185</f>
        <v>0.066420000000000007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236</v>
      </c>
      <c r="AT185" s="218" t="s">
        <v>134</v>
      </c>
      <c r="AU185" s="218" t="s">
        <v>81</v>
      </c>
      <c r="AY185" s="20" t="s">
        <v>131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236</v>
      </c>
      <c r="BM185" s="218" t="s">
        <v>778</v>
      </c>
    </row>
    <row r="186" s="2" customFormat="1" ht="16.5" customHeight="1">
      <c r="A186" s="41"/>
      <c r="B186" s="42"/>
      <c r="C186" s="207" t="s">
        <v>302</v>
      </c>
      <c r="D186" s="207" t="s">
        <v>134</v>
      </c>
      <c r="E186" s="208" t="s">
        <v>293</v>
      </c>
      <c r="F186" s="209" t="s">
        <v>294</v>
      </c>
      <c r="G186" s="210" t="s">
        <v>289</v>
      </c>
      <c r="H186" s="211">
        <v>2</v>
      </c>
      <c r="I186" s="212"/>
      <c r="J186" s="213">
        <f>ROUND(I186*H186,2)</f>
        <v>0</v>
      </c>
      <c r="K186" s="209" t="s">
        <v>138</v>
      </c>
      <c r="L186" s="47"/>
      <c r="M186" s="214" t="s">
        <v>19</v>
      </c>
      <c r="N186" s="215" t="s">
        <v>42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0.019460000000000002</v>
      </c>
      <c r="T186" s="217">
        <f>S186*H186</f>
        <v>0.038920000000000003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236</v>
      </c>
      <c r="AT186" s="218" t="s">
        <v>134</v>
      </c>
      <c r="AU186" s="218" t="s">
        <v>81</v>
      </c>
      <c r="AY186" s="20" t="s">
        <v>131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236</v>
      </c>
      <c r="BM186" s="218" t="s">
        <v>779</v>
      </c>
    </row>
    <row r="187" s="2" customFormat="1">
      <c r="A187" s="41"/>
      <c r="B187" s="42"/>
      <c r="C187" s="43"/>
      <c r="D187" s="220" t="s">
        <v>141</v>
      </c>
      <c r="E187" s="43"/>
      <c r="F187" s="221" t="s">
        <v>296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141</v>
      </c>
      <c r="AU187" s="20" t="s">
        <v>81</v>
      </c>
    </row>
    <row r="188" s="2" customFormat="1" ht="16.5" customHeight="1">
      <c r="A188" s="41"/>
      <c r="B188" s="42"/>
      <c r="C188" s="207" t="s">
        <v>307</v>
      </c>
      <c r="D188" s="207" t="s">
        <v>134</v>
      </c>
      <c r="E188" s="208" t="s">
        <v>298</v>
      </c>
      <c r="F188" s="209" t="s">
        <v>299</v>
      </c>
      <c r="G188" s="210" t="s">
        <v>289</v>
      </c>
      <c r="H188" s="211">
        <v>2</v>
      </c>
      <c r="I188" s="212"/>
      <c r="J188" s="213">
        <f>ROUND(I188*H188,2)</f>
        <v>0</v>
      </c>
      <c r="K188" s="209" t="s">
        <v>138</v>
      </c>
      <c r="L188" s="47"/>
      <c r="M188" s="214" t="s">
        <v>19</v>
      </c>
      <c r="N188" s="215" t="s">
        <v>42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0.00085999999999999998</v>
      </c>
      <c r="T188" s="217">
        <f>S188*H188</f>
        <v>0.00172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236</v>
      </c>
      <c r="AT188" s="218" t="s">
        <v>134</v>
      </c>
      <c r="AU188" s="218" t="s">
        <v>81</v>
      </c>
      <c r="AY188" s="20" t="s">
        <v>131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236</v>
      </c>
      <c r="BM188" s="218" t="s">
        <v>780</v>
      </c>
    </row>
    <row r="189" s="2" customFormat="1">
      <c r="A189" s="41"/>
      <c r="B189" s="42"/>
      <c r="C189" s="43"/>
      <c r="D189" s="220" t="s">
        <v>141</v>
      </c>
      <c r="E189" s="43"/>
      <c r="F189" s="221" t="s">
        <v>301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141</v>
      </c>
      <c r="AU189" s="20" t="s">
        <v>81</v>
      </c>
    </row>
    <row r="190" s="2" customFormat="1" ht="16.5" customHeight="1">
      <c r="A190" s="41"/>
      <c r="B190" s="42"/>
      <c r="C190" s="207" t="s">
        <v>311</v>
      </c>
      <c r="D190" s="207" t="s">
        <v>134</v>
      </c>
      <c r="E190" s="208" t="s">
        <v>303</v>
      </c>
      <c r="F190" s="209" t="s">
        <v>304</v>
      </c>
      <c r="G190" s="210" t="s">
        <v>156</v>
      </c>
      <c r="H190" s="211">
        <v>2</v>
      </c>
      <c r="I190" s="212"/>
      <c r="J190" s="213">
        <f>ROUND(I190*H190,2)</f>
        <v>0</v>
      </c>
      <c r="K190" s="209" t="s">
        <v>138</v>
      </c>
      <c r="L190" s="47"/>
      <c r="M190" s="214" t="s">
        <v>19</v>
      </c>
      <c r="N190" s="215" t="s">
        <v>42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0.00084999999999999995</v>
      </c>
      <c r="T190" s="217">
        <f>S190*H190</f>
        <v>0.0016999999999999999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236</v>
      </c>
      <c r="AT190" s="218" t="s">
        <v>134</v>
      </c>
      <c r="AU190" s="218" t="s">
        <v>81</v>
      </c>
      <c r="AY190" s="20" t="s">
        <v>131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236</v>
      </c>
      <c r="BM190" s="218" t="s">
        <v>781</v>
      </c>
    </row>
    <row r="191" s="2" customFormat="1">
      <c r="A191" s="41"/>
      <c r="B191" s="42"/>
      <c r="C191" s="43"/>
      <c r="D191" s="220" t="s">
        <v>141</v>
      </c>
      <c r="E191" s="43"/>
      <c r="F191" s="221" t="s">
        <v>306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141</v>
      </c>
      <c r="AU191" s="20" t="s">
        <v>81</v>
      </c>
    </row>
    <row r="192" s="2" customFormat="1" ht="16.5" customHeight="1">
      <c r="A192" s="41"/>
      <c r="B192" s="42"/>
      <c r="C192" s="207" t="s">
        <v>315</v>
      </c>
      <c r="D192" s="207" t="s">
        <v>134</v>
      </c>
      <c r="E192" s="208" t="s">
        <v>308</v>
      </c>
      <c r="F192" s="209" t="s">
        <v>309</v>
      </c>
      <c r="G192" s="210" t="s">
        <v>156</v>
      </c>
      <c r="H192" s="211">
        <v>4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236</v>
      </c>
      <c r="AT192" s="218" t="s">
        <v>134</v>
      </c>
      <c r="AU192" s="218" t="s">
        <v>81</v>
      </c>
      <c r="AY192" s="20" t="s">
        <v>131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236</v>
      </c>
      <c r="BM192" s="218" t="s">
        <v>782</v>
      </c>
    </row>
    <row r="193" s="2" customFormat="1" ht="16.5" customHeight="1">
      <c r="A193" s="41"/>
      <c r="B193" s="42"/>
      <c r="C193" s="207" t="s">
        <v>319</v>
      </c>
      <c r="D193" s="207" t="s">
        <v>134</v>
      </c>
      <c r="E193" s="208" t="s">
        <v>312</v>
      </c>
      <c r="F193" s="209" t="s">
        <v>313</v>
      </c>
      <c r="G193" s="210" t="s">
        <v>156</v>
      </c>
      <c r="H193" s="211">
        <v>4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42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236</v>
      </c>
      <c r="AT193" s="218" t="s">
        <v>134</v>
      </c>
      <c r="AU193" s="218" t="s">
        <v>81</v>
      </c>
      <c r="AY193" s="20" t="s">
        <v>131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236</v>
      </c>
      <c r="BM193" s="218" t="s">
        <v>783</v>
      </c>
    </row>
    <row r="194" s="2" customFormat="1" ht="21.75" customHeight="1">
      <c r="A194" s="41"/>
      <c r="B194" s="42"/>
      <c r="C194" s="207" t="s">
        <v>324</v>
      </c>
      <c r="D194" s="207" t="s">
        <v>134</v>
      </c>
      <c r="E194" s="208" t="s">
        <v>316</v>
      </c>
      <c r="F194" s="209" t="s">
        <v>784</v>
      </c>
      <c r="G194" s="210" t="s">
        <v>289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42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236</v>
      </c>
      <c r="AT194" s="218" t="s">
        <v>134</v>
      </c>
      <c r="AU194" s="218" t="s">
        <v>81</v>
      </c>
      <c r="AY194" s="20" t="s">
        <v>131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236</v>
      </c>
      <c r="BM194" s="218" t="s">
        <v>785</v>
      </c>
    </row>
    <row r="195" s="2" customFormat="1" ht="24.15" customHeight="1">
      <c r="A195" s="41"/>
      <c r="B195" s="42"/>
      <c r="C195" s="207" t="s">
        <v>329</v>
      </c>
      <c r="D195" s="207" t="s">
        <v>134</v>
      </c>
      <c r="E195" s="208" t="s">
        <v>320</v>
      </c>
      <c r="F195" s="209" t="s">
        <v>321</v>
      </c>
      <c r="G195" s="210" t="s">
        <v>289</v>
      </c>
      <c r="H195" s="211">
        <v>5</v>
      </c>
      <c r="I195" s="212"/>
      <c r="J195" s="213">
        <f>ROUND(I195*H195,2)</f>
        <v>0</v>
      </c>
      <c r="K195" s="209" t="s">
        <v>138</v>
      </c>
      <c r="L195" s="47"/>
      <c r="M195" s="214" t="s">
        <v>19</v>
      </c>
      <c r="N195" s="215" t="s">
        <v>42</v>
      </c>
      <c r="O195" s="87"/>
      <c r="P195" s="216">
        <f>O195*H195</f>
        <v>0</v>
      </c>
      <c r="Q195" s="216">
        <v>0.016969999999999999</v>
      </c>
      <c r="R195" s="216">
        <f>Q195*H195</f>
        <v>0.084849999999999995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236</v>
      </c>
      <c r="AT195" s="218" t="s">
        <v>134</v>
      </c>
      <c r="AU195" s="218" t="s">
        <v>81</v>
      </c>
      <c r="AY195" s="20" t="s">
        <v>131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236</v>
      </c>
      <c r="BM195" s="218" t="s">
        <v>786</v>
      </c>
    </row>
    <row r="196" s="2" customFormat="1">
      <c r="A196" s="41"/>
      <c r="B196" s="42"/>
      <c r="C196" s="43"/>
      <c r="D196" s="220" t="s">
        <v>141</v>
      </c>
      <c r="E196" s="43"/>
      <c r="F196" s="221" t="s">
        <v>323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141</v>
      </c>
      <c r="AU196" s="20" t="s">
        <v>81</v>
      </c>
    </row>
    <row r="197" s="2" customFormat="1" ht="16.5" customHeight="1">
      <c r="A197" s="41"/>
      <c r="B197" s="42"/>
      <c r="C197" s="207" t="s">
        <v>334</v>
      </c>
      <c r="D197" s="207" t="s">
        <v>134</v>
      </c>
      <c r="E197" s="208" t="s">
        <v>787</v>
      </c>
      <c r="F197" s="209" t="s">
        <v>788</v>
      </c>
      <c r="G197" s="210" t="s">
        <v>289</v>
      </c>
      <c r="H197" s="211">
        <v>6</v>
      </c>
      <c r="I197" s="212"/>
      <c r="J197" s="213">
        <f>ROUND(I197*H197,2)</f>
        <v>0</v>
      </c>
      <c r="K197" s="209" t="s">
        <v>138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0.018079999999999999</v>
      </c>
      <c r="R197" s="216">
        <f>Q197*H197</f>
        <v>0.10847999999999999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236</v>
      </c>
      <c r="AT197" s="218" t="s">
        <v>134</v>
      </c>
      <c r="AU197" s="218" t="s">
        <v>81</v>
      </c>
      <c r="AY197" s="20" t="s">
        <v>131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236</v>
      </c>
      <c r="BM197" s="218" t="s">
        <v>789</v>
      </c>
    </row>
    <row r="198" s="2" customFormat="1">
      <c r="A198" s="41"/>
      <c r="B198" s="42"/>
      <c r="C198" s="43"/>
      <c r="D198" s="220" t="s">
        <v>141</v>
      </c>
      <c r="E198" s="43"/>
      <c r="F198" s="221" t="s">
        <v>790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141</v>
      </c>
      <c r="AU198" s="20" t="s">
        <v>81</v>
      </c>
    </row>
    <row r="199" s="2" customFormat="1" ht="24.15" customHeight="1">
      <c r="A199" s="41"/>
      <c r="B199" s="42"/>
      <c r="C199" s="207" t="s">
        <v>339</v>
      </c>
      <c r="D199" s="207" t="s">
        <v>134</v>
      </c>
      <c r="E199" s="208" t="s">
        <v>325</v>
      </c>
      <c r="F199" s="209" t="s">
        <v>326</v>
      </c>
      <c r="G199" s="210" t="s">
        <v>289</v>
      </c>
      <c r="H199" s="211">
        <v>2</v>
      </c>
      <c r="I199" s="212"/>
      <c r="J199" s="213">
        <f>ROUND(I199*H199,2)</f>
        <v>0</v>
      </c>
      <c r="K199" s="209" t="s">
        <v>138</v>
      </c>
      <c r="L199" s="47"/>
      <c r="M199" s="214" t="s">
        <v>19</v>
      </c>
      <c r="N199" s="215" t="s">
        <v>42</v>
      </c>
      <c r="O199" s="87"/>
      <c r="P199" s="216">
        <f>O199*H199</f>
        <v>0</v>
      </c>
      <c r="Q199" s="216">
        <v>0.02223</v>
      </c>
      <c r="R199" s="216">
        <f>Q199*H199</f>
        <v>0.04446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236</v>
      </c>
      <c r="AT199" s="218" t="s">
        <v>134</v>
      </c>
      <c r="AU199" s="218" t="s">
        <v>81</v>
      </c>
      <c r="AY199" s="20" t="s">
        <v>131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236</v>
      </c>
      <c r="BM199" s="218" t="s">
        <v>791</v>
      </c>
    </row>
    <row r="200" s="2" customFormat="1">
      <c r="A200" s="41"/>
      <c r="B200" s="42"/>
      <c r="C200" s="43"/>
      <c r="D200" s="220" t="s">
        <v>141</v>
      </c>
      <c r="E200" s="43"/>
      <c r="F200" s="221" t="s">
        <v>328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141</v>
      </c>
      <c r="AU200" s="20" t="s">
        <v>81</v>
      </c>
    </row>
    <row r="201" s="2" customFormat="1" ht="16.5" customHeight="1">
      <c r="A201" s="41"/>
      <c r="B201" s="42"/>
      <c r="C201" s="207" t="s">
        <v>344</v>
      </c>
      <c r="D201" s="207" t="s">
        <v>134</v>
      </c>
      <c r="E201" s="208" t="s">
        <v>330</v>
      </c>
      <c r="F201" s="209" t="s">
        <v>331</v>
      </c>
      <c r="G201" s="210" t="s">
        <v>289</v>
      </c>
      <c r="H201" s="211">
        <v>2</v>
      </c>
      <c r="I201" s="212"/>
      <c r="J201" s="213">
        <f>ROUND(I201*H201,2)</f>
        <v>0</v>
      </c>
      <c r="K201" s="209" t="s">
        <v>138</v>
      </c>
      <c r="L201" s="47"/>
      <c r="M201" s="214" t="s">
        <v>19</v>
      </c>
      <c r="N201" s="215" t="s">
        <v>42</v>
      </c>
      <c r="O201" s="87"/>
      <c r="P201" s="216">
        <f>O201*H201</f>
        <v>0</v>
      </c>
      <c r="Q201" s="216">
        <v>0.0018</v>
      </c>
      <c r="R201" s="216">
        <f>Q201*H201</f>
        <v>0.0035999999999999999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236</v>
      </c>
      <c r="AT201" s="218" t="s">
        <v>134</v>
      </c>
      <c r="AU201" s="218" t="s">
        <v>81</v>
      </c>
      <c r="AY201" s="20" t="s">
        <v>131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236</v>
      </c>
      <c r="BM201" s="218" t="s">
        <v>792</v>
      </c>
    </row>
    <row r="202" s="2" customFormat="1">
      <c r="A202" s="41"/>
      <c r="B202" s="42"/>
      <c r="C202" s="43"/>
      <c r="D202" s="220" t="s">
        <v>141</v>
      </c>
      <c r="E202" s="43"/>
      <c r="F202" s="221" t="s">
        <v>333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141</v>
      </c>
      <c r="AU202" s="20" t="s">
        <v>81</v>
      </c>
    </row>
    <row r="203" s="2" customFormat="1" ht="16.5" customHeight="1">
      <c r="A203" s="41"/>
      <c r="B203" s="42"/>
      <c r="C203" s="207" t="s">
        <v>349</v>
      </c>
      <c r="D203" s="207" t="s">
        <v>134</v>
      </c>
      <c r="E203" s="208" t="s">
        <v>335</v>
      </c>
      <c r="F203" s="209" t="s">
        <v>336</v>
      </c>
      <c r="G203" s="210" t="s">
        <v>156</v>
      </c>
      <c r="H203" s="211">
        <v>2</v>
      </c>
      <c r="I203" s="212"/>
      <c r="J203" s="213">
        <f>ROUND(I203*H203,2)</f>
        <v>0</v>
      </c>
      <c r="K203" s="209" t="s">
        <v>138</v>
      </c>
      <c r="L203" s="47"/>
      <c r="M203" s="214" t="s">
        <v>19</v>
      </c>
      <c r="N203" s="215" t="s">
        <v>42</v>
      </c>
      <c r="O203" s="87"/>
      <c r="P203" s="216">
        <f>O203*H203</f>
        <v>0</v>
      </c>
      <c r="Q203" s="216">
        <v>0.00024000000000000001</v>
      </c>
      <c r="R203" s="216">
        <f>Q203*H203</f>
        <v>0.00048000000000000001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236</v>
      </c>
      <c r="AT203" s="218" t="s">
        <v>134</v>
      </c>
      <c r="AU203" s="218" t="s">
        <v>81</v>
      </c>
      <c r="AY203" s="20" t="s">
        <v>131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236</v>
      </c>
      <c r="BM203" s="218" t="s">
        <v>793</v>
      </c>
    </row>
    <row r="204" s="2" customFormat="1">
      <c r="A204" s="41"/>
      <c r="B204" s="42"/>
      <c r="C204" s="43"/>
      <c r="D204" s="220" t="s">
        <v>141</v>
      </c>
      <c r="E204" s="43"/>
      <c r="F204" s="221" t="s">
        <v>338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141</v>
      </c>
      <c r="AU204" s="20" t="s">
        <v>81</v>
      </c>
    </row>
    <row r="205" s="2" customFormat="1" ht="16.5" customHeight="1">
      <c r="A205" s="41"/>
      <c r="B205" s="42"/>
      <c r="C205" s="207" t="s">
        <v>353</v>
      </c>
      <c r="D205" s="207" t="s">
        <v>134</v>
      </c>
      <c r="E205" s="208" t="s">
        <v>340</v>
      </c>
      <c r="F205" s="209" t="s">
        <v>341</v>
      </c>
      <c r="G205" s="210" t="s">
        <v>289</v>
      </c>
      <c r="H205" s="211">
        <v>9</v>
      </c>
      <c r="I205" s="212"/>
      <c r="J205" s="213">
        <f>ROUND(I205*H205,2)</f>
        <v>0</v>
      </c>
      <c r="K205" s="209" t="s">
        <v>138</v>
      </c>
      <c r="L205" s="47"/>
      <c r="M205" s="214" t="s">
        <v>19</v>
      </c>
      <c r="N205" s="215" t="s">
        <v>42</v>
      </c>
      <c r="O205" s="87"/>
      <c r="P205" s="216">
        <f>O205*H205</f>
        <v>0</v>
      </c>
      <c r="Q205" s="216">
        <v>0.00024000000000000001</v>
      </c>
      <c r="R205" s="216">
        <f>Q205*H205</f>
        <v>0.00216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236</v>
      </c>
      <c r="AT205" s="218" t="s">
        <v>134</v>
      </c>
      <c r="AU205" s="218" t="s">
        <v>81</v>
      </c>
      <c r="AY205" s="20" t="s">
        <v>131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236</v>
      </c>
      <c r="BM205" s="218" t="s">
        <v>794</v>
      </c>
    </row>
    <row r="206" s="2" customFormat="1">
      <c r="A206" s="41"/>
      <c r="B206" s="42"/>
      <c r="C206" s="43"/>
      <c r="D206" s="220" t="s">
        <v>141</v>
      </c>
      <c r="E206" s="43"/>
      <c r="F206" s="221" t="s">
        <v>343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141</v>
      </c>
      <c r="AU206" s="20" t="s">
        <v>81</v>
      </c>
    </row>
    <row r="207" s="2" customFormat="1" ht="16.5" customHeight="1">
      <c r="A207" s="41"/>
      <c r="B207" s="42"/>
      <c r="C207" s="207" t="s">
        <v>358</v>
      </c>
      <c r="D207" s="207" t="s">
        <v>134</v>
      </c>
      <c r="E207" s="208" t="s">
        <v>345</v>
      </c>
      <c r="F207" s="209" t="s">
        <v>346</v>
      </c>
      <c r="G207" s="210" t="s">
        <v>156</v>
      </c>
      <c r="H207" s="211">
        <v>1</v>
      </c>
      <c r="I207" s="212"/>
      <c r="J207" s="213">
        <f>ROUND(I207*H207,2)</f>
        <v>0</v>
      </c>
      <c r="K207" s="209" t="s">
        <v>138</v>
      </c>
      <c r="L207" s="47"/>
      <c r="M207" s="214" t="s">
        <v>19</v>
      </c>
      <c r="N207" s="215" t="s">
        <v>42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236</v>
      </c>
      <c r="AT207" s="218" t="s">
        <v>134</v>
      </c>
      <c r="AU207" s="218" t="s">
        <v>81</v>
      </c>
      <c r="AY207" s="20" t="s">
        <v>131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236</v>
      </c>
      <c r="BM207" s="218" t="s">
        <v>795</v>
      </c>
    </row>
    <row r="208" s="2" customFormat="1">
      <c r="A208" s="41"/>
      <c r="B208" s="42"/>
      <c r="C208" s="43"/>
      <c r="D208" s="220" t="s">
        <v>141</v>
      </c>
      <c r="E208" s="43"/>
      <c r="F208" s="221" t="s">
        <v>348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141</v>
      </c>
      <c r="AU208" s="20" t="s">
        <v>81</v>
      </c>
    </row>
    <row r="209" s="2" customFormat="1" ht="16.5" customHeight="1">
      <c r="A209" s="41"/>
      <c r="B209" s="42"/>
      <c r="C209" s="258" t="s">
        <v>362</v>
      </c>
      <c r="D209" s="258" t="s">
        <v>204</v>
      </c>
      <c r="E209" s="259" t="s">
        <v>350</v>
      </c>
      <c r="F209" s="260" t="s">
        <v>351</v>
      </c>
      <c r="G209" s="261" t="s">
        <v>156</v>
      </c>
      <c r="H209" s="262">
        <v>1</v>
      </c>
      <c r="I209" s="263"/>
      <c r="J209" s="264">
        <f>ROUND(I209*H209,2)</f>
        <v>0</v>
      </c>
      <c r="K209" s="260" t="s">
        <v>138</v>
      </c>
      <c r="L209" s="265"/>
      <c r="M209" s="266" t="s">
        <v>19</v>
      </c>
      <c r="N209" s="267" t="s">
        <v>42</v>
      </c>
      <c r="O209" s="87"/>
      <c r="P209" s="216">
        <f>O209*H209</f>
        <v>0</v>
      </c>
      <c r="Q209" s="216">
        <v>0.00050000000000000001</v>
      </c>
      <c r="R209" s="216">
        <f>Q209*H209</f>
        <v>0.00050000000000000001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324</v>
      </c>
      <c r="AT209" s="218" t="s">
        <v>204</v>
      </c>
      <c r="AU209" s="218" t="s">
        <v>81</v>
      </c>
      <c r="AY209" s="20" t="s">
        <v>131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236</v>
      </c>
      <c r="BM209" s="218" t="s">
        <v>796</v>
      </c>
    </row>
    <row r="210" s="2" customFormat="1" ht="16.5" customHeight="1">
      <c r="A210" s="41"/>
      <c r="B210" s="42"/>
      <c r="C210" s="207" t="s">
        <v>367</v>
      </c>
      <c r="D210" s="207" t="s">
        <v>134</v>
      </c>
      <c r="E210" s="208" t="s">
        <v>354</v>
      </c>
      <c r="F210" s="209" t="s">
        <v>355</v>
      </c>
      <c r="G210" s="210" t="s">
        <v>156</v>
      </c>
      <c r="H210" s="211">
        <v>5</v>
      </c>
      <c r="I210" s="212"/>
      <c r="J210" s="213">
        <f>ROUND(I210*H210,2)</f>
        <v>0</v>
      </c>
      <c r="K210" s="209" t="s">
        <v>138</v>
      </c>
      <c r="L210" s="47"/>
      <c r="M210" s="214" t="s">
        <v>19</v>
      </c>
      <c r="N210" s="215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236</v>
      </c>
      <c r="AT210" s="218" t="s">
        <v>134</v>
      </c>
      <c r="AU210" s="218" t="s">
        <v>81</v>
      </c>
      <c r="AY210" s="20" t="s">
        <v>131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236</v>
      </c>
      <c r="BM210" s="218" t="s">
        <v>797</v>
      </c>
    </row>
    <row r="211" s="2" customFormat="1">
      <c r="A211" s="41"/>
      <c r="B211" s="42"/>
      <c r="C211" s="43"/>
      <c r="D211" s="220" t="s">
        <v>141</v>
      </c>
      <c r="E211" s="43"/>
      <c r="F211" s="221" t="s">
        <v>357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141</v>
      </c>
      <c r="AU211" s="20" t="s">
        <v>81</v>
      </c>
    </row>
    <row r="212" s="2" customFormat="1" ht="16.5" customHeight="1">
      <c r="A212" s="41"/>
      <c r="B212" s="42"/>
      <c r="C212" s="258" t="s">
        <v>371</v>
      </c>
      <c r="D212" s="258" t="s">
        <v>204</v>
      </c>
      <c r="E212" s="259" t="s">
        <v>359</v>
      </c>
      <c r="F212" s="260" t="s">
        <v>360</v>
      </c>
      <c r="G212" s="261" t="s">
        <v>156</v>
      </c>
      <c r="H212" s="262">
        <v>5</v>
      </c>
      <c r="I212" s="263"/>
      <c r="J212" s="264">
        <f>ROUND(I212*H212,2)</f>
        <v>0</v>
      </c>
      <c r="K212" s="260" t="s">
        <v>138</v>
      </c>
      <c r="L212" s="265"/>
      <c r="M212" s="266" t="s">
        <v>19</v>
      </c>
      <c r="N212" s="267" t="s">
        <v>42</v>
      </c>
      <c r="O212" s="87"/>
      <c r="P212" s="216">
        <f>O212*H212</f>
        <v>0</v>
      </c>
      <c r="Q212" s="216">
        <v>0.00050000000000000001</v>
      </c>
      <c r="R212" s="216">
        <f>Q212*H212</f>
        <v>0.0025000000000000001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324</v>
      </c>
      <c r="AT212" s="218" t="s">
        <v>204</v>
      </c>
      <c r="AU212" s="218" t="s">
        <v>81</v>
      </c>
      <c r="AY212" s="20" t="s">
        <v>131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236</v>
      </c>
      <c r="BM212" s="218" t="s">
        <v>798</v>
      </c>
    </row>
    <row r="213" s="2" customFormat="1" ht="16.5" customHeight="1">
      <c r="A213" s="41"/>
      <c r="B213" s="42"/>
      <c r="C213" s="207" t="s">
        <v>376</v>
      </c>
      <c r="D213" s="207" t="s">
        <v>134</v>
      </c>
      <c r="E213" s="208" t="s">
        <v>363</v>
      </c>
      <c r="F213" s="209" t="s">
        <v>364</v>
      </c>
      <c r="G213" s="210" t="s">
        <v>156</v>
      </c>
      <c r="H213" s="211">
        <v>1</v>
      </c>
      <c r="I213" s="212"/>
      <c r="J213" s="213">
        <f>ROUND(I213*H213,2)</f>
        <v>0</v>
      </c>
      <c r="K213" s="209" t="s">
        <v>138</v>
      </c>
      <c r="L213" s="47"/>
      <c r="M213" s="214" t="s">
        <v>19</v>
      </c>
      <c r="N213" s="215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236</v>
      </c>
      <c r="AT213" s="218" t="s">
        <v>134</v>
      </c>
      <c r="AU213" s="218" t="s">
        <v>81</v>
      </c>
      <c r="AY213" s="20" t="s">
        <v>131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236</v>
      </c>
      <c r="BM213" s="218" t="s">
        <v>799</v>
      </c>
    </row>
    <row r="214" s="2" customFormat="1">
      <c r="A214" s="41"/>
      <c r="B214" s="42"/>
      <c r="C214" s="43"/>
      <c r="D214" s="220" t="s">
        <v>141</v>
      </c>
      <c r="E214" s="43"/>
      <c r="F214" s="221" t="s">
        <v>366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141</v>
      </c>
      <c r="AU214" s="20" t="s">
        <v>81</v>
      </c>
    </row>
    <row r="215" s="2" customFormat="1" ht="16.5" customHeight="1">
      <c r="A215" s="41"/>
      <c r="B215" s="42"/>
      <c r="C215" s="258" t="s">
        <v>380</v>
      </c>
      <c r="D215" s="258" t="s">
        <v>204</v>
      </c>
      <c r="E215" s="259" t="s">
        <v>368</v>
      </c>
      <c r="F215" s="260" t="s">
        <v>369</v>
      </c>
      <c r="G215" s="261" t="s">
        <v>156</v>
      </c>
      <c r="H215" s="262">
        <v>1</v>
      </c>
      <c r="I215" s="263"/>
      <c r="J215" s="264">
        <f>ROUND(I215*H215,2)</f>
        <v>0</v>
      </c>
      <c r="K215" s="260" t="s">
        <v>138</v>
      </c>
      <c r="L215" s="265"/>
      <c r="M215" s="266" t="s">
        <v>19</v>
      </c>
      <c r="N215" s="267" t="s">
        <v>42</v>
      </c>
      <c r="O215" s="87"/>
      <c r="P215" s="216">
        <f>O215*H215</f>
        <v>0</v>
      </c>
      <c r="Q215" s="216">
        <v>0.00050000000000000001</v>
      </c>
      <c r="R215" s="216">
        <f>Q215*H215</f>
        <v>0.00050000000000000001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324</v>
      </c>
      <c r="AT215" s="218" t="s">
        <v>204</v>
      </c>
      <c r="AU215" s="218" t="s">
        <v>81</v>
      </c>
      <c r="AY215" s="20" t="s">
        <v>131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236</v>
      </c>
      <c r="BM215" s="218" t="s">
        <v>800</v>
      </c>
    </row>
    <row r="216" s="2" customFormat="1" ht="16.5" customHeight="1">
      <c r="A216" s="41"/>
      <c r="B216" s="42"/>
      <c r="C216" s="207" t="s">
        <v>385</v>
      </c>
      <c r="D216" s="207" t="s">
        <v>134</v>
      </c>
      <c r="E216" s="208" t="s">
        <v>372</v>
      </c>
      <c r="F216" s="209" t="s">
        <v>373</v>
      </c>
      <c r="G216" s="210" t="s">
        <v>156</v>
      </c>
      <c r="H216" s="211">
        <v>5</v>
      </c>
      <c r="I216" s="212"/>
      <c r="J216" s="213">
        <f>ROUND(I216*H216,2)</f>
        <v>0</v>
      </c>
      <c r="K216" s="209" t="s">
        <v>138</v>
      </c>
      <c r="L216" s="47"/>
      <c r="M216" s="214" t="s">
        <v>19</v>
      </c>
      <c r="N216" s="215" t="s">
        <v>42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236</v>
      </c>
      <c r="AT216" s="218" t="s">
        <v>134</v>
      </c>
      <c r="AU216" s="218" t="s">
        <v>81</v>
      </c>
      <c r="AY216" s="20" t="s">
        <v>131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236</v>
      </c>
      <c r="BM216" s="218" t="s">
        <v>801</v>
      </c>
    </row>
    <row r="217" s="2" customFormat="1">
      <c r="A217" s="41"/>
      <c r="B217" s="42"/>
      <c r="C217" s="43"/>
      <c r="D217" s="220" t="s">
        <v>141</v>
      </c>
      <c r="E217" s="43"/>
      <c r="F217" s="221" t="s">
        <v>375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141</v>
      </c>
      <c r="AU217" s="20" t="s">
        <v>81</v>
      </c>
    </row>
    <row r="218" s="2" customFormat="1" ht="16.5" customHeight="1">
      <c r="A218" s="41"/>
      <c r="B218" s="42"/>
      <c r="C218" s="258" t="s">
        <v>389</v>
      </c>
      <c r="D218" s="258" t="s">
        <v>204</v>
      </c>
      <c r="E218" s="259" t="s">
        <v>377</v>
      </c>
      <c r="F218" s="260" t="s">
        <v>378</v>
      </c>
      <c r="G218" s="261" t="s">
        <v>156</v>
      </c>
      <c r="H218" s="262">
        <v>5</v>
      </c>
      <c r="I218" s="263"/>
      <c r="J218" s="264">
        <f>ROUND(I218*H218,2)</f>
        <v>0</v>
      </c>
      <c r="K218" s="260" t="s">
        <v>138</v>
      </c>
      <c r="L218" s="265"/>
      <c r="M218" s="266" t="s">
        <v>19</v>
      </c>
      <c r="N218" s="267" t="s">
        <v>42</v>
      </c>
      <c r="O218" s="87"/>
      <c r="P218" s="216">
        <f>O218*H218</f>
        <v>0</v>
      </c>
      <c r="Q218" s="216">
        <v>0.0012999999999999999</v>
      </c>
      <c r="R218" s="216">
        <f>Q218*H218</f>
        <v>0.0064999999999999997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324</v>
      </c>
      <c r="AT218" s="218" t="s">
        <v>204</v>
      </c>
      <c r="AU218" s="218" t="s">
        <v>81</v>
      </c>
      <c r="AY218" s="20" t="s">
        <v>131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236</v>
      </c>
      <c r="BM218" s="218" t="s">
        <v>802</v>
      </c>
    </row>
    <row r="219" s="2" customFormat="1" ht="16.5" customHeight="1">
      <c r="A219" s="41"/>
      <c r="B219" s="42"/>
      <c r="C219" s="207" t="s">
        <v>394</v>
      </c>
      <c r="D219" s="207" t="s">
        <v>134</v>
      </c>
      <c r="E219" s="208" t="s">
        <v>390</v>
      </c>
      <c r="F219" s="209" t="s">
        <v>391</v>
      </c>
      <c r="G219" s="210" t="s">
        <v>156</v>
      </c>
      <c r="H219" s="211">
        <v>1</v>
      </c>
      <c r="I219" s="212"/>
      <c r="J219" s="213">
        <f>ROUND(I219*H219,2)</f>
        <v>0</v>
      </c>
      <c r="K219" s="209" t="s">
        <v>138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236</v>
      </c>
      <c r="AT219" s="218" t="s">
        <v>134</v>
      </c>
      <c r="AU219" s="218" t="s">
        <v>81</v>
      </c>
      <c r="AY219" s="20" t="s">
        <v>131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236</v>
      </c>
      <c r="BM219" s="218" t="s">
        <v>803</v>
      </c>
    </row>
    <row r="220" s="2" customFormat="1">
      <c r="A220" s="41"/>
      <c r="B220" s="42"/>
      <c r="C220" s="43"/>
      <c r="D220" s="220" t="s">
        <v>141</v>
      </c>
      <c r="E220" s="43"/>
      <c r="F220" s="221" t="s">
        <v>393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141</v>
      </c>
      <c r="AU220" s="20" t="s">
        <v>81</v>
      </c>
    </row>
    <row r="221" s="2" customFormat="1" ht="16.5" customHeight="1">
      <c r="A221" s="41"/>
      <c r="B221" s="42"/>
      <c r="C221" s="258" t="s">
        <v>398</v>
      </c>
      <c r="D221" s="258" t="s">
        <v>204</v>
      </c>
      <c r="E221" s="259" t="s">
        <v>395</v>
      </c>
      <c r="F221" s="260" t="s">
        <v>396</v>
      </c>
      <c r="G221" s="261" t="s">
        <v>156</v>
      </c>
      <c r="H221" s="262">
        <v>1</v>
      </c>
      <c r="I221" s="263"/>
      <c r="J221" s="264">
        <f>ROUND(I221*H221,2)</f>
        <v>0</v>
      </c>
      <c r="K221" s="260" t="s">
        <v>19</v>
      </c>
      <c r="L221" s="265"/>
      <c r="M221" s="266" t="s">
        <v>19</v>
      </c>
      <c r="N221" s="267" t="s">
        <v>42</v>
      </c>
      <c r="O221" s="87"/>
      <c r="P221" s="216">
        <f>O221*H221</f>
        <v>0</v>
      </c>
      <c r="Q221" s="216">
        <v>0.0028</v>
      </c>
      <c r="R221" s="216">
        <f>Q221*H221</f>
        <v>0.0028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324</v>
      </c>
      <c r="AT221" s="218" t="s">
        <v>204</v>
      </c>
      <c r="AU221" s="218" t="s">
        <v>81</v>
      </c>
      <c r="AY221" s="20" t="s">
        <v>131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236</v>
      </c>
      <c r="BM221" s="218" t="s">
        <v>804</v>
      </c>
    </row>
    <row r="222" s="2" customFormat="1" ht="16.5" customHeight="1">
      <c r="A222" s="41"/>
      <c r="B222" s="42"/>
      <c r="C222" s="207" t="s">
        <v>402</v>
      </c>
      <c r="D222" s="207" t="s">
        <v>134</v>
      </c>
      <c r="E222" s="208" t="s">
        <v>399</v>
      </c>
      <c r="F222" s="209" t="s">
        <v>400</v>
      </c>
      <c r="G222" s="210" t="s">
        <v>156</v>
      </c>
      <c r="H222" s="211">
        <v>1</v>
      </c>
      <c r="I222" s="212"/>
      <c r="J222" s="213">
        <f>ROUND(I222*H222,2)</f>
        <v>0</v>
      </c>
      <c r="K222" s="209" t="s">
        <v>19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236</v>
      </c>
      <c r="AT222" s="218" t="s">
        <v>134</v>
      </c>
      <c r="AU222" s="218" t="s">
        <v>81</v>
      </c>
      <c r="AY222" s="20" t="s">
        <v>131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236</v>
      </c>
      <c r="BM222" s="218" t="s">
        <v>805</v>
      </c>
    </row>
    <row r="223" s="2" customFormat="1" ht="24.15" customHeight="1">
      <c r="A223" s="41"/>
      <c r="B223" s="42"/>
      <c r="C223" s="207" t="s">
        <v>410</v>
      </c>
      <c r="D223" s="207" t="s">
        <v>134</v>
      </c>
      <c r="E223" s="208" t="s">
        <v>403</v>
      </c>
      <c r="F223" s="209" t="s">
        <v>404</v>
      </c>
      <c r="G223" s="210" t="s">
        <v>405</v>
      </c>
      <c r="H223" s="268"/>
      <c r="I223" s="212"/>
      <c r="J223" s="213">
        <f>ROUND(I223*H223,2)</f>
        <v>0</v>
      </c>
      <c r="K223" s="209" t="s">
        <v>138</v>
      </c>
      <c r="L223" s="47"/>
      <c r="M223" s="214" t="s">
        <v>19</v>
      </c>
      <c r="N223" s="215" t="s">
        <v>42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236</v>
      </c>
      <c r="AT223" s="218" t="s">
        <v>134</v>
      </c>
      <c r="AU223" s="218" t="s">
        <v>81</v>
      </c>
      <c r="AY223" s="20" t="s">
        <v>131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236</v>
      </c>
      <c r="BM223" s="218" t="s">
        <v>806</v>
      </c>
    </row>
    <row r="224" s="2" customFormat="1">
      <c r="A224" s="41"/>
      <c r="B224" s="42"/>
      <c r="C224" s="43"/>
      <c r="D224" s="220" t="s">
        <v>141</v>
      </c>
      <c r="E224" s="43"/>
      <c r="F224" s="221" t="s">
        <v>407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141</v>
      </c>
      <c r="AU224" s="20" t="s">
        <v>81</v>
      </c>
    </row>
    <row r="225" s="12" customFormat="1" ht="22.8" customHeight="1">
      <c r="A225" s="12"/>
      <c r="B225" s="191"/>
      <c r="C225" s="192"/>
      <c r="D225" s="193" t="s">
        <v>70</v>
      </c>
      <c r="E225" s="205" t="s">
        <v>408</v>
      </c>
      <c r="F225" s="205" t="s">
        <v>409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SUM(P226:P229)</f>
        <v>0</v>
      </c>
      <c r="Q225" s="199"/>
      <c r="R225" s="200">
        <f>SUM(R226:R229)</f>
        <v>0.083250000000000005</v>
      </c>
      <c r="S225" s="199"/>
      <c r="T225" s="201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81</v>
      </c>
      <c r="AT225" s="203" t="s">
        <v>70</v>
      </c>
      <c r="AU225" s="203" t="s">
        <v>79</v>
      </c>
      <c r="AY225" s="202" t="s">
        <v>131</v>
      </c>
      <c r="BK225" s="204">
        <f>SUM(BK226:BK229)</f>
        <v>0</v>
      </c>
    </row>
    <row r="226" s="2" customFormat="1" ht="24.15" customHeight="1">
      <c r="A226" s="41"/>
      <c r="B226" s="42"/>
      <c r="C226" s="207" t="s">
        <v>415</v>
      </c>
      <c r="D226" s="207" t="s">
        <v>134</v>
      </c>
      <c r="E226" s="208" t="s">
        <v>411</v>
      </c>
      <c r="F226" s="209" t="s">
        <v>412</v>
      </c>
      <c r="G226" s="210" t="s">
        <v>289</v>
      </c>
      <c r="H226" s="211">
        <v>5</v>
      </c>
      <c r="I226" s="212"/>
      <c r="J226" s="213">
        <f>ROUND(I226*H226,2)</f>
        <v>0</v>
      </c>
      <c r="K226" s="209" t="s">
        <v>138</v>
      </c>
      <c r="L226" s="47"/>
      <c r="M226" s="214" t="s">
        <v>19</v>
      </c>
      <c r="N226" s="215" t="s">
        <v>42</v>
      </c>
      <c r="O226" s="87"/>
      <c r="P226" s="216">
        <f>O226*H226</f>
        <v>0</v>
      </c>
      <c r="Q226" s="216">
        <v>0.016650000000000002</v>
      </c>
      <c r="R226" s="216">
        <f>Q226*H226</f>
        <v>0.083250000000000005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236</v>
      </c>
      <c r="AT226" s="218" t="s">
        <v>134</v>
      </c>
      <c r="AU226" s="218" t="s">
        <v>81</v>
      </c>
      <c r="AY226" s="20" t="s">
        <v>131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236</v>
      </c>
      <c r="BM226" s="218" t="s">
        <v>807</v>
      </c>
    </row>
    <row r="227" s="2" customFormat="1">
      <c r="A227" s="41"/>
      <c r="B227" s="42"/>
      <c r="C227" s="43"/>
      <c r="D227" s="220" t="s">
        <v>141</v>
      </c>
      <c r="E227" s="43"/>
      <c r="F227" s="221" t="s">
        <v>414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141</v>
      </c>
      <c r="AU227" s="20" t="s">
        <v>81</v>
      </c>
    </row>
    <row r="228" s="2" customFormat="1" ht="33" customHeight="1">
      <c r="A228" s="41"/>
      <c r="B228" s="42"/>
      <c r="C228" s="207" t="s">
        <v>422</v>
      </c>
      <c r="D228" s="207" t="s">
        <v>134</v>
      </c>
      <c r="E228" s="208" t="s">
        <v>416</v>
      </c>
      <c r="F228" s="209" t="s">
        <v>417</v>
      </c>
      <c r="G228" s="210" t="s">
        <v>405</v>
      </c>
      <c r="H228" s="268"/>
      <c r="I228" s="212"/>
      <c r="J228" s="213">
        <f>ROUND(I228*H228,2)</f>
        <v>0</v>
      </c>
      <c r="K228" s="209" t="s">
        <v>138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236</v>
      </c>
      <c r="AT228" s="218" t="s">
        <v>134</v>
      </c>
      <c r="AU228" s="218" t="s">
        <v>81</v>
      </c>
      <c r="AY228" s="20" t="s">
        <v>131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236</v>
      </c>
      <c r="BM228" s="218" t="s">
        <v>808</v>
      </c>
    </row>
    <row r="229" s="2" customFormat="1">
      <c r="A229" s="41"/>
      <c r="B229" s="42"/>
      <c r="C229" s="43"/>
      <c r="D229" s="220" t="s">
        <v>141</v>
      </c>
      <c r="E229" s="43"/>
      <c r="F229" s="221" t="s">
        <v>419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141</v>
      </c>
      <c r="AU229" s="20" t="s">
        <v>81</v>
      </c>
    </row>
    <row r="230" s="12" customFormat="1" ht="22.8" customHeight="1">
      <c r="A230" s="12"/>
      <c r="B230" s="191"/>
      <c r="C230" s="192"/>
      <c r="D230" s="193" t="s">
        <v>70</v>
      </c>
      <c r="E230" s="205" t="s">
        <v>420</v>
      </c>
      <c r="F230" s="205" t="s">
        <v>421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SUM(P231:P235)</f>
        <v>0</v>
      </c>
      <c r="Q230" s="199"/>
      <c r="R230" s="200">
        <f>SUM(R231:R235)</f>
        <v>0</v>
      </c>
      <c r="S230" s="199"/>
      <c r="T230" s="201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81</v>
      </c>
      <c r="AT230" s="203" t="s">
        <v>70</v>
      </c>
      <c r="AU230" s="203" t="s">
        <v>79</v>
      </c>
      <c r="AY230" s="202" t="s">
        <v>131</v>
      </c>
      <c r="BK230" s="204">
        <f>SUM(BK231:BK235)</f>
        <v>0</v>
      </c>
    </row>
    <row r="231" s="2" customFormat="1" ht="21.75" customHeight="1">
      <c r="A231" s="41"/>
      <c r="B231" s="42"/>
      <c r="C231" s="207" t="s">
        <v>426</v>
      </c>
      <c r="D231" s="207" t="s">
        <v>134</v>
      </c>
      <c r="E231" s="208" t="s">
        <v>423</v>
      </c>
      <c r="F231" s="209" t="s">
        <v>424</v>
      </c>
      <c r="G231" s="210" t="s">
        <v>156</v>
      </c>
      <c r="H231" s="211">
        <v>6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42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236</v>
      </c>
      <c r="AT231" s="218" t="s">
        <v>134</v>
      </c>
      <c r="AU231" s="218" t="s">
        <v>81</v>
      </c>
      <c r="AY231" s="20" t="s">
        <v>131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236</v>
      </c>
      <c r="BM231" s="218" t="s">
        <v>809</v>
      </c>
    </row>
    <row r="232" s="2" customFormat="1" ht="16.5" customHeight="1">
      <c r="A232" s="41"/>
      <c r="B232" s="42"/>
      <c r="C232" s="207" t="s">
        <v>430</v>
      </c>
      <c r="D232" s="207" t="s">
        <v>134</v>
      </c>
      <c r="E232" s="208" t="s">
        <v>427</v>
      </c>
      <c r="F232" s="209" t="s">
        <v>428</v>
      </c>
      <c r="G232" s="210" t="s">
        <v>156</v>
      </c>
      <c r="H232" s="211">
        <v>2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42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236</v>
      </c>
      <c r="AT232" s="218" t="s">
        <v>134</v>
      </c>
      <c r="AU232" s="218" t="s">
        <v>81</v>
      </c>
      <c r="AY232" s="20" t="s">
        <v>131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236</v>
      </c>
      <c r="BM232" s="218" t="s">
        <v>810</v>
      </c>
    </row>
    <row r="233" s="2" customFormat="1" ht="16.5" customHeight="1">
      <c r="A233" s="41"/>
      <c r="B233" s="42"/>
      <c r="C233" s="207" t="s">
        <v>434</v>
      </c>
      <c r="D233" s="207" t="s">
        <v>134</v>
      </c>
      <c r="E233" s="208" t="s">
        <v>435</v>
      </c>
      <c r="F233" s="209" t="s">
        <v>436</v>
      </c>
      <c r="G233" s="210" t="s">
        <v>289</v>
      </c>
      <c r="H233" s="211">
        <v>1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42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236</v>
      </c>
      <c r="AT233" s="218" t="s">
        <v>134</v>
      </c>
      <c r="AU233" s="218" t="s">
        <v>81</v>
      </c>
      <c r="AY233" s="20" t="s">
        <v>131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236</v>
      </c>
      <c r="BM233" s="218" t="s">
        <v>811</v>
      </c>
    </row>
    <row r="234" s="2" customFormat="1" ht="24.15" customHeight="1">
      <c r="A234" s="41"/>
      <c r="B234" s="42"/>
      <c r="C234" s="207" t="s">
        <v>438</v>
      </c>
      <c r="D234" s="207" t="s">
        <v>134</v>
      </c>
      <c r="E234" s="208" t="s">
        <v>439</v>
      </c>
      <c r="F234" s="209" t="s">
        <v>440</v>
      </c>
      <c r="G234" s="210" t="s">
        <v>405</v>
      </c>
      <c r="H234" s="268"/>
      <c r="I234" s="212"/>
      <c r="J234" s="213">
        <f>ROUND(I234*H234,2)</f>
        <v>0</v>
      </c>
      <c r="K234" s="209" t="s">
        <v>138</v>
      </c>
      <c r="L234" s="47"/>
      <c r="M234" s="214" t="s">
        <v>19</v>
      </c>
      <c r="N234" s="215" t="s">
        <v>42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236</v>
      </c>
      <c r="AT234" s="218" t="s">
        <v>134</v>
      </c>
      <c r="AU234" s="218" t="s">
        <v>81</v>
      </c>
      <c r="AY234" s="20" t="s">
        <v>131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236</v>
      </c>
      <c r="BM234" s="218" t="s">
        <v>812</v>
      </c>
    </row>
    <row r="235" s="2" customFormat="1">
      <c r="A235" s="41"/>
      <c r="B235" s="42"/>
      <c r="C235" s="43"/>
      <c r="D235" s="220" t="s">
        <v>141</v>
      </c>
      <c r="E235" s="43"/>
      <c r="F235" s="221" t="s">
        <v>442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141</v>
      </c>
      <c r="AU235" s="20" t="s">
        <v>81</v>
      </c>
    </row>
    <row r="236" s="12" customFormat="1" ht="22.8" customHeight="1">
      <c r="A236" s="12"/>
      <c r="B236" s="191"/>
      <c r="C236" s="192"/>
      <c r="D236" s="193" t="s">
        <v>70</v>
      </c>
      <c r="E236" s="205" t="s">
        <v>443</v>
      </c>
      <c r="F236" s="205" t="s">
        <v>444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SUM(P237:P246)</f>
        <v>0</v>
      </c>
      <c r="Q236" s="199"/>
      <c r="R236" s="200">
        <f>SUM(R237:R246)</f>
        <v>0.49672415999999997</v>
      </c>
      <c r="S236" s="199"/>
      <c r="T236" s="201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81</v>
      </c>
      <c r="AT236" s="203" t="s">
        <v>70</v>
      </c>
      <c r="AU236" s="203" t="s">
        <v>79</v>
      </c>
      <c r="AY236" s="202" t="s">
        <v>131</v>
      </c>
      <c r="BK236" s="204">
        <f>SUM(BK237:BK246)</f>
        <v>0</v>
      </c>
    </row>
    <row r="237" s="2" customFormat="1" ht="37.8" customHeight="1">
      <c r="A237" s="41"/>
      <c r="B237" s="42"/>
      <c r="C237" s="207" t="s">
        <v>445</v>
      </c>
      <c r="D237" s="207" t="s">
        <v>134</v>
      </c>
      <c r="E237" s="208" t="s">
        <v>446</v>
      </c>
      <c r="F237" s="209" t="s">
        <v>447</v>
      </c>
      <c r="G237" s="210" t="s">
        <v>137</v>
      </c>
      <c r="H237" s="211">
        <v>5.46</v>
      </c>
      <c r="I237" s="212"/>
      <c r="J237" s="213">
        <f>ROUND(I237*H237,2)</f>
        <v>0</v>
      </c>
      <c r="K237" s="209" t="s">
        <v>138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0.02963</v>
      </c>
      <c r="R237" s="216">
        <f>Q237*H237</f>
        <v>0.1617798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236</v>
      </c>
      <c r="AT237" s="218" t="s">
        <v>134</v>
      </c>
      <c r="AU237" s="218" t="s">
        <v>81</v>
      </c>
      <c r="AY237" s="20" t="s">
        <v>131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236</v>
      </c>
      <c r="BM237" s="218" t="s">
        <v>813</v>
      </c>
    </row>
    <row r="238" s="2" customFormat="1">
      <c r="A238" s="41"/>
      <c r="B238" s="42"/>
      <c r="C238" s="43"/>
      <c r="D238" s="220" t="s">
        <v>141</v>
      </c>
      <c r="E238" s="43"/>
      <c r="F238" s="221" t="s">
        <v>449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141</v>
      </c>
      <c r="AU238" s="20" t="s">
        <v>81</v>
      </c>
    </row>
    <row r="239" s="13" customFormat="1">
      <c r="A239" s="13"/>
      <c r="B239" s="225"/>
      <c r="C239" s="226"/>
      <c r="D239" s="227" t="s">
        <v>143</v>
      </c>
      <c r="E239" s="228" t="s">
        <v>19</v>
      </c>
      <c r="F239" s="229" t="s">
        <v>814</v>
      </c>
      <c r="G239" s="226"/>
      <c r="H239" s="230">
        <v>5.46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143</v>
      </c>
      <c r="AU239" s="236" t="s">
        <v>81</v>
      </c>
      <c r="AV239" s="13" t="s">
        <v>81</v>
      </c>
      <c r="AW239" s="13" t="s">
        <v>32</v>
      </c>
      <c r="AX239" s="13" t="s">
        <v>79</v>
      </c>
      <c r="AY239" s="236" t="s">
        <v>131</v>
      </c>
    </row>
    <row r="240" s="2" customFormat="1" ht="24.15" customHeight="1">
      <c r="A240" s="41"/>
      <c r="B240" s="42"/>
      <c r="C240" s="207" t="s">
        <v>451</v>
      </c>
      <c r="D240" s="207" t="s">
        <v>134</v>
      </c>
      <c r="E240" s="208" t="s">
        <v>452</v>
      </c>
      <c r="F240" s="209" t="s">
        <v>453</v>
      </c>
      <c r="G240" s="210" t="s">
        <v>137</v>
      </c>
      <c r="H240" s="211">
        <v>26.603999999999999</v>
      </c>
      <c r="I240" s="212"/>
      <c r="J240" s="213">
        <f>ROUND(I240*H240,2)</f>
        <v>0</v>
      </c>
      <c r="K240" s="209" t="s">
        <v>138</v>
      </c>
      <c r="L240" s="47"/>
      <c r="M240" s="214" t="s">
        <v>19</v>
      </c>
      <c r="N240" s="215" t="s">
        <v>42</v>
      </c>
      <c r="O240" s="87"/>
      <c r="P240" s="216">
        <f>O240*H240</f>
        <v>0</v>
      </c>
      <c r="Q240" s="216">
        <v>0.012590000000000001</v>
      </c>
      <c r="R240" s="216">
        <f>Q240*H240</f>
        <v>0.33494436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236</v>
      </c>
      <c r="AT240" s="218" t="s">
        <v>134</v>
      </c>
      <c r="AU240" s="218" t="s">
        <v>81</v>
      </c>
      <c r="AY240" s="20" t="s">
        <v>131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236</v>
      </c>
      <c r="BM240" s="218" t="s">
        <v>815</v>
      </c>
    </row>
    <row r="241" s="2" customFormat="1">
      <c r="A241" s="41"/>
      <c r="B241" s="42"/>
      <c r="C241" s="43"/>
      <c r="D241" s="220" t="s">
        <v>141</v>
      </c>
      <c r="E241" s="43"/>
      <c r="F241" s="221" t="s">
        <v>455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141</v>
      </c>
      <c r="AU241" s="20" t="s">
        <v>81</v>
      </c>
    </row>
    <row r="242" s="13" customFormat="1">
      <c r="A242" s="13"/>
      <c r="B242" s="225"/>
      <c r="C242" s="226"/>
      <c r="D242" s="227" t="s">
        <v>143</v>
      </c>
      <c r="E242" s="228" t="s">
        <v>19</v>
      </c>
      <c r="F242" s="229" t="s">
        <v>816</v>
      </c>
      <c r="G242" s="226"/>
      <c r="H242" s="230">
        <v>8.25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143</v>
      </c>
      <c r="AU242" s="236" t="s">
        <v>81</v>
      </c>
      <c r="AV242" s="13" t="s">
        <v>81</v>
      </c>
      <c r="AW242" s="13" t="s">
        <v>32</v>
      </c>
      <c r="AX242" s="13" t="s">
        <v>71</v>
      </c>
      <c r="AY242" s="236" t="s">
        <v>131</v>
      </c>
    </row>
    <row r="243" s="13" customFormat="1">
      <c r="A243" s="13"/>
      <c r="B243" s="225"/>
      <c r="C243" s="226"/>
      <c r="D243" s="227" t="s">
        <v>143</v>
      </c>
      <c r="E243" s="228" t="s">
        <v>19</v>
      </c>
      <c r="F243" s="229" t="s">
        <v>817</v>
      </c>
      <c r="G243" s="226"/>
      <c r="H243" s="230">
        <v>18.353999999999999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143</v>
      </c>
      <c r="AU243" s="236" t="s">
        <v>81</v>
      </c>
      <c r="AV243" s="13" t="s">
        <v>81</v>
      </c>
      <c r="AW243" s="13" t="s">
        <v>32</v>
      </c>
      <c r="AX243" s="13" t="s">
        <v>71</v>
      </c>
      <c r="AY243" s="236" t="s">
        <v>131</v>
      </c>
    </row>
    <row r="244" s="14" customFormat="1">
      <c r="A244" s="14"/>
      <c r="B244" s="237"/>
      <c r="C244" s="238"/>
      <c r="D244" s="227" t="s">
        <v>143</v>
      </c>
      <c r="E244" s="239" t="s">
        <v>19</v>
      </c>
      <c r="F244" s="240" t="s">
        <v>147</v>
      </c>
      <c r="G244" s="238"/>
      <c r="H244" s="241">
        <v>26.603999999999999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143</v>
      </c>
      <c r="AU244" s="247" t="s">
        <v>81</v>
      </c>
      <c r="AV244" s="14" t="s">
        <v>139</v>
      </c>
      <c r="AW244" s="14" t="s">
        <v>32</v>
      </c>
      <c r="AX244" s="14" t="s">
        <v>79</v>
      </c>
      <c r="AY244" s="247" t="s">
        <v>131</v>
      </c>
    </row>
    <row r="245" s="2" customFormat="1" ht="37.8" customHeight="1">
      <c r="A245" s="41"/>
      <c r="B245" s="42"/>
      <c r="C245" s="207" t="s">
        <v>458</v>
      </c>
      <c r="D245" s="207" t="s">
        <v>134</v>
      </c>
      <c r="E245" s="208" t="s">
        <v>459</v>
      </c>
      <c r="F245" s="209" t="s">
        <v>460</v>
      </c>
      <c r="G245" s="210" t="s">
        <v>405</v>
      </c>
      <c r="H245" s="268"/>
      <c r="I245" s="212"/>
      <c r="J245" s="213">
        <f>ROUND(I245*H245,2)</f>
        <v>0</v>
      </c>
      <c r="K245" s="209" t="s">
        <v>138</v>
      </c>
      <c r="L245" s="47"/>
      <c r="M245" s="214" t="s">
        <v>19</v>
      </c>
      <c r="N245" s="215" t="s">
        <v>42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236</v>
      </c>
      <c r="AT245" s="218" t="s">
        <v>134</v>
      </c>
      <c r="AU245" s="218" t="s">
        <v>81</v>
      </c>
      <c r="AY245" s="20" t="s">
        <v>131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236</v>
      </c>
      <c r="BM245" s="218" t="s">
        <v>818</v>
      </c>
    </row>
    <row r="246" s="2" customFormat="1">
      <c r="A246" s="41"/>
      <c r="B246" s="42"/>
      <c r="C246" s="43"/>
      <c r="D246" s="220" t="s">
        <v>141</v>
      </c>
      <c r="E246" s="43"/>
      <c r="F246" s="221" t="s">
        <v>462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141</v>
      </c>
      <c r="AU246" s="20" t="s">
        <v>81</v>
      </c>
    </row>
    <row r="247" s="12" customFormat="1" ht="22.8" customHeight="1">
      <c r="A247" s="12"/>
      <c r="B247" s="191"/>
      <c r="C247" s="192"/>
      <c r="D247" s="193" t="s">
        <v>70</v>
      </c>
      <c r="E247" s="205" t="s">
        <v>463</v>
      </c>
      <c r="F247" s="205" t="s">
        <v>464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SUM(P248:P262)</f>
        <v>0</v>
      </c>
      <c r="Q247" s="199"/>
      <c r="R247" s="200">
        <f>SUM(R248:R262)</f>
        <v>0.1127</v>
      </c>
      <c r="S247" s="199"/>
      <c r="T247" s="201">
        <f>SUM(T248:T262)</f>
        <v>0.024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81</v>
      </c>
      <c r="AT247" s="203" t="s">
        <v>70</v>
      </c>
      <c r="AU247" s="203" t="s">
        <v>79</v>
      </c>
      <c r="AY247" s="202" t="s">
        <v>131</v>
      </c>
      <c r="BK247" s="204">
        <f>SUM(BK248:BK262)</f>
        <v>0</v>
      </c>
    </row>
    <row r="248" s="2" customFormat="1" ht="16.5" customHeight="1">
      <c r="A248" s="41"/>
      <c r="B248" s="42"/>
      <c r="C248" s="207" t="s">
        <v>465</v>
      </c>
      <c r="D248" s="207" t="s">
        <v>134</v>
      </c>
      <c r="E248" s="208" t="s">
        <v>466</v>
      </c>
      <c r="F248" s="209" t="s">
        <v>467</v>
      </c>
      <c r="G248" s="210" t="s">
        <v>156</v>
      </c>
      <c r="H248" s="211">
        <v>1</v>
      </c>
      <c r="I248" s="212"/>
      <c r="J248" s="213">
        <f>ROUND(I248*H248,2)</f>
        <v>0</v>
      </c>
      <c r="K248" s="209" t="s">
        <v>138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0.024</v>
      </c>
      <c r="T248" s="217">
        <f>S248*H248</f>
        <v>0.024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236</v>
      </c>
      <c r="AT248" s="218" t="s">
        <v>134</v>
      </c>
      <c r="AU248" s="218" t="s">
        <v>81</v>
      </c>
      <c r="AY248" s="20" t="s">
        <v>131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236</v>
      </c>
      <c r="BM248" s="218" t="s">
        <v>819</v>
      </c>
    </row>
    <row r="249" s="2" customFormat="1">
      <c r="A249" s="41"/>
      <c r="B249" s="42"/>
      <c r="C249" s="43"/>
      <c r="D249" s="220" t="s">
        <v>141</v>
      </c>
      <c r="E249" s="43"/>
      <c r="F249" s="221" t="s">
        <v>469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141</v>
      </c>
      <c r="AU249" s="20" t="s">
        <v>81</v>
      </c>
    </row>
    <row r="250" s="2" customFormat="1" ht="24.15" customHeight="1">
      <c r="A250" s="41"/>
      <c r="B250" s="42"/>
      <c r="C250" s="207" t="s">
        <v>470</v>
      </c>
      <c r="D250" s="207" t="s">
        <v>134</v>
      </c>
      <c r="E250" s="208" t="s">
        <v>471</v>
      </c>
      <c r="F250" s="209" t="s">
        <v>472</v>
      </c>
      <c r="G250" s="210" t="s">
        <v>156</v>
      </c>
      <c r="H250" s="211">
        <v>6</v>
      </c>
      <c r="I250" s="212"/>
      <c r="J250" s="213">
        <f>ROUND(I250*H250,2)</f>
        <v>0</v>
      </c>
      <c r="K250" s="209" t="s">
        <v>138</v>
      </c>
      <c r="L250" s="47"/>
      <c r="M250" s="214" t="s">
        <v>19</v>
      </c>
      <c r="N250" s="215" t="s">
        <v>42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236</v>
      </c>
      <c r="AT250" s="218" t="s">
        <v>134</v>
      </c>
      <c r="AU250" s="218" t="s">
        <v>81</v>
      </c>
      <c r="AY250" s="20" t="s">
        <v>131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236</v>
      </c>
      <c r="BM250" s="218" t="s">
        <v>820</v>
      </c>
    </row>
    <row r="251" s="2" customFormat="1">
      <c r="A251" s="41"/>
      <c r="B251" s="42"/>
      <c r="C251" s="43"/>
      <c r="D251" s="220" t="s">
        <v>141</v>
      </c>
      <c r="E251" s="43"/>
      <c r="F251" s="221" t="s">
        <v>474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141</v>
      </c>
      <c r="AU251" s="20" t="s">
        <v>81</v>
      </c>
    </row>
    <row r="252" s="2" customFormat="1" ht="16.5" customHeight="1">
      <c r="A252" s="41"/>
      <c r="B252" s="42"/>
      <c r="C252" s="258" t="s">
        <v>475</v>
      </c>
      <c r="D252" s="258" t="s">
        <v>204</v>
      </c>
      <c r="E252" s="259" t="s">
        <v>476</v>
      </c>
      <c r="F252" s="260" t="s">
        <v>477</v>
      </c>
      <c r="G252" s="261" t="s">
        <v>156</v>
      </c>
      <c r="H252" s="262">
        <v>5</v>
      </c>
      <c r="I252" s="263"/>
      <c r="J252" s="264">
        <f>ROUND(I252*H252,2)</f>
        <v>0</v>
      </c>
      <c r="K252" s="260" t="s">
        <v>138</v>
      </c>
      <c r="L252" s="265"/>
      <c r="M252" s="266" t="s">
        <v>19</v>
      </c>
      <c r="N252" s="267" t="s">
        <v>42</v>
      </c>
      <c r="O252" s="87"/>
      <c r="P252" s="216">
        <f>O252*H252</f>
        <v>0</v>
      </c>
      <c r="Q252" s="216">
        <v>0.016</v>
      </c>
      <c r="R252" s="216">
        <f>Q252*H252</f>
        <v>0.080000000000000002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324</v>
      </c>
      <c r="AT252" s="218" t="s">
        <v>204</v>
      </c>
      <c r="AU252" s="218" t="s">
        <v>81</v>
      </c>
      <c r="AY252" s="20" t="s">
        <v>131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236</v>
      </c>
      <c r="BM252" s="218" t="s">
        <v>821</v>
      </c>
    </row>
    <row r="253" s="2" customFormat="1" ht="16.5" customHeight="1">
      <c r="A253" s="41"/>
      <c r="B253" s="42"/>
      <c r="C253" s="258" t="s">
        <v>479</v>
      </c>
      <c r="D253" s="258" t="s">
        <v>204</v>
      </c>
      <c r="E253" s="259" t="s">
        <v>480</v>
      </c>
      <c r="F253" s="260" t="s">
        <v>481</v>
      </c>
      <c r="G253" s="261" t="s">
        <v>156</v>
      </c>
      <c r="H253" s="262">
        <v>1</v>
      </c>
      <c r="I253" s="263"/>
      <c r="J253" s="264">
        <f>ROUND(I253*H253,2)</f>
        <v>0</v>
      </c>
      <c r="K253" s="260" t="s">
        <v>138</v>
      </c>
      <c r="L253" s="265"/>
      <c r="M253" s="266" t="s">
        <v>19</v>
      </c>
      <c r="N253" s="267" t="s">
        <v>42</v>
      </c>
      <c r="O253" s="87"/>
      <c r="P253" s="216">
        <f>O253*H253</f>
        <v>0</v>
      </c>
      <c r="Q253" s="216">
        <v>0.0195</v>
      </c>
      <c r="R253" s="216">
        <f>Q253*H253</f>
        <v>0.0195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324</v>
      </c>
      <c r="AT253" s="218" t="s">
        <v>204</v>
      </c>
      <c r="AU253" s="218" t="s">
        <v>81</v>
      </c>
      <c r="AY253" s="20" t="s">
        <v>131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236</v>
      </c>
      <c r="BM253" s="218" t="s">
        <v>822</v>
      </c>
    </row>
    <row r="254" s="2" customFormat="1" ht="16.5" customHeight="1">
      <c r="A254" s="41"/>
      <c r="B254" s="42"/>
      <c r="C254" s="207" t="s">
        <v>483</v>
      </c>
      <c r="D254" s="207" t="s">
        <v>134</v>
      </c>
      <c r="E254" s="208" t="s">
        <v>484</v>
      </c>
      <c r="F254" s="209" t="s">
        <v>485</v>
      </c>
      <c r="G254" s="210" t="s">
        <v>156</v>
      </c>
      <c r="H254" s="211">
        <v>1</v>
      </c>
      <c r="I254" s="212"/>
      <c r="J254" s="213">
        <f>ROUND(I254*H254,2)</f>
        <v>0</v>
      </c>
      <c r="K254" s="209" t="s">
        <v>138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236</v>
      </c>
      <c r="AT254" s="218" t="s">
        <v>134</v>
      </c>
      <c r="AU254" s="218" t="s">
        <v>81</v>
      </c>
      <c r="AY254" s="20" t="s">
        <v>131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236</v>
      </c>
      <c r="BM254" s="218" t="s">
        <v>823</v>
      </c>
    </row>
    <row r="255" s="2" customFormat="1">
      <c r="A255" s="41"/>
      <c r="B255" s="42"/>
      <c r="C255" s="43"/>
      <c r="D255" s="220" t="s">
        <v>141</v>
      </c>
      <c r="E255" s="43"/>
      <c r="F255" s="221" t="s">
        <v>487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141</v>
      </c>
      <c r="AU255" s="20" t="s">
        <v>81</v>
      </c>
    </row>
    <row r="256" s="2" customFormat="1" ht="16.5" customHeight="1">
      <c r="A256" s="41"/>
      <c r="B256" s="42"/>
      <c r="C256" s="258" t="s">
        <v>488</v>
      </c>
      <c r="D256" s="258" t="s">
        <v>204</v>
      </c>
      <c r="E256" s="259" t="s">
        <v>489</v>
      </c>
      <c r="F256" s="260" t="s">
        <v>490</v>
      </c>
      <c r="G256" s="261" t="s">
        <v>156</v>
      </c>
      <c r="H256" s="262">
        <v>1</v>
      </c>
      <c r="I256" s="263"/>
      <c r="J256" s="264">
        <f>ROUND(I256*H256,2)</f>
        <v>0</v>
      </c>
      <c r="K256" s="260" t="s">
        <v>138</v>
      </c>
      <c r="L256" s="265"/>
      <c r="M256" s="266" t="s">
        <v>19</v>
      </c>
      <c r="N256" s="267" t="s">
        <v>42</v>
      </c>
      <c r="O256" s="87"/>
      <c r="P256" s="216">
        <f>O256*H256</f>
        <v>0</v>
      </c>
      <c r="Q256" s="216">
        <v>0.0022000000000000001</v>
      </c>
      <c r="R256" s="216">
        <f>Q256*H256</f>
        <v>0.0022000000000000001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324</v>
      </c>
      <c r="AT256" s="218" t="s">
        <v>204</v>
      </c>
      <c r="AU256" s="218" t="s">
        <v>81</v>
      </c>
      <c r="AY256" s="20" t="s">
        <v>131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236</v>
      </c>
      <c r="BM256" s="218" t="s">
        <v>824</v>
      </c>
    </row>
    <row r="257" s="2" customFormat="1" ht="16.5" customHeight="1">
      <c r="A257" s="41"/>
      <c r="B257" s="42"/>
      <c r="C257" s="207" t="s">
        <v>492</v>
      </c>
      <c r="D257" s="207" t="s">
        <v>134</v>
      </c>
      <c r="E257" s="208" t="s">
        <v>493</v>
      </c>
      <c r="F257" s="209" t="s">
        <v>494</v>
      </c>
      <c r="G257" s="210" t="s">
        <v>156</v>
      </c>
      <c r="H257" s="211">
        <v>5</v>
      </c>
      <c r="I257" s="212"/>
      <c r="J257" s="213">
        <f>ROUND(I257*H257,2)</f>
        <v>0</v>
      </c>
      <c r="K257" s="209" t="s">
        <v>138</v>
      </c>
      <c r="L257" s="47"/>
      <c r="M257" s="214" t="s">
        <v>19</v>
      </c>
      <c r="N257" s="215" t="s">
        <v>42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236</v>
      </c>
      <c r="AT257" s="218" t="s">
        <v>134</v>
      </c>
      <c r="AU257" s="218" t="s">
        <v>81</v>
      </c>
      <c r="AY257" s="20" t="s">
        <v>131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236</v>
      </c>
      <c r="BM257" s="218" t="s">
        <v>825</v>
      </c>
    </row>
    <row r="258" s="2" customFormat="1">
      <c r="A258" s="41"/>
      <c r="B258" s="42"/>
      <c r="C258" s="43"/>
      <c r="D258" s="220" t="s">
        <v>141</v>
      </c>
      <c r="E258" s="43"/>
      <c r="F258" s="221" t="s">
        <v>496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141</v>
      </c>
      <c r="AU258" s="20" t="s">
        <v>81</v>
      </c>
    </row>
    <row r="259" s="2" customFormat="1" ht="16.5" customHeight="1">
      <c r="A259" s="41"/>
      <c r="B259" s="42"/>
      <c r="C259" s="258" t="s">
        <v>497</v>
      </c>
      <c r="D259" s="258" t="s">
        <v>204</v>
      </c>
      <c r="E259" s="259" t="s">
        <v>498</v>
      </c>
      <c r="F259" s="260" t="s">
        <v>499</v>
      </c>
      <c r="G259" s="261" t="s">
        <v>156</v>
      </c>
      <c r="H259" s="262">
        <v>5</v>
      </c>
      <c r="I259" s="263"/>
      <c r="J259" s="264">
        <f>ROUND(I259*H259,2)</f>
        <v>0</v>
      </c>
      <c r="K259" s="260" t="s">
        <v>138</v>
      </c>
      <c r="L259" s="265"/>
      <c r="M259" s="266" t="s">
        <v>19</v>
      </c>
      <c r="N259" s="267" t="s">
        <v>42</v>
      </c>
      <c r="O259" s="87"/>
      <c r="P259" s="216">
        <f>O259*H259</f>
        <v>0</v>
      </c>
      <c r="Q259" s="216">
        <v>0.0022000000000000001</v>
      </c>
      <c r="R259" s="216">
        <f>Q259*H259</f>
        <v>0.011000000000000001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324</v>
      </c>
      <c r="AT259" s="218" t="s">
        <v>204</v>
      </c>
      <c r="AU259" s="218" t="s">
        <v>81</v>
      </c>
      <c r="AY259" s="20" t="s">
        <v>131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236</v>
      </c>
      <c r="BM259" s="218" t="s">
        <v>826</v>
      </c>
    </row>
    <row r="260" s="2" customFormat="1" ht="16.5" customHeight="1">
      <c r="A260" s="41"/>
      <c r="B260" s="42"/>
      <c r="C260" s="207" t="s">
        <v>501</v>
      </c>
      <c r="D260" s="207" t="s">
        <v>134</v>
      </c>
      <c r="E260" s="208" t="s">
        <v>502</v>
      </c>
      <c r="F260" s="209" t="s">
        <v>827</v>
      </c>
      <c r="G260" s="210" t="s">
        <v>156</v>
      </c>
      <c r="H260" s="211">
        <v>1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236</v>
      </c>
      <c r="AT260" s="218" t="s">
        <v>134</v>
      </c>
      <c r="AU260" s="218" t="s">
        <v>81</v>
      </c>
      <c r="AY260" s="20" t="s">
        <v>131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236</v>
      </c>
      <c r="BM260" s="218" t="s">
        <v>828</v>
      </c>
    </row>
    <row r="261" s="2" customFormat="1" ht="24.15" customHeight="1">
      <c r="A261" s="41"/>
      <c r="B261" s="42"/>
      <c r="C261" s="207" t="s">
        <v>505</v>
      </c>
      <c r="D261" s="207" t="s">
        <v>134</v>
      </c>
      <c r="E261" s="208" t="s">
        <v>506</v>
      </c>
      <c r="F261" s="209" t="s">
        <v>507</v>
      </c>
      <c r="G261" s="210" t="s">
        <v>405</v>
      </c>
      <c r="H261" s="268"/>
      <c r="I261" s="212"/>
      <c r="J261" s="213">
        <f>ROUND(I261*H261,2)</f>
        <v>0</v>
      </c>
      <c r="K261" s="209" t="s">
        <v>138</v>
      </c>
      <c r="L261" s="47"/>
      <c r="M261" s="214" t="s">
        <v>19</v>
      </c>
      <c r="N261" s="215" t="s">
        <v>42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236</v>
      </c>
      <c r="AT261" s="218" t="s">
        <v>134</v>
      </c>
      <c r="AU261" s="218" t="s">
        <v>81</v>
      </c>
      <c r="AY261" s="20" t="s">
        <v>131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236</v>
      </c>
      <c r="BM261" s="218" t="s">
        <v>829</v>
      </c>
    </row>
    <row r="262" s="2" customFormat="1">
      <c r="A262" s="41"/>
      <c r="B262" s="42"/>
      <c r="C262" s="43"/>
      <c r="D262" s="220" t="s">
        <v>141</v>
      </c>
      <c r="E262" s="43"/>
      <c r="F262" s="221" t="s">
        <v>509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141</v>
      </c>
      <c r="AU262" s="20" t="s">
        <v>81</v>
      </c>
    </row>
    <row r="263" s="12" customFormat="1" ht="22.8" customHeight="1">
      <c r="A263" s="12"/>
      <c r="B263" s="191"/>
      <c r="C263" s="192"/>
      <c r="D263" s="193" t="s">
        <v>70</v>
      </c>
      <c r="E263" s="205" t="s">
        <v>510</v>
      </c>
      <c r="F263" s="205" t="s">
        <v>511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SUM(P264:P299)</f>
        <v>0</v>
      </c>
      <c r="Q263" s="199"/>
      <c r="R263" s="200">
        <f>SUM(R264:R299)</f>
        <v>1.1978178000000002</v>
      </c>
      <c r="S263" s="199"/>
      <c r="T263" s="201">
        <f>SUM(T264:T299)</f>
        <v>0.92478939999999998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81</v>
      </c>
      <c r="AT263" s="203" t="s">
        <v>70</v>
      </c>
      <c r="AU263" s="203" t="s">
        <v>79</v>
      </c>
      <c r="AY263" s="202" t="s">
        <v>131</v>
      </c>
      <c r="BK263" s="204">
        <f>SUM(BK264:BK299)</f>
        <v>0</v>
      </c>
    </row>
    <row r="264" s="2" customFormat="1" ht="16.5" customHeight="1">
      <c r="A264" s="41"/>
      <c r="B264" s="42"/>
      <c r="C264" s="207" t="s">
        <v>512</v>
      </c>
      <c r="D264" s="207" t="s">
        <v>134</v>
      </c>
      <c r="E264" s="208" t="s">
        <v>513</v>
      </c>
      <c r="F264" s="209" t="s">
        <v>514</v>
      </c>
      <c r="G264" s="210" t="s">
        <v>137</v>
      </c>
      <c r="H264" s="211">
        <v>26.198</v>
      </c>
      <c r="I264" s="212"/>
      <c r="J264" s="213">
        <f>ROUND(I264*H264,2)</f>
        <v>0</v>
      </c>
      <c r="K264" s="209" t="s">
        <v>138</v>
      </c>
      <c r="L264" s="47"/>
      <c r="M264" s="214" t="s">
        <v>19</v>
      </c>
      <c r="N264" s="215" t="s">
        <v>42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0.035299999999999998</v>
      </c>
      <c r="T264" s="217">
        <f>S264*H264</f>
        <v>0.92478939999999998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236</v>
      </c>
      <c r="AT264" s="218" t="s">
        <v>134</v>
      </c>
      <c r="AU264" s="218" t="s">
        <v>81</v>
      </c>
      <c r="AY264" s="20" t="s">
        <v>131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236</v>
      </c>
      <c r="BM264" s="218" t="s">
        <v>830</v>
      </c>
    </row>
    <row r="265" s="2" customFormat="1">
      <c r="A265" s="41"/>
      <c r="B265" s="42"/>
      <c r="C265" s="43"/>
      <c r="D265" s="220" t="s">
        <v>141</v>
      </c>
      <c r="E265" s="43"/>
      <c r="F265" s="221" t="s">
        <v>516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141</v>
      </c>
      <c r="AU265" s="20" t="s">
        <v>81</v>
      </c>
    </row>
    <row r="266" s="13" customFormat="1">
      <c r="A266" s="13"/>
      <c r="B266" s="225"/>
      <c r="C266" s="226"/>
      <c r="D266" s="227" t="s">
        <v>143</v>
      </c>
      <c r="E266" s="228" t="s">
        <v>19</v>
      </c>
      <c r="F266" s="229" t="s">
        <v>816</v>
      </c>
      <c r="G266" s="226"/>
      <c r="H266" s="230">
        <v>8.25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143</v>
      </c>
      <c r="AU266" s="236" t="s">
        <v>81</v>
      </c>
      <c r="AV266" s="13" t="s">
        <v>81</v>
      </c>
      <c r="AW266" s="13" t="s">
        <v>32</v>
      </c>
      <c r="AX266" s="13" t="s">
        <v>71</v>
      </c>
      <c r="AY266" s="236" t="s">
        <v>131</v>
      </c>
    </row>
    <row r="267" s="13" customFormat="1">
      <c r="A267" s="13"/>
      <c r="B267" s="225"/>
      <c r="C267" s="226"/>
      <c r="D267" s="227" t="s">
        <v>143</v>
      </c>
      <c r="E267" s="228" t="s">
        <v>19</v>
      </c>
      <c r="F267" s="229" t="s">
        <v>520</v>
      </c>
      <c r="G267" s="226"/>
      <c r="H267" s="230">
        <v>0.17999999999999999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143</v>
      </c>
      <c r="AU267" s="236" t="s">
        <v>81</v>
      </c>
      <c r="AV267" s="13" t="s">
        <v>81</v>
      </c>
      <c r="AW267" s="13" t="s">
        <v>32</v>
      </c>
      <c r="AX267" s="13" t="s">
        <v>71</v>
      </c>
      <c r="AY267" s="236" t="s">
        <v>131</v>
      </c>
    </row>
    <row r="268" s="13" customFormat="1">
      <c r="A268" s="13"/>
      <c r="B268" s="225"/>
      <c r="C268" s="226"/>
      <c r="D268" s="227" t="s">
        <v>143</v>
      </c>
      <c r="E268" s="228" t="s">
        <v>19</v>
      </c>
      <c r="F268" s="229" t="s">
        <v>831</v>
      </c>
      <c r="G268" s="226"/>
      <c r="H268" s="230">
        <v>12.42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143</v>
      </c>
      <c r="AU268" s="236" t="s">
        <v>81</v>
      </c>
      <c r="AV268" s="13" t="s">
        <v>81</v>
      </c>
      <c r="AW268" s="13" t="s">
        <v>32</v>
      </c>
      <c r="AX268" s="13" t="s">
        <v>71</v>
      </c>
      <c r="AY268" s="236" t="s">
        <v>131</v>
      </c>
    </row>
    <row r="269" s="13" customFormat="1">
      <c r="A269" s="13"/>
      <c r="B269" s="225"/>
      <c r="C269" s="226"/>
      <c r="D269" s="227" t="s">
        <v>143</v>
      </c>
      <c r="E269" s="228" t="s">
        <v>19</v>
      </c>
      <c r="F269" s="229" t="s">
        <v>832</v>
      </c>
      <c r="G269" s="226"/>
      <c r="H269" s="230">
        <v>4.9980000000000002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143</v>
      </c>
      <c r="AU269" s="236" t="s">
        <v>81</v>
      </c>
      <c r="AV269" s="13" t="s">
        <v>81</v>
      </c>
      <c r="AW269" s="13" t="s">
        <v>32</v>
      </c>
      <c r="AX269" s="13" t="s">
        <v>71</v>
      </c>
      <c r="AY269" s="236" t="s">
        <v>131</v>
      </c>
    </row>
    <row r="270" s="13" customFormat="1">
      <c r="A270" s="13"/>
      <c r="B270" s="225"/>
      <c r="C270" s="226"/>
      <c r="D270" s="227" t="s">
        <v>143</v>
      </c>
      <c r="E270" s="228" t="s">
        <v>19</v>
      </c>
      <c r="F270" s="229" t="s">
        <v>833</v>
      </c>
      <c r="G270" s="226"/>
      <c r="H270" s="230">
        <v>0.34999999999999998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143</v>
      </c>
      <c r="AU270" s="236" t="s">
        <v>81</v>
      </c>
      <c r="AV270" s="13" t="s">
        <v>81</v>
      </c>
      <c r="AW270" s="13" t="s">
        <v>32</v>
      </c>
      <c r="AX270" s="13" t="s">
        <v>71</v>
      </c>
      <c r="AY270" s="236" t="s">
        <v>131</v>
      </c>
    </row>
    <row r="271" s="14" customFormat="1">
      <c r="A271" s="14"/>
      <c r="B271" s="237"/>
      <c r="C271" s="238"/>
      <c r="D271" s="227" t="s">
        <v>143</v>
      </c>
      <c r="E271" s="239" t="s">
        <v>19</v>
      </c>
      <c r="F271" s="240" t="s">
        <v>147</v>
      </c>
      <c r="G271" s="238"/>
      <c r="H271" s="241">
        <v>26.198000000000004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143</v>
      </c>
      <c r="AU271" s="247" t="s">
        <v>81</v>
      </c>
      <c r="AV271" s="14" t="s">
        <v>139</v>
      </c>
      <c r="AW271" s="14" t="s">
        <v>32</v>
      </c>
      <c r="AX271" s="14" t="s">
        <v>79</v>
      </c>
      <c r="AY271" s="247" t="s">
        <v>131</v>
      </c>
    </row>
    <row r="272" s="2" customFormat="1" ht="16.5" customHeight="1">
      <c r="A272" s="41"/>
      <c r="B272" s="42"/>
      <c r="C272" s="207" t="s">
        <v>521</v>
      </c>
      <c r="D272" s="207" t="s">
        <v>134</v>
      </c>
      <c r="E272" s="208" t="s">
        <v>522</v>
      </c>
      <c r="F272" s="209" t="s">
        <v>523</v>
      </c>
      <c r="G272" s="210" t="s">
        <v>137</v>
      </c>
      <c r="H272" s="211">
        <v>52.240000000000002</v>
      </c>
      <c r="I272" s="212"/>
      <c r="J272" s="213">
        <f>ROUND(I272*H272,2)</f>
        <v>0</v>
      </c>
      <c r="K272" s="209" t="s">
        <v>138</v>
      </c>
      <c r="L272" s="47"/>
      <c r="M272" s="214" t="s">
        <v>19</v>
      </c>
      <c r="N272" s="215" t="s">
        <v>42</v>
      </c>
      <c r="O272" s="87"/>
      <c r="P272" s="216">
        <f>O272*H272</f>
        <v>0</v>
      </c>
      <c r="Q272" s="216">
        <v>0.00029999999999999997</v>
      </c>
      <c r="R272" s="216">
        <f>Q272*H272</f>
        <v>0.015671999999999998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236</v>
      </c>
      <c r="AT272" s="218" t="s">
        <v>134</v>
      </c>
      <c r="AU272" s="218" t="s">
        <v>81</v>
      </c>
      <c r="AY272" s="20" t="s">
        <v>131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236</v>
      </c>
      <c r="BM272" s="218" t="s">
        <v>834</v>
      </c>
    </row>
    <row r="273" s="2" customFormat="1">
      <c r="A273" s="41"/>
      <c r="B273" s="42"/>
      <c r="C273" s="43"/>
      <c r="D273" s="220" t="s">
        <v>141</v>
      </c>
      <c r="E273" s="43"/>
      <c r="F273" s="221" t="s">
        <v>525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141</v>
      </c>
      <c r="AU273" s="20" t="s">
        <v>81</v>
      </c>
    </row>
    <row r="274" s="15" customFormat="1">
      <c r="A274" s="15"/>
      <c r="B274" s="248"/>
      <c r="C274" s="249"/>
      <c r="D274" s="227" t="s">
        <v>143</v>
      </c>
      <c r="E274" s="250" t="s">
        <v>19</v>
      </c>
      <c r="F274" s="251" t="s">
        <v>526</v>
      </c>
      <c r="G274" s="249"/>
      <c r="H274" s="250" t="s">
        <v>19</v>
      </c>
      <c r="I274" s="252"/>
      <c r="J274" s="249"/>
      <c r="K274" s="249"/>
      <c r="L274" s="253"/>
      <c r="M274" s="254"/>
      <c r="N274" s="255"/>
      <c r="O274" s="255"/>
      <c r="P274" s="255"/>
      <c r="Q274" s="255"/>
      <c r="R274" s="255"/>
      <c r="S274" s="255"/>
      <c r="T274" s="25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7" t="s">
        <v>143</v>
      </c>
      <c r="AU274" s="257" t="s">
        <v>81</v>
      </c>
      <c r="AV274" s="15" t="s">
        <v>79</v>
      </c>
      <c r="AW274" s="15" t="s">
        <v>32</v>
      </c>
      <c r="AX274" s="15" t="s">
        <v>71</v>
      </c>
      <c r="AY274" s="257" t="s">
        <v>131</v>
      </c>
    </row>
    <row r="275" s="13" customFormat="1">
      <c r="A275" s="13"/>
      <c r="B275" s="225"/>
      <c r="C275" s="226"/>
      <c r="D275" s="227" t="s">
        <v>143</v>
      </c>
      <c r="E275" s="228" t="s">
        <v>19</v>
      </c>
      <c r="F275" s="229" t="s">
        <v>816</v>
      </c>
      <c r="G275" s="226"/>
      <c r="H275" s="230">
        <v>8.25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143</v>
      </c>
      <c r="AU275" s="236" t="s">
        <v>81</v>
      </c>
      <c r="AV275" s="13" t="s">
        <v>81</v>
      </c>
      <c r="AW275" s="13" t="s">
        <v>32</v>
      </c>
      <c r="AX275" s="13" t="s">
        <v>71</v>
      </c>
      <c r="AY275" s="236" t="s">
        <v>131</v>
      </c>
    </row>
    <row r="276" s="13" customFormat="1">
      <c r="A276" s="13"/>
      <c r="B276" s="225"/>
      <c r="C276" s="226"/>
      <c r="D276" s="227" t="s">
        <v>143</v>
      </c>
      <c r="E276" s="228" t="s">
        <v>19</v>
      </c>
      <c r="F276" s="229" t="s">
        <v>520</v>
      </c>
      <c r="G276" s="226"/>
      <c r="H276" s="230">
        <v>0.17999999999999999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143</v>
      </c>
      <c r="AU276" s="236" t="s">
        <v>81</v>
      </c>
      <c r="AV276" s="13" t="s">
        <v>81</v>
      </c>
      <c r="AW276" s="13" t="s">
        <v>32</v>
      </c>
      <c r="AX276" s="13" t="s">
        <v>71</v>
      </c>
      <c r="AY276" s="236" t="s">
        <v>131</v>
      </c>
    </row>
    <row r="277" s="13" customFormat="1">
      <c r="A277" s="13"/>
      <c r="B277" s="225"/>
      <c r="C277" s="226"/>
      <c r="D277" s="227" t="s">
        <v>143</v>
      </c>
      <c r="E277" s="228" t="s">
        <v>19</v>
      </c>
      <c r="F277" s="229" t="s">
        <v>835</v>
      </c>
      <c r="G277" s="226"/>
      <c r="H277" s="230">
        <v>11.039999999999999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143</v>
      </c>
      <c r="AU277" s="236" t="s">
        <v>81</v>
      </c>
      <c r="AV277" s="13" t="s">
        <v>81</v>
      </c>
      <c r="AW277" s="13" t="s">
        <v>32</v>
      </c>
      <c r="AX277" s="13" t="s">
        <v>71</v>
      </c>
      <c r="AY277" s="236" t="s">
        <v>131</v>
      </c>
    </row>
    <row r="278" s="13" customFormat="1">
      <c r="A278" s="13"/>
      <c r="B278" s="225"/>
      <c r="C278" s="226"/>
      <c r="D278" s="227" t="s">
        <v>143</v>
      </c>
      <c r="E278" s="228" t="s">
        <v>19</v>
      </c>
      <c r="F278" s="229" t="s">
        <v>836</v>
      </c>
      <c r="G278" s="226"/>
      <c r="H278" s="230">
        <v>6.2999999999999998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143</v>
      </c>
      <c r="AU278" s="236" t="s">
        <v>81</v>
      </c>
      <c r="AV278" s="13" t="s">
        <v>81</v>
      </c>
      <c r="AW278" s="13" t="s">
        <v>32</v>
      </c>
      <c r="AX278" s="13" t="s">
        <v>71</v>
      </c>
      <c r="AY278" s="236" t="s">
        <v>131</v>
      </c>
    </row>
    <row r="279" s="13" customFormat="1">
      <c r="A279" s="13"/>
      <c r="B279" s="225"/>
      <c r="C279" s="226"/>
      <c r="D279" s="227" t="s">
        <v>143</v>
      </c>
      <c r="E279" s="228" t="s">
        <v>19</v>
      </c>
      <c r="F279" s="229" t="s">
        <v>833</v>
      </c>
      <c r="G279" s="226"/>
      <c r="H279" s="230">
        <v>0.34999999999999998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143</v>
      </c>
      <c r="AU279" s="236" t="s">
        <v>81</v>
      </c>
      <c r="AV279" s="13" t="s">
        <v>81</v>
      </c>
      <c r="AW279" s="13" t="s">
        <v>32</v>
      </c>
      <c r="AX279" s="13" t="s">
        <v>71</v>
      </c>
      <c r="AY279" s="236" t="s">
        <v>131</v>
      </c>
    </row>
    <row r="280" s="16" customFormat="1">
      <c r="A280" s="16"/>
      <c r="B280" s="269"/>
      <c r="C280" s="270"/>
      <c r="D280" s="227" t="s">
        <v>143</v>
      </c>
      <c r="E280" s="271" t="s">
        <v>19</v>
      </c>
      <c r="F280" s="272" t="s">
        <v>529</v>
      </c>
      <c r="G280" s="270"/>
      <c r="H280" s="273">
        <v>26.120000000000001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9" t="s">
        <v>143</v>
      </c>
      <c r="AU280" s="279" t="s">
        <v>81</v>
      </c>
      <c r="AV280" s="16" t="s">
        <v>132</v>
      </c>
      <c r="AW280" s="16" t="s">
        <v>32</v>
      </c>
      <c r="AX280" s="16" t="s">
        <v>71</v>
      </c>
      <c r="AY280" s="279" t="s">
        <v>131</v>
      </c>
    </row>
    <row r="281" s="15" customFormat="1">
      <c r="A281" s="15"/>
      <c r="B281" s="248"/>
      <c r="C281" s="249"/>
      <c r="D281" s="227" t="s">
        <v>143</v>
      </c>
      <c r="E281" s="250" t="s">
        <v>19</v>
      </c>
      <c r="F281" s="251" t="s">
        <v>530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7" t="s">
        <v>143</v>
      </c>
      <c r="AU281" s="257" t="s">
        <v>81</v>
      </c>
      <c r="AV281" s="15" t="s">
        <v>79</v>
      </c>
      <c r="AW281" s="15" t="s">
        <v>32</v>
      </c>
      <c r="AX281" s="15" t="s">
        <v>71</v>
      </c>
      <c r="AY281" s="257" t="s">
        <v>131</v>
      </c>
    </row>
    <row r="282" s="13" customFormat="1">
      <c r="A282" s="13"/>
      <c r="B282" s="225"/>
      <c r="C282" s="226"/>
      <c r="D282" s="227" t="s">
        <v>143</v>
      </c>
      <c r="E282" s="228" t="s">
        <v>19</v>
      </c>
      <c r="F282" s="229" t="s">
        <v>837</v>
      </c>
      <c r="G282" s="226"/>
      <c r="H282" s="230">
        <v>26.120000000000001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143</v>
      </c>
      <c r="AU282" s="236" t="s">
        <v>81</v>
      </c>
      <c r="AV282" s="13" t="s">
        <v>81</v>
      </c>
      <c r="AW282" s="13" t="s">
        <v>32</v>
      </c>
      <c r="AX282" s="13" t="s">
        <v>71</v>
      </c>
      <c r="AY282" s="236" t="s">
        <v>131</v>
      </c>
    </row>
    <row r="283" s="16" customFormat="1">
      <c r="A283" s="16"/>
      <c r="B283" s="269"/>
      <c r="C283" s="270"/>
      <c r="D283" s="227" t="s">
        <v>143</v>
      </c>
      <c r="E283" s="271" t="s">
        <v>19</v>
      </c>
      <c r="F283" s="272" t="s">
        <v>529</v>
      </c>
      <c r="G283" s="270"/>
      <c r="H283" s="273">
        <v>26.120000000000001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9" t="s">
        <v>143</v>
      </c>
      <c r="AU283" s="279" t="s">
        <v>81</v>
      </c>
      <c r="AV283" s="16" t="s">
        <v>132</v>
      </c>
      <c r="AW283" s="16" t="s">
        <v>32</v>
      </c>
      <c r="AX283" s="16" t="s">
        <v>71</v>
      </c>
      <c r="AY283" s="279" t="s">
        <v>131</v>
      </c>
    </row>
    <row r="284" s="14" customFormat="1">
      <c r="A284" s="14"/>
      <c r="B284" s="237"/>
      <c r="C284" s="238"/>
      <c r="D284" s="227" t="s">
        <v>143</v>
      </c>
      <c r="E284" s="239" t="s">
        <v>19</v>
      </c>
      <c r="F284" s="240" t="s">
        <v>147</v>
      </c>
      <c r="G284" s="238"/>
      <c r="H284" s="241">
        <v>52.240000000000002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143</v>
      </c>
      <c r="AU284" s="247" t="s">
        <v>81</v>
      </c>
      <c r="AV284" s="14" t="s">
        <v>139</v>
      </c>
      <c r="AW284" s="14" t="s">
        <v>32</v>
      </c>
      <c r="AX284" s="14" t="s">
        <v>79</v>
      </c>
      <c r="AY284" s="247" t="s">
        <v>131</v>
      </c>
    </row>
    <row r="285" s="2" customFormat="1" ht="24.15" customHeight="1">
      <c r="A285" s="41"/>
      <c r="B285" s="42"/>
      <c r="C285" s="207" t="s">
        <v>532</v>
      </c>
      <c r="D285" s="207" t="s">
        <v>134</v>
      </c>
      <c r="E285" s="208" t="s">
        <v>533</v>
      </c>
      <c r="F285" s="209" t="s">
        <v>534</v>
      </c>
      <c r="G285" s="210" t="s">
        <v>137</v>
      </c>
      <c r="H285" s="211">
        <v>26.120000000000001</v>
      </c>
      <c r="I285" s="212"/>
      <c r="J285" s="213">
        <f>ROUND(I285*H285,2)</f>
        <v>0</v>
      </c>
      <c r="K285" s="209" t="s">
        <v>138</v>
      </c>
      <c r="L285" s="47"/>
      <c r="M285" s="214" t="s">
        <v>19</v>
      </c>
      <c r="N285" s="215" t="s">
        <v>42</v>
      </c>
      <c r="O285" s="87"/>
      <c r="P285" s="216">
        <f>O285*H285</f>
        <v>0</v>
      </c>
      <c r="Q285" s="216">
        <v>0.014999999999999999</v>
      </c>
      <c r="R285" s="216">
        <f>Q285*H285</f>
        <v>0.39179999999999998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236</v>
      </c>
      <c r="AT285" s="218" t="s">
        <v>134</v>
      </c>
      <c r="AU285" s="218" t="s">
        <v>81</v>
      </c>
      <c r="AY285" s="20" t="s">
        <v>131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236</v>
      </c>
      <c r="BM285" s="218" t="s">
        <v>838</v>
      </c>
    </row>
    <row r="286" s="2" customFormat="1">
      <c r="A286" s="41"/>
      <c r="B286" s="42"/>
      <c r="C286" s="43"/>
      <c r="D286" s="220" t="s">
        <v>141</v>
      </c>
      <c r="E286" s="43"/>
      <c r="F286" s="221" t="s">
        <v>536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141</v>
      </c>
      <c r="AU286" s="20" t="s">
        <v>81</v>
      </c>
    </row>
    <row r="287" s="2" customFormat="1" ht="24.15" customHeight="1">
      <c r="A287" s="41"/>
      <c r="B287" s="42"/>
      <c r="C287" s="207" t="s">
        <v>537</v>
      </c>
      <c r="D287" s="207" t="s">
        <v>134</v>
      </c>
      <c r="E287" s="208" t="s">
        <v>538</v>
      </c>
      <c r="F287" s="209" t="s">
        <v>539</v>
      </c>
      <c r="G287" s="210" t="s">
        <v>137</v>
      </c>
      <c r="H287" s="211">
        <v>26.120000000000001</v>
      </c>
      <c r="I287" s="212"/>
      <c r="J287" s="213">
        <f>ROUND(I287*H287,2)</f>
        <v>0</v>
      </c>
      <c r="K287" s="209" t="s">
        <v>138</v>
      </c>
      <c r="L287" s="47"/>
      <c r="M287" s="214" t="s">
        <v>19</v>
      </c>
      <c r="N287" s="215" t="s">
        <v>42</v>
      </c>
      <c r="O287" s="87"/>
      <c r="P287" s="216">
        <f>O287*H287</f>
        <v>0</v>
      </c>
      <c r="Q287" s="216">
        <v>0.0060000000000000001</v>
      </c>
      <c r="R287" s="216">
        <f>Q287*H287</f>
        <v>0.15672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236</v>
      </c>
      <c r="AT287" s="218" t="s">
        <v>134</v>
      </c>
      <c r="AU287" s="218" t="s">
        <v>81</v>
      </c>
      <c r="AY287" s="20" t="s">
        <v>131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236</v>
      </c>
      <c r="BM287" s="218" t="s">
        <v>839</v>
      </c>
    </row>
    <row r="288" s="2" customFormat="1">
      <c r="A288" s="41"/>
      <c r="B288" s="42"/>
      <c r="C288" s="43"/>
      <c r="D288" s="220" t="s">
        <v>141</v>
      </c>
      <c r="E288" s="43"/>
      <c r="F288" s="221" t="s">
        <v>541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141</v>
      </c>
      <c r="AU288" s="20" t="s">
        <v>81</v>
      </c>
    </row>
    <row r="289" s="2" customFormat="1" ht="16.5" customHeight="1">
      <c r="A289" s="41"/>
      <c r="B289" s="42"/>
      <c r="C289" s="258" t="s">
        <v>542</v>
      </c>
      <c r="D289" s="258" t="s">
        <v>204</v>
      </c>
      <c r="E289" s="259" t="s">
        <v>543</v>
      </c>
      <c r="F289" s="260" t="s">
        <v>544</v>
      </c>
      <c r="G289" s="261" t="s">
        <v>137</v>
      </c>
      <c r="H289" s="262">
        <v>28.731999999999999</v>
      </c>
      <c r="I289" s="263"/>
      <c r="J289" s="264">
        <f>ROUND(I289*H289,2)</f>
        <v>0</v>
      </c>
      <c r="K289" s="260" t="s">
        <v>138</v>
      </c>
      <c r="L289" s="265"/>
      <c r="M289" s="266" t="s">
        <v>19</v>
      </c>
      <c r="N289" s="267" t="s">
        <v>42</v>
      </c>
      <c r="O289" s="87"/>
      <c r="P289" s="216">
        <f>O289*H289</f>
        <v>0</v>
      </c>
      <c r="Q289" s="216">
        <v>0.021999999999999999</v>
      </c>
      <c r="R289" s="216">
        <f>Q289*H289</f>
        <v>0.632104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324</v>
      </c>
      <c r="AT289" s="218" t="s">
        <v>204</v>
      </c>
      <c r="AU289" s="218" t="s">
        <v>81</v>
      </c>
      <c r="AY289" s="20" t="s">
        <v>131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236</v>
      </c>
      <c r="BM289" s="218" t="s">
        <v>840</v>
      </c>
    </row>
    <row r="290" s="13" customFormat="1">
      <c r="A290" s="13"/>
      <c r="B290" s="225"/>
      <c r="C290" s="226"/>
      <c r="D290" s="227" t="s">
        <v>143</v>
      </c>
      <c r="E290" s="226"/>
      <c r="F290" s="229" t="s">
        <v>841</v>
      </c>
      <c r="G290" s="226"/>
      <c r="H290" s="230">
        <v>28.731999999999999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143</v>
      </c>
      <c r="AU290" s="236" t="s">
        <v>81</v>
      </c>
      <c r="AV290" s="13" t="s">
        <v>81</v>
      </c>
      <c r="AW290" s="13" t="s">
        <v>4</v>
      </c>
      <c r="AX290" s="13" t="s">
        <v>79</v>
      </c>
      <c r="AY290" s="236" t="s">
        <v>131</v>
      </c>
    </row>
    <row r="291" s="2" customFormat="1" ht="16.5" customHeight="1">
      <c r="A291" s="41"/>
      <c r="B291" s="42"/>
      <c r="C291" s="207" t="s">
        <v>547</v>
      </c>
      <c r="D291" s="207" t="s">
        <v>134</v>
      </c>
      <c r="E291" s="208" t="s">
        <v>548</v>
      </c>
      <c r="F291" s="209" t="s">
        <v>549</v>
      </c>
      <c r="G291" s="210" t="s">
        <v>150</v>
      </c>
      <c r="H291" s="211">
        <v>40.700000000000003</v>
      </c>
      <c r="I291" s="212"/>
      <c r="J291" s="213">
        <f>ROUND(I291*H291,2)</f>
        <v>0</v>
      </c>
      <c r="K291" s="209" t="s">
        <v>138</v>
      </c>
      <c r="L291" s="47"/>
      <c r="M291" s="214" t="s">
        <v>19</v>
      </c>
      <c r="N291" s="215" t="s">
        <v>42</v>
      </c>
      <c r="O291" s="87"/>
      <c r="P291" s="216">
        <f>O291*H291</f>
        <v>0</v>
      </c>
      <c r="Q291" s="216">
        <v>3.0000000000000001E-05</v>
      </c>
      <c r="R291" s="216">
        <f>Q291*H291</f>
        <v>0.0012210000000000001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236</v>
      </c>
      <c r="AT291" s="218" t="s">
        <v>134</v>
      </c>
      <c r="AU291" s="218" t="s">
        <v>81</v>
      </c>
      <c r="AY291" s="20" t="s">
        <v>131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236</v>
      </c>
      <c r="BM291" s="218" t="s">
        <v>842</v>
      </c>
    </row>
    <row r="292" s="2" customFormat="1">
      <c r="A292" s="41"/>
      <c r="B292" s="42"/>
      <c r="C292" s="43"/>
      <c r="D292" s="220" t="s">
        <v>141</v>
      </c>
      <c r="E292" s="43"/>
      <c r="F292" s="221" t="s">
        <v>551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141</v>
      </c>
      <c r="AU292" s="20" t="s">
        <v>81</v>
      </c>
    </row>
    <row r="293" s="13" customFormat="1">
      <c r="A293" s="13"/>
      <c r="B293" s="225"/>
      <c r="C293" s="226"/>
      <c r="D293" s="227" t="s">
        <v>143</v>
      </c>
      <c r="E293" s="228" t="s">
        <v>19</v>
      </c>
      <c r="F293" s="229" t="s">
        <v>843</v>
      </c>
      <c r="G293" s="226"/>
      <c r="H293" s="230">
        <v>40.700000000000003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143</v>
      </c>
      <c r="AU293" s="236" t="s">
        <v>81</v>
      </c>
      <c r="AV293" s="13" t="s">
        <v>81</v>
      </c>
      <c r="AW293" s="13" t="s">
        <v>32</v>
      </c>
      <c r="AX293" s="13" t="s">
        <v>79</v>
      </c>
      <c r="AY293" s="236" t="s">
        <v>131</v>
      </c>
    </row>
    <row r="294" s="2" customFormat="1" ht="24.15" customHeight="1">
      <c r="A294" s="41"/>
      <c r="B294" s="42"/>
      <c r="C294" s="207" t="s">
        <v>553</v>
      </c>
      <c r="D294" s="207" t="s">
        <v>134</v>
      </c>
      <c r="E294" s="208" t="s">
        <v>554</v>
      </c>
      <c r="F294" s="209" t="s">
        <v>555</v>
      </c>
      <c r="G294" s="210" t="s">
        <v>150</v>
      </c>
      <c r="H294" s="211">
        <v>0.80000000000000004</v>
      </c>
      <c r="I294" s="212"/>
      <c r="J294" s="213">
        <f>ROUND(I294*H294,2)</f>
        <v>0</v>
      </c>
      <c r="K294" s="209" t="s">
        <v>138</v>
      </c>
      <c r="L294" s="47"/>
      <c r="M294" s="214" t="s">
        <v>19</v>
      </c>
      <c r="N294" s="215" t="s">
        <v>42</v>
      </c>
      <c r="O294" s="87"/>
      <c r="P294" s="216">
        <f>O294*H294</f>
        <v>0</v>
      </c>
      <c r="Q294" s="216">
        <v>0.00020000000000000001</v>
      </c>
      <c r="R294" s="216">
        <f>Q294*H294</f>
        <v>0.00016000000000000001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236</v>
      </c>
      <c r="AT294" s="218" t="s">
        <v>134</v>
      </c>
      <c r="AU294" s="218" t="s">
        <v>81</v>
      </c>
      <c r="AY294" s="20" t="s">
        <v>131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236</v>
      </c>
      <c r="BM294" s="218" t="s">
        <v>844</v>
      </c>
    </row>
    <row r="295" s="2" customFormat="1">
      <c r="A295" s="41"/>
      <c r="B295" s="42"/>
      <c r="C295" s="43"/>
      <c r="D295" s="220" t="s">
        <v>141</v>
      </c>
      <c r="E295" s="43"/>
      <c r="F295" s="221" t="s">
        <v>557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141</v>
      </c>
      <c r="AU295" s="20" t="s">
        <v>81</v>
      </c>
    </row>
    <row r="296" s="2" customFormat="1" ht="16.5" customHeight="1">
      <c r="A296" s="41"/>
      <c r="B296" s="42"/>
      <c r="C296" s="258" t="s">
        <v>558</v>
      </c>
      <c r="D296" s="258" t="s">
        <v>204</v>
      </c>
      <c r="E296" s="259" t="s">
        <v>559</v>
      </c>
      <c r="F296" s="260" t="s">
        <v>560</v>
      </c>
      <c r="G296" s="261" t="s">
        <v>150</v>
      </c>
      <c r="H296" s="262">
        <v>0.88</v>
      </c>
      <c r="I296" s="263"/>
      <c r="J296" s="264">
        <f>ROUND(I296*H296,2)</f>
        <v>0</v>
      </c>
      <c r="K296" s="260" t="s">
        <v>19</v>
      </c>
      <c r="L296" s="265"/>
      <c r="M296" s="266" t="s">
        <v>19</v>
      </c>
      <c r="N296" s="267" t="s">
        <v>42</v>
      </c>
      <c r="O296" s="87"/>
      <c r="P296" s="216">
        <f>O296*H296</f>
        <v>0</v>
      </c>
      <c r="Q296" s="216">
        <v>0.00016000000000000001</v>
      </c>
      <c r="R296" s="216">
        <f>Q296*H296</f>
        <v>0.00014080000000000001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324</v>
      </c>
      <c r="AT296" s="218" t="s">
        <v>204</v>
      </c>
      <c r="AU296" s="218" t="s">
        <v>81</v>
      </c>
      <c r="AY296" s="20" t="s">
        <v>131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236</v>
      </c>
      <c r="BM296" s="218" t="s">
        <v>845</v>
      </c>
    </row>
    <row r="297" s="13" customFormat="1">
      <c r="A297" s="13"/>
      <c r="B297" s="225"/>
      <c r="C297" s="226"/>
      <c r="D297" s="227" t="s">
        <v>143</v>
      </c>
      <c r="E297" s="226"/>
      <c r="F297" s="229" t="s">
        <v>562</v>
      </c>
      <c r="G297" s="226"/>
      <c r="H297" s="230">
        <v>0.88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143</v>
      </c>
      <c r="AU297" s="236" t="s">
        <v>81</v>
      </c>
      <c r="AV297" s="13" t="s">
        <v>81</v>
      </c>
      <c r="AW297" s="13" t="s">
        <v>4</v>
      </c>
      <c r="AX297" s="13" t="s">
        <v>79</v>
      </c>
      <c r="AY297" s="236" t="s">
        <v>131</v>
      </c>
    </row>
    <row r="298" s="2" customFormat="1" ht="24.15" customHeight="1">
      <c r="A298" s="41"/>
      <c r="B298" s="42"/>
      <c r="C298" s="207" t="s">
        <v>563</v>
      </c>
      <c r="D298" s="207" t="s">
        <v>134</v>
      </c>
      <c r="E298" s="208" t="s">
        <v>564</v>
      </c>
      <c r="F298" s="209" t="s">
        <v>565</v>
      </c>
      <c r="G298" s="210" t="s">
        <v>405</v>
      </c>
      <c r="H298" s="268"/>
      <c r="I298" s="212"/>
      <c r="J298" s="213">
        <f>ROUND(I298*H298,2)</f>
        <v>0</v>
      </c>
      <c r="K298" s="209" t="s">
        <v>138</v>
      </c>
      <c r="L298" s="47"/>
      <c r="M298" s="214" t="s">
        <v>19</v>
      </c>
      <c r="N298" s="215" t="s">
        <v>42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236</v>
      </c>
      <c r="AT298" s="218" t="s">
        <v>134</v>
      </c>
      <c r="AU298" s="218" t="s">
        <v>81</v>
      </c>
      <c r="AY298" s="20" t="s">
        <v>131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236</v>
      </c>
      <c r="BM298" s="218" t="s">
        <v>846</v>
      </c>
    </row>
    <row r="299" s="2" customFormat="1">
      <c r="A299" s="41"/>
      <c r="B299" s="42"/>
      <c r="C299" s="43"/>
      <c r="D299" s="220" t="s">
        <v>141</v>
      </c>
      <c r="E299" s="43"/>
      <c r="F299" s="221" t="s">
        <v>567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141</v>
      </c>
      <c r="AU299" s="20" t="s">
        <v>81</v>
      </c>
    </row>
    <row r="300" s="12" customFormat="1" ht="22.8" customHeight="1">
      <c r="A300" s="12"/>
      <c r="B300" s="191"/>
      <c r="C300" s="192"/>
      <c r="D300" s="193" t="s">
        <v>70</v>
      </c>
      <c r="E300" s="205" t="s">
        <v>568</v>
      </c>
      <c r="F300" s="205" t="s">
        <v>569</v>
      </c>
      <c r="G300" s="192"/>
      <c r="H300" s="192"/>
      <c r="I300" s="195"/>
      <c r="J300" s="206">
        <f>BK300</f>
        <v>0</v>
      </c>
      <c r="K300" s="192"/>
      <c r="L300" s="197"/>
      <c r="M300" s="198"/>
      <c r="N300" s="199"/>
      <c r="O300" s="199"/>
      <c r="P300" s="200">
        <f>SUM(P301:P351)</f>
        <v>0</v>
      </c>
      <c r="Q300" s="199"/>
      <c r="R300" s="200">
        <f>SUM(R301:R351)</f>
        <v>1.26255052</v>
      </c>
      <c r="S300" s="199"/>
      <c r="T300" s="201">
        <f>SUM(T301:T351)</f>
        <v>1.6035759999999999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81</v>
      </c>
      <c r="AT300" s="203" t="s">
        <v>70</v>
      </c>
      <c r="AU300" s="203" t="s">
        <v>79</v>
      </c>
      <c r="AY300" s="202" t="s">
        <v>131</v>
      </c>
      <c r="BK300" s="204">
        <f>SUM(BK301:BK351)</f>
        <v>0</v>
      </c>
    </row>
    <row r="301" s="2" customFormat="1" ht="16.5" customHeight="1">
      <c r="A301" s="41"/>
      <c r="B301" s="42"/>
      <c r="C301" s="207" t="s">
        <v>570</v>
      </c>
      <c r="D301" s="207" t="s">
        <v>134</v>
      </c>
      <c r="E301" s="208" t="s">
        <v>571</v>
      </c>
      <c r="F301" s="209" t="s">
        <v>572</v>
      </c>
      <c r="G301" s="210" t="s">
        <v>137</v>
      </c>
      <c r="H301" s="211">
        <v>58.954999999999998</v>
      </c>
      <c r="I301" s="212"/>
      <c r="J301" s="213">
        <f>ROUND(I301*H301,2)</f>
        <v>0</v>
      </c>
      <c r="K301" s="209" t="s">
        <v>138</v>
      </c>
      <c r="L301" s="47"/>
      <c r="M301" s="214" t="s">
        <v>19</v>
      </c>
      <c r="N301" s="215" t="s">
        <v>42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0.027199999999999998</v>
      </c>
      <c r="T301" s="217">
        <f>S301*H301</f>
        <v>1.6035759999999999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236</v>
      </c>
      <c r="AT301" s="218" t="s">
        <v>134</v>
      </c>
      <c r="AU301" s="218" t="s">
        <v>81</v>
      </c>
      <c r="AY301" s="20" t="s">
        <v>131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236</v>
      </c>
      <c r="BM301" s="218" t="s">
        <v>847</v>
      </c>
    </row>
    <row r="302" s="2" customFormat="1">
      <c r="A302" s="41"/>
      <c r="B302" s="42"/>
      <c r="C302" s="43"/>
      <c r="D302" s="220" t="s">
        <v>141</v>
      </c>
      <c r="E302" s="43"/>
      <c r="F302" s="221" t="s">
        <v>574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141</v>
      </c>
      <c r="AU302" s="20" t="s">
        <v>81</v>
      </c>
    </row>
    <row r="303" s="13" customFormat="1">
      <c r="A303" s="13"/>
      <c r="B303" s="225"/>
      <c r="C303" s="226"/>
      <c r="D303" s="227" t="s">
        <v>143</v>
      </c>
      <c r="E303" s="228" t="s">
        <v>19</v>
      </c>
      <c r="F303" s="229" t="s">
        <v>848</v>
      </c>
      <c r="G303" s="226"/>
      <c r="H303" s="230">
        <v>59.676000000000002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143</v>
      </c>
      <c r="AU303" s="236" t="s">
        <v>81</v>
      </c>
      <c r="AV303" s="13" t="s">
        <v>81</v>
      </c>
      <c r="AW303" s="13" t="s">
        <v>32</v>
      </c>
      <c r="AX303" s="13" t="s">
        <v>71</v>
      </c>
      <c r="AY303" s="236" t="s">
        <v>131</v>
      </c>
    </row>
    <row r="304" s="13" customFormat="1">
      <c r="A304" s="13"/>
      <c r="B304" s="225"/>
      <c r="C304" s="226"/>
      <c r="D304" s="227" t="s">
        <v>143</v>
      </c>
      <c r="E304" s="228" t="s">
        <v>19</v>
      </c>
      <c r="F304" s="229" t="s">
        <v>576</v>
      </c>
      <c r="G304" s="226"/>
      <c r="H304" s="230">
        <v>-1.0700000000000001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143</v>
      </c>
      <c r="AU304" s="236" t="s">
        <v>81</v>
      </c>
      <c r="AV304" s="13" t="s">
        <v>81</v>
      </c>
      <c r="AW304" s="13" t="s">
        <v>32</v>
      </c>
      <c r="AX304" s="13" t="s">
        <v>71</v>
      </c>
      <c r="AY304" s="236" t="s">
        <v>131</v>
      </c>
    </row>
    <row r="305" s="13" customFormat="1">
      <c r="A305" s="13"/>
      <c r="B305" s="225"/>
      <c r="C305" s="226"/>
      <c r="D305" s="227" t="s">
        <v>143</v>
      </c>
      <c r="E305" s="228" t="s">
        <v>19</v>
      </c>
      <c r="F305" s="229" t="s">
        <v>175</v>
      </c>
      <c r="G305" s="226"/>
      <c r="H305" s="230">
        <v>0.82499999999999996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143</v>
      </c>
      <c r="AU305" s="236" t="s">
        <v>81</v>
      </c>
      <c r="AV305" s="13" t="s">
        <v>81</v>
      </c>
      <c r="AW305" s="13" t="s">
        <v>32</v>
      </c>
      <c r="AX305" s="13" t="s">
        <v>71</v>
      </c>
      <c r="AY305" s="236" t="s">
        <v>131</v>
      </c>
    </row>
    <row r="306" s="13" customFormat="1">
      <c r="A306" s="13"/>
      <c r="B306" s="225"/>
      <c r="C306" s="226"/>
      <c r="D306" s="227" t="s">
        <v>143</v>
      </c>
      <c r="E306" s="228" t="s">
        <v>19</v>
      </c>
      <c r="F306" s="229" t="s">
        <v>849</v>
      </c>
      <c r="G306" s="226"/>
      <c r="H306" s="230">
        <v>-0.47599999999999998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143</v>
      </c>
      <c r="AU306" s="236" t="s">
        <v>81</v>
      </c>
      <c r="AV306" s="13" t="s">
        <v>81</v>
      </c>
      <c r="AW306" s="13" t="s">
        <v>32</v>
      </c>
      <c r="AX306" s="13" t="s">
        <v>71</v>
      </c>
      <c r="AY306" s="236" t="s">
        <v>131</v>
      </c>
    </row>
    <row r="307" s="14" customFormat="1">
      <c r="A307" s="14"/>
      <c r="B307" s="237"/>
      <c r="C307" s="238"/>
      <c r="D307" s="227" t="s">
        <v>143</v>
      </c>
      <c r="E307" s="239" t="s">
        <v>19</v>
      </c>
      <c r="F307" s="240" t="s">
        <v>147</v>
      </c>
      <c r="G307" s="238"/>
      <c r="H307" s="241">
        <v>58.955000000000005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143</v>
      </c>
      <c r="AU307" s="247" t="s">
        <v>81</v>
      </c>
      <c r="AV307" s="14" t="s">
        <v>139</v>
      </c>
      <c r="AW307" s="14" t="s">
        <v>32</v>
      </c>
      <c r="AX307" s="14" t="s">
        <v>79</v>
      </c>
      <c r="AY307" s="247" t="s">
        <v>131</v>
      </c>
    </row>
    <row r="308" s="2" customFormat="1" ht="16.5" customHeight="1">
      <c r="A308" s="41"/>
      <c r="B308" s="42"/>
      <c r="C308" s="207" t="s">
        <v>577</v>
      </c>
      <c r="D308" s="207" t="s">
        <v>134</v>
      </c>
      <c r="E308" s="208" t="s">
        <v>578</v>
      </c>
      <c r="F308" s="209" t="s">
        <v>579</v>
      </c>
      <c r="G308" s="210" t="s">
        <v>137</v>
      </c>
      <c r="H308" s="211">
        <v>69.332999999999998</v>
      </c>
      <c r="I308" s="212"/>
      <c r="J308" s="213">
        <f>ROUND(I308*H308,2)</f>
        <v>0</v>
      </c>
      <c r="K308" s="209" t="s">
        <v>138</v>
      </c>
      <c r="L308" s="47"/>
      <c r="M308" s="214" t="s">
        <v>19</v>
      </c>
      <c r="N308" s="215" t="s">
        <v>42</v>
      </c>
      <c r="O308" s="87"/>
      <c r="P308" s="216">
        <f>O308*H308</f>
        <v>0</v>
      </c>
      <c r="Q308" s="216">
        <v>0.00029999999999999997</v>
      </c>
      <c r="R308" s="216">
        <f>Q308*H308</f>
        <v>0.020799899999999996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236</v>
      </c>
      <c r="AT308" s="218" t="s">
        <v>134</v>
      </c>
      <c r="AU308" s="218" t="s">
        <v>81</v>
      </c>
      <c r="AY308" s="20" t="s">
        <v>131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236</v>
      </c>
      <c r="BM308" s="218" t="s">
        <v>850</v>
      </c>
    </row>
    <row r="309" s="2" customFormat="1">
      <c r="A309" s="41"/>
      <c r="B309" s="42"/>
      <c r="C309" s="43"/>
      <c r="D309" s="220" t="s">
        <v>141</v>
      </c>
      <c r="E309" s="43"/>
      <c r="F309" s="221" t="s">
        <v>581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141</v>
      </c>
      <c r="AU309" s="20" t="s">
        <v>81</v>
      </c>
    </row>
    <row r="310" s="13" customFormat="1">
      <c r="A310" s="13"/>
      <c r="B310" s="225"/>
      <c r="C310" s="226"/>
      <c r="D310" s="227" t="s">
        <v>143</v>
      </c>
      <c r="E310" s="228" t="s">
        <v>19</v>
      </c>
      <c r="F310" s="229" t="s">
        <v>851</v>
      </c>
      <c r="G310" s="226"/>
      <c r="H310" s="230">
        <v>70.739999999999995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143</v>
      </c>
      <c r="AU310" s="236" t="s">
        <v>81</v>
      </c>
      <c r="AV310" s="13" t="s">
        <v>81</v>
      </c>
      <c r="AW310" s="13" t="s">
        <v>32</v>
      </c>
      <c r="AX310" s="13" t="s">
        <v>71</v>
      </c>
      <c r="AY310" s="236" t="s">
        <v>131</v>
      </c>
    </row>
    <row r="311" s="13" customFormat="1">
      <c r="A311" s="13"/>
      <c r="B311" s="225"/>
      <c r="C311" s="226"/>
      <c r="D311" s="227" t="s">
        <v>143</v>
      </c>
      <c r="E311" s="228" t="s">
        <v>19</v>
      </c>
      <c r="F311" s="229" t="s">
        <v>852</v>
      </c>
      <c r="G311" s="226"/>
      <c r="H311" s="230">
        <v>-1.95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143</v>
      </c>
      <c r="AU311" s="236" t="s">
        <v>81</v>
      </c>
      <c r="AV311" s="13" t="s">
        <v>81</v>
      </c>
      <c r="AW311" s="13" t="s">
        <v>32</v>
      </c>
      <c r="AX311" s="13" t="s">
        <v>71</v>
      </c>
      <c r="AY311" s="236" t="s">
        <v>131</v>
      </c>
    </row>
    <row r="312" s="13" customFormat="1">
      <c r="A312" s="13"/>
      <c r="B312" s="225"/>
      <c r="C312" s="226"/>
      <c r="D312" s="227" t="s">
        <v>143</v>
      </c>
      <c r="E312" s="228" t="s">
        <v>19</v>
      </c>
      <c r="F312" s="229" t="s">
        <v>174</v>
      </c>
      <c r="G312" s="226"/>
      <c r="H312" s="230">
        <v>-1.004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143</v>
      </c>
      <c r="AU312" s="236" t="s">
        <v>81</v>
      </c>
      <c r="AV312" s="13" t="s">
        <v>81</v>
      </c>
      <c r="AW312" s="13" t="s">
        <v>32</v>
      </c>
      <c r="AX312" s="13" t="s">
        <v>71</v>
      </c>
      <c r="AY312" s="236" t="s">
        <v>131</v>
      </c>
    </row>
    <row r="313" s="13" customFormat="1">
      <c r="A313" s="13"/>
      <c r="B313" s="225"/>
      <c r="C313" s="226"/>
      <c r="D313" s="227" t="s">
        <v>143</v>
      </c>
      <c r="E313" s="228" t="s">
        <v>19</v>
      </c>
      <c r="F313" s="229" t="s">
        <v>175</v>
      </c>
      <c r="G313" s="226"/>
      <c r="H313" s="230">
        <v>0.82499999999999996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143</v>
      </c>
      <c r="AU313" s="236" t="s">
        <v>81</v>
      </c>
      <c r="AV313" s="13" t="s">
        <v>81</v>
      </c>
      <c r="AW313" s="13" t="s">
        <v>32</v>
      </c>
      <c r="AX313" s="13" t="s">
        <v>71</v>
      </c>
      <c r="AY313" s="236" t="s">
        <v>131</v>
      </c>
    </row>
    <row r="314" s="13" customFormat="1">
      <c r="A314" s="13"/>
      <c r="B314" s="225"/>
      <c r="C314" s="226"/>
      <c r="D314" s="227" t="s">
        <v>143</v>
      </c>
      <c r="E314" s="228" t="s">
        <v>19</v>
      </c>
      <c r="F314" s="229" t="s">
        <v>176</v>
      </c>
      <c r="G314" s="226"/>
      <c r="H314" s="230">
        <v>0.33300000000000002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143</v>
      </c>
      <c r="AU314" s="236" t="s">
        <v>81</v>
      </c>
      <c r="AV314" s="13" t="s">
        <v>81</v>
      </c>
      <c r="AW314" s="13" t="s">
        <v>32</v>
      </c>
      <c r="AX314" s="13" t="s">
        <v>71</v>
      </c>
      <c r="AY314" s="236" t="s">
        <v>131</v>
      </c>
    </row>
    <row r="315" s="13" customFormat="1">
      <c r="A315" s="13"/>
      <c r="B315" s="225"/>
      <c r="C315" s="226"/>
      <c r="D315" s="227" t="s">
        <v>143</v>
      </c>
      <c r="E315" s="228" t="s">
        <v>19</v>
      </c>
      <c r="F315" s="229" t="s">
        <v>853</v>
      </c>
      <c r="G315" s="226"/>
      <c r="H315" s="230">
        <v>0.83999999999999997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143</v>
      </c>
      <c r="AU315" s="236" t="s">
        <v>81</v>
      </c>
      <c r="AV315" s="13" t="s">
        <v>81</v>
      </c>
      <c r="AW315" s="13" t="s">
        <v>32</v>
      </c>
      <c r="AX315" s="13" t="s">
        <v>71</v>
      </c>
      <c r="AY315" s="236" t="s">
        <v>131</v>
      </c>
    </row>
    <row r="316" s="13" customFormat="1">
      <c r="A316" s="13"/>
      <c r="B316" s="225"/>
      <c r="C316" s="226"/>
      <c r="D316" s="227" t="s">
        <v>143</v>
      </c>
      <c r="E316" s="228" t="s">
        <v>19</v>
      </c>
      <c r="F316" s="229" t="s">
        <v>743</v>
      </c>
      <c r="G316" s="226"/>
      <c r="H316" s="230">
        <v>-0.45100000000000001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143</v>
      </c>
      <c r="AU316" s="236" t="s">
        <v>81</v>
      </c>
      <c r="AV316" s="13" t="s">
        <v>81</v>
      </c>
      <c r="AW316" s="13" t="s">
        <v>32</v>
      </c>
      <c r="AX316" s="13" t="s">
        <v>71</v>
      </c>
      <c r="AY316" s="236" t="s">
        <v>131</v>
      </c>
    </row>
    <row r="317" s="14" customFormat="1">
      <c r="A317" s="14"/>
      <c r="B317" s="237"/>
      <c r="C317" s="238"/>
      <c r="D317" s="227" t="s">
        <v>143</v>
      </c>
      <c r="E317" s="239" t="s">
        <v>19</v>
      </c>
      <c r="F317" s="240" t="s">
        <v>147</v>
      </c>
      <c r="G317" s="238"/>
      <c r="H317" s="241">
        <v>69.332999999999998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143</v>
      </c>
      <c r="AU317" s="247" t="s">
        <v>81</v>
      </c>
      <c r="AV317" s="14" t="s">
        <v>139</v>
      </c>
      <c r="AW317" s="14" t="s">
        <v>32</v>
      </c>
      <c r="AX317" s="14" t="s">
        <v>79</v>
      </c>
      <c r="AY317" s="247" t="s">
        <v>131</v>
      </c>
    </row>
    <row r="318" s="2" customFormat="1" ht="21.75" customHeight="1">
      <c r="A318" s="41"/>
      <c r="B318" s="42"/>
      <c r="C318" s="207" t="s">
        <v>585</v>
      </c>
      <c r="D318" s="207" t="s">
        <v>134</v>
      </c>
      <c r="E318" s="208" t="s">
        <v>586</v>
      </c>
      <c r="F318" s="209" t="s">
        <v>587</v>
      </c>
      <c r="G318" s="210" t="s">
        <v>137</v>
      </c>
      <c r="H318" s="211">
        <v>68.174999999999997</v>
      </c>
      <c r="I318" s="212"/>
      <c r="J318" s="213">
        <f>ROUND(I318*H318,2)</f>
        <v>0</v>
      </c>
      <c r="K318" s="209" t="s">
        <v>138</v>
      </c>
      <c r="L318" s="47"/>
      <c r="M318" s="214" t="s">
        <v>19</v>
      </c>
      <c r="N318" s="215" t="s">
        <v>42</v>
      </c>
      <c r="O318" s="87"/>
      <c r="P318" s="216">
        <f>O318*H318</f>
        <v>0</v>
      </c>
      <c r="Q318" s="216">
        <v>0.0053800000000000002</v>
      </c>
      <c r="R318" s="216">
        <f>Q318*H318</f>
        <v>0.36678149999999998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236</v>
      </c>
      <c r="AT318" s="218" t="s">
        <v>134</v>
      </c>
      <c r="AU318" s="218" t="s">
        <v>81</v>
      </c>
      <c r="AY318" s="20" t="s">
        <v>131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236</v>
      </c>
      <c r="BM318" s="218" t="s">
        <v>854</v>
      </c>
    </row>
    <row r="319" s="2" customFormat="1">
      <c r="A319" s="41"/>
      <c r="B319" s="42"/>
      <c r="C319" s="43"/>
      <c r="D319" s="220" t="s">
        <v>141</v>
      </c>
      <c r="E319" s="43"/>
      <c r="F319" s="221" t="s">
        <v>589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141</v>
      </c>
      <c r="AU319" s="20" t="s">
        <v>81</v>
      </c>
    </row>
    <row r="320" s="13" customFormat="1">
      <c r="A320" s="13"/>
      <c r="B320" s="225"/>
      <c r="C320" s="226"/>
      <c r="D320" s="227" t="s">
        <v>143</v>
      </c>
      <c r="E320" s="228" t="s">
        <v>19</v>
      </c>
      <c r="F320" s="229" t="s">
        <v>851</v>
      </c>
      <c r="G320" s="226"/>
      <c r="H320" s="230">
        <v>70.739999999999995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143</v>
      </c>
      <c r="AU320" s="236" t="s">
        <v>81</v>
      </c>
      <c r="AV320" s="13" t="s">
        <v>81</v>
      </c>
      <c r="AW320" s="13" t="s">
        <v>32</v>
      </c>
      <c r="AX320" s="13" t="s">
        <v>71</v>
      </c>
      <c r="AY320" s="236" t="s">
        <v>131</v>
      </c>
    </row>
    <row r="321" s="13" customFormat="1">
      <c r="A321" s="13"/>
      <c r="B321" s="225"/>
      <c r="C321" s="226"/>
      <c r="D321" s="227" t="s">
        <v>143</v>
      </c>
      <c r="E321" s="228" t="s">
        <v>19</v>
      </c>
      <c r="F321" s="229" t="s">
        <v>852</v>
      </c>
      <c r="G321" s="226"/>
      <c r="H321" s="230">
        <v>-1.95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143</v>
      </c>
      <c r="AU321" s="236" t="s">
        <v>81</v>
      </c>
      <c r="AV321" s="13" t="s">
        <v>81</v>
      </c>
      <c r="AW321" s="13" t="s">
        <v>32</v>
      </c>
      <c r="AX321" s="13" t="s">
        <v>71</v>
      </c>
      <c r="AY321" s="236" t="s">
        <v>131</v>
      </c>
    </row>
    <row r="322" s="13" customFormat="1">
      <c r="A322" s="13"/>
      <c r="B322" s="225"/>
      <c r="C322" s="226"/>
      <c r="D322" s="227" t="s">
        <v>143</v>
      </c>
      <c r="E322" s="228" t="s">
        <v>19</v>
      </c>
      <c r="F322" s="229" t="s">
        <v>174</v>
      </c>
      <c r="G322" s="226"/>
      <c r="H322" s="230">
        <v>-1.004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143</v>
      </c>
      <c r="AU322" s="236" t="s">
        <v>81</v>
      </c>
      <c r="AV322" s="13" t="s">
        <v>81</v>
      </c>
      <c r="AW322" s="13" t="s">
        <v>32</v>
      </c>
      <c r="AX322" s="13" t="s">
        <v>71</v>
      </c>
      <c r="AY322" s="236" t="s">
        <v>131</v>
      </c>
    </row>
    <row r="323" s="13" customFormat="1">
      <c r="A323" s="13"/>
      <c r="B323" s="225"/>
      <c r="C323" s="226"/>
      <c r="D323" s="227" t="s">
        <v>143</v>
      </c>
      <c r="E323" s="228" t="s">
        <v>19</v>
      </c>
      <c r="F323" s="229" t="s">
        <v>853</v>
      </c>
      <c r="G323" s="226"/>
      <c r="H323" s="230">
        <v>0.83999999999999997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143</v>
      </c>
      <c r="AU323" s="236" t="s">
        <v>81</v>
      </c>
      <c r="AV323" s="13" t="s">
        <v>81</v>
      </c>
      <c r="AW323" s="13" t="s">
        <v>32</v>
      </c>
      <c r="AX323" s="13" t="s">
        <v>71</v>
      </c>
      <c r="AY323" s="236" t="s">
        <v>131</v>
      </c>
    </row>
    <row r="324" s="13" customFormat="1">
      <c r="A324" s="13"/>
      <c r="B324" s="225"/>
      <c r="C324" s="226"/>
      <c r="D324" s="227" t="s">
        <v>143</v>
      </c>
      <c r="E324" s="228" t="s">
        <v>19</v>
      </c>
      <c r="F324" s="229" t="s">
        <v>743</v>
      </c>
      <c r="G324" s="226"/>
      <c r="H324" s="230">
        <v>-0.45100000000000001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143</v>
      </c>
      <c r="AU324" s="236" t="s">
        <v>81</v>
      </c>
      <c r="AV324" s="13" t="s">
        <v>81</v>
      </c>
      <c r="AW324" s="13" t="s">
        <v>32</v>
      </c>
      <c r="AX324" s="13" t="s">
        <v>71</v>
      </c>
      <c r="AY324" s="236" t="s">
        <v>131</v>
      </c>
    </row>
    <row r="325" s="14" customFormat="1">
      <c r="A325" s="14"/>
      <c r="B325" s="237"/>
      <c r="C325" s="238"/>
      <c r="D325" s="227" t="s">
        <v>143</v>
      </c>
      <c r="E325" s="239" t="s">
        <v>19</v>
      </c>
      <c r="F325" s="240" t="s">
        <v>147</v>
      </c>
      <c r="G325" s="238"/>
      <c r="H325" s="241">
        <v>68.174999999999997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143</v>
      </c>
      <c r="AU325" s="247" t="s">
        <v>81</v>
      </c>
      <c r="AV325" s="14" t="s">
        <v>139</v>
      </c>
      <c r="AW325" s="14" t="s">
        <v>32</v>
      </c>
      <c r="AX325" s="14" t="s">
        <v>79</v>
      </c>
      <c r="AY325" s="247" t="s">
        <v>131</v>
      </c>
    </row>
    <row r="326" s="2" customFormat="1" ht="21.75" customHeight="1">
      <c r="A326" s="41"/>
      <c r="B326" s="42"/>
      <c r="C326" s="207" t="s">
        <v>590</v>
      </c>
      <c r="D326" s="207" t="s">
        <v>134</v>
      </c>
      <c r="E326" s="208" t="s">
        <v>591</v>
      </c>
      <c r="F326" s="209" t="s">
        <v>592</v>
      </c>
      <c r="G326" s="210" t="s">
        <v>150</v>
      </c>
      <c r="H326" s="211">
        <v>0.90000000000000002</v>
      </c>
      <c r="I326" s="212"/>
      <c r="J326" s="213">
        <f>ROUND(I326*H326,2)</f>
        <v>0</v>
      </c>
      <c r="K326" s="209" t="s">
        <v>138</v>
      </c>
      <c r="L326" s="47"/>
      <c r="M326" s="214" t="s">
        <v>19</v>
      </c>
      <c r="N326" s="215" t="s">
        <v>42</v>
      </c>
      <c r="O326" s="87"/>
      <c r="P326" s="216">
        <f>O326*H326</f>
        <v>0</v>
      </c>
      <c r="Q326" s="216">
        <v>0.002</v>
      </c>
      <c r="R326" s="216">
        <f>Q326*H326</f>
        <v>0.0018000000000000002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236</v>
      </c>
      <c r="AT326" s="218" t="s">
        <v>134</v>
      </c>
      <c r="AU326" s="218" t="s">
        <v>81</v>
      </c>
      <c r="AY326" s="20" t="s">
        <v>131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79</v>
      </c>
      <c r="BK326" s="219">
        <f>ROUND(I326*H326,2)</f>
        <v>0</v>
      </c>
      <c r="BL326" s="20" t="s">
        <v>236</v>
      </c>
      <c r="BM326" s="218" t="s">
        <v>855</v>
      </c>
    </row>
    <row r="327" s="2" customFormat="1">
      <c r="A327" s="41"/>
      <c r="B327" s="42"/>
      <c r="C327" s="43"/>
      <c r="D327" s="220" t="s">
        <v>141</v>
      </c>
      <c r="E327" s="43"/>
      <c r="F327" s="221" t="s">
        <v>594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141</v>
      </c>
      <c r="AU327" s="20" t="s">
        <v>81</v>
      </c>
    </row>
    <row r="328" s="13" customFormat="1">
      <c r="A328" s="13"/>
      <c r="B328" s="225"/>
      <c r="C328" s="226"/>
      <c r="D328" s="227" t="s">
        <v>143</v>
      </c>
      <c r="E328" s="228" t="s">
        <v>19</v>
      </c>
      <c r="F328" s="229" t="s">
        <v>595</v>
      </c>
      <c r="G328" s="226"/>
      <c r="H328" s="230">
        <v>0.90000000000000002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143</v>
      </c>
      <c r="AU328" s="236" t="s">
        <v>81</v>
      </c>
      <c r="AV328" s="13" t="s">
        <v>81</v>
      </c>
      <c r="AW328" s="13" t="s">
        <v>32</v>
      </c>
      <c r="AX328" s="13" t="s">
        <v>79</v>
      </c>
      <c r="AY328" s="236" t="s">
        <v>131</v>
      </c>
    </row>
    <row r="329" s="2" customFormat="1" ht="21.75" customHeight="1">
      <c r="A329" s="41"/>
      <c r="B329" s="42"/>
      <c r="C329" s="207" t="s">
        <v>596</v>
      </c>
      <c r="D329" s="207" t="s">
        <v>134</v>
      </c>
      <c r="E329" s="208" t="s">
        <v>597</v>
      </c>
      <c r="F329" s="209" t="s">
        <v>598</v>
      </c>
      <c r="G329" s="210" t="s">
        <v>150</v>
      </c>
      <c r="H329" s="211">
        <v>2.23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42</v>
      </c>
      <c r="O329" s="87"/>
      <c r="P329" s="216">
        <f>O329*H329</f>
        <v>0</v>
      </c>
      <c r="Q329" s="216">
        <v>0.00097999999999999997</v>
      </c>
      <c r="R329" s="216">
        <f>Q329*H329</f>
        <v>0.0021854000000000001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236</v>
      </c>
      <c r="AT329" s="218" t="s">
        <v>134</v>
      </c>
      <c r="AU329" s="218" t="s">
        <v>81</v>
      </c>
      <c r="AY329" s="20" t="s">
        <v>131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236</v>
      </c>
      <c r="BM329" s="218" t="s">
        <v>856</v>
      </c>
    </row>
    <row r="330" s="13" customFormat="1">
      <c r="A330" s="13"/>
      <c r="B330" s="225"/>
      <c r="C330" s="226"/>
      <c r="D330" s="227" t="s">
        <v>143</v>
      </c>
      <c r="E330" s="228" t="s">
        <v>19</v>
      </c>
      <c r="F330" s="229" t="s">
        <v>600</v>
      </c>
      <c r="G330" s="226"/>
      <c r="H330" s="230">
        <v>2.23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143</v>
      </c>
      <c r="AU330" s="236" t="s">
        <v>81</v>
      </c>
      <c r="AV330" s="13" t="s">
        <v>81</v>
      </c>
      <c r="AW330" s="13" t="s">
        <v>32</v>
      </c>
      <c r="AX330" s="13" t="s">
        <v>79</v>
      </c>
      <c r="AY330" s="236" t="s">
        <v>131</v>
      </c>
    </row>
    <row r="331" s="2" customFormat="1" ht="16.5" customHeight="1">
      <c r="A331" s="41"/>
      <c r="B331" s="42"/>
      <c r="C331" s="258" t="s">
        <v>601</v>
      </c>
      <c r="D331" s="258" t="s">
        <v>204</v>
      </c>
      <c r="E331" s="259" t="s">
        <v>602</v>
      </c>
      <c r="F331" s="260" t="s">
        <v>603</v>
      </c>
      <c r="G331" s="261" t="s">
        <v>137</v>
      </c>
      <c r="H331" s="262">
        <v>76.266000000000005</v>
      </c>
      <c r="I331" s="263"/>
      <c r="J331" s="264">
        <f>ROUND(I331*H331,2)</f>
        <v>0</v>
      </c>
      <c r="K331" s="260" t="s">
        <v>138</v>
      </c>
      <c r="L331" s="265"/>
      <c r="M331" s="266" t="s">
        <v>19</v>
      </c>
      <c r="N331" s="267" t="s">
        <v>42</v>
      </c>
      <c r="O331" s="87"/>
      <c r="P331" s="216">
        <f>O331*H331</f>
        <v>0</v>
      </c>
      <c r="Q331" s="216">
        <v>0.01112</v>
      </c>
      <c r="R331" s="216">
        <f>Q331*H331</f>
        <v>0.84807792000000004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324</v>
      </c>
      <c r="AT331" s="218" t="s">
        <v>204</v>
      </c>
      <c r="AU331" s="218" t="s">
        <v>81</v>
      </c>
      <c r="AY331" s="20" t="s">
        <v>131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236</v>
      </c>
      <c r="BM331" s="218" t="s">
        <v>857</v>
      </c>
    </row>
    <row r="332" s="13" customFormat="1">
      <c r="A332" s="13"/>
      <c r="B332" s="225"/>
      <c r="C332" s="226"/>
      <c r="D332" s="227" t="s">
        <v>143</v>
      </c>
      <c r="E332" s="226"/>
      <c r="F332" s="229" t="s">
        <v>858</v>
      </c>
      <c r="G332" s="226"/>
      <c r="H332" s="230">
        <v>76.266000000000005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143</v>
      </c>
      <c r="AU332" s="236" t="s">
        <v>81</v>
      </c>
      <c r="AV332" s="13" t="s">
        <v>81</v>
      </c>
      <c r="AW332" s="13" t="s">
        <v>4</v>
      </c>
      <c r="AX332" s="13" t="s">
        <v>79</v>
      </c>
      <c r="AY332" s="236" t="s">
        <v>131</v>
      </c>
    </row>
    <row r="333" s="2" customFormat="1" ht="16.5" customHeight="1">
      <c r="A333" s="41"/>
      <c r="B333" s="42"/>
      <c r="C333" s="207" t="s">
        <v>606</v>
      </c>
      <c r="D333" s="207" t="s">
        <v>134</v>
      </c>
      <c r="E333" s="208" t="s">
        <v>607</v>
      </c>
      <c r="F333" s="209" t="s">
        <v>608</v>
      </c>
      <c r="G333" s="210" t="s">
        <v>150</v>
      </c>
      <c r="H333" s="211">
        <v>7.3300000000000001</v>
      </c>
      <c r="I333" s="212"/>
      <c r="J333" s="213">
        <f>ROUND(I333*H333,2)</f>
        <v>0</v>
      </c>
      <c r="K333" s="209" t="s">
        <v>138</v>
      </c>
      <c r="L333" s="47"/>
      <c r="M333" s="214" t="s">
        <v>19</v>
      </c>
      <c r="N333" s="215" t="s">
        <v>42</v>
      </c>
      <c r="O333" s="87"/>
      <c r="P333" s="216">
        <f>O333*H333</f>
        <v>0</v>
      </c>
      <c r="Q333" s="216">
        <v>0.00020000000000000001</v>
      </c>
      <c r="R333" s="216">
        <f>Q333*H333</f>
        <v>0.0014660000000000001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236</v>
      </c>
      <c r="AT333" s="218" t="s">
        <v>134</v>
      </c>
      <c r="AU333" s="218" t="s">
        <v>81</v>
      </c>
      <c r="AY333" s="20" t="s">
        <v>131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236</v>
      </c>
      <c r="BM333" s="218" t="s">
        <v>859</v>
      </c>
    </row>
    <row r="334" s="2" customFormat="1">
      <c r="A334" s="41"/>
      <c r="B334" s="42"/>
      <c r="C334" s="43"/>
      <c r="D334" s="220" t="s">
        <v>141</v>
      </c>
      <c r="E334" s="43"/>
      <c r="F334" s="221" t="s">
        <v>610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141</v>
      </c>
      <c r="AU334" s="20" t="s">
        <v>81</v>
      </c>
    </row>
    <row r="335" s="13" customFormat="1">
      <c r="A335" s="13"/>
      <c r="B335" s="225"/>
      <c r="C335" s="226"/>
      <c r="D335" s="227" t="s">
        <v>143</v>
      </c>
      <c r="E335" s="228" t="s">
        <v>19</v>
      </c>
      <c r="F335" s="229" t="s">
        <v>860</v>
      </c>
      <c r="G335" s="226"/>
      <c r="H335" s="230">
        <v>7.3300000000000001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143</v>
      </c>
      <c r="AU335" s="236" t="s">
        <v>81</v>
      </c>
      <c r="AV335" s="13" t="s">
        <v>81</v>
      </c>
      <c r="AW335" s="13" t="s">
        <v>32</v>
      </c>
      <c r="AX335" s="13" t="s">
        <v>79</v>
      </c>
      <c r="AY335" s="236" t="s">
        <v>131</v>
      </c>
    </row>
    <row r="336" s="2" customFormat="1" ht="16.5" customHeight="1">
      <c r="A336" s="41"/>
      <c r="B336" s="42"/>
      <c r="C336" s="207" t="s">
        <v>612</v>
      </c>
      <c r="D336" s="207" t="s">
        <v>134</v>
      </c>
      <c r="E336" s="208" t="s">
        <v>613</v>
      </c>
      <c r="F336" s="209" t="s">
        <v>614</v>
      </c>
      <c r="G336" s="210" t="s">
        <v>150</v>
      </c>
      <c r="H336" s="211">
        <v>38.670000000000002</v>
      </c>
      <c r="I336" s="212"/>
      <c r="J336" s="213">
        <f>ROUND(I336*H336,2)</f>
        <v>0</v>
      </c>
      <c r="K336" s="209" t="s">
        <v>138</v>
      </c>
      <c r="L336" s="47"/>
      <c r="M336" s="214" t="s">
        <v>19</v>
      </c>
      <c r="N336" s="215" t="s">
        <v>42</v>
      </c>
      <c r="O336" s="87"/>
      <c r="P336" s="216">
        <f>O336*H336</f>
        <v>0</v>
      </c>
      <c r="Q336" s="216">
        <v>0.00018000000000000001</v>
      </c>
      <c r="R336" s="216">
        <f>Q336*H336</f>
        <v>0.0069606000000000008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236</v>
      </c>
      <c r="AT336" s="218" t="s">
        <v>134</v>
      </c>
      <c r="AU336" s="218" t="s">
        <v>81</v>
      </c>
      <c r="AY336" s="20" t="s">
        <v>131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236</v>
      </c>
      <c r="BM336" s="218" t="s">
        <v>861</v>
      </c>
    </row>
    <row r="337" s="2" customFormat="1">
      <c r="A337" s="41"/>
      <c r="B337" s="42"/>
      <c r="C337" s="43"/>
      <c r="D337" s="220" t="s">
        <v>141</v>
      </c>
      <c r="E337" s="43"/>
      <c r="F337" s="221" t="s">
        <v>616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141</v>
      </c>
      <c r="AU337" s="20" t="s">
        <v>81</v>
      </c>
    </row>
    <row r="338" s="13" customFormat="1">
      <c r="A338" s="13"/>
      <c r="B338" s="225"/>
      <c r="C338" s="226"/>
      <c r="D338" s="227" t="s">
        <v>143</v>
      </c>
      <c r="E338" s="228" t="s">
        <v>19</v>
      </c>
      <c r="F338" s="229" t="s">
        <v>862</v>
      </c>
      <c r="G338" s="226"/>
      <c r="H338" s="230">
        <v>38.670000000000002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143</v>
      </c>
      <c r="AU338" s="236" t="s">
        <v>81</v>
      </c>
      <c r="AV338" s="13" t="s">
        <v>81</v>
      </c>
      <c r="AW338" s="13" t="s">
        <v>32</v>
      </c>
      <c r="AX338" s="13" t="s">
        <v>79</v>
      </c>
      <c r="AY338" s="236" t="s">
        <v>131</v>
      </c>
    </row>
    <row r="339" s="2" customFormat="1" ht="16.5" customHeight="1">
      <c r="A339" s="41"/>
      <c r="B339" s="42"/>
      <c r="C339" s="258" t="s">
        <v>618</v>
      </c>
      <c r="D339" s="258" t="s">
        <v>204</v>
      </c>
      <c r="E339" s="259" t="s">
        <v>619</v>
      </c>
      <c r="F339" s="260" t="s">
        <v>620</v>
      </c>
      <c r="G339" s="261" t="s">
        <v>150</v>
      </c>
      <c r="H339" s="262">
        <v>50.600000000000001</v>
      </c>
      <c r="I339" s="263"/>
      <c r="J339" s="264">
        <f>ROUND(I339*H339,2)</f>
        <v>0</v>
      </c>
      <c r="K339" s="260" t="s">
        <v>138</v>
      </c>
      <c r="L339" s="265"/>
      <c r="M339" s="266" t="s">
        <v>19</v>
      </c>
      <c r="N339" s="267" t="s">
        <v>42</v>
      </c>
      <c r="O339" s="87"/>
      <c r="P339" s="216">
        <f>O339*H339</f>
        <v>0</v>
      </c>
      <c r="Q339" s="216">
        <v>0.00012</v>
      </c>
      <c r="R339" s="216">
        <f>Q339*H339</f>
        <v>0.0060720000000000001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324</v>
      </c>
      <c r="AT339" s="218" t="s">
        <v>204</v>
      </c>
      <c r="AU339" s="218" t="s">
        <v>81</v>
      </c>
      <c r="AY339" s="20" t="s">
        <v>131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79</v>
      </c>
      <c r="BK339" s="219">
        <f>ROUND(I339*H339,2)</f>
        <v>0</v>
      </c>
      <c r="BL339" s="20" t="s">
        <v>236</v>
      </c>
      <c r="BM339" s="218" t="s">
        <v>863</v>
      </c>
    </row>
    <row r="340" s="13" customFormat="1">
      <c r="A340" s="13"/>
      <c r="B340" s="225"/>
      <c r="C340" s="226"/>
      <c r="D340" s="227" t="s">
        <v>143</v>
      </c>
      <c r="E340" s="228" t="s">
        <v>19</v>
      </c>
      <c r="F340" s="229" t="s">
        <v>864</v>
      </c>
      <c r="G340" s="226"/>
      <c r="H340" s="230">
        <v>46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143</v>
      </c>
      <c r="AU340" s="236" t="s">
        <v>81</v>
      </c>
      <c r="AV340" s="13" t="s">
        <v>81</v>
      </c>
      <c r="AW340" s="13" t="s">
        <v>32</v>
      </c>
      <c r="AX340" s="13" t="s">
        <v>79</v>
      </c>
      <c r="AY340" s="236" t="s">
        <v>131</v>
      </c>
    </row>
    <row r="341" s="13" customFormat="1">
      <c r="A341" s="13"/>
      <c r="B341" s="225"/>
      <c r="C341" s="226"/>
      <c r="D341" s="227" t="s">
        <v>143</v>
      </c>
      <c r="E341" s="226"/>
      <c r="F341" s="229" t="s">
        <v>865</v>
      </c>
      <c r="G341" s="226"/>
      <c r="H341" s="230">
        <v>50.600000000000001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143</v>
      </c>
      <c r="AU341" s="236" t="s">
        <v>81</v>
      </c>
      <c r="AV341" s="13" t="s">
        <v>81</v>
      </c>
      <c r="AW341" s="13" t="s">
        <v>4</v>
      </c>
      <c r="AX341" s="13" t="s">
        <v>79</v>
      </c>
      <c r="AY341" s="236" t="s">
        <v>131</v>
      </c>
    </row>
    <row r="342" s="2" customFormat="1" ht="16.5" customHeight="1">
      <c r="A342" s="41"/>
      <c r="B342" s="42"/>
      <c r="C342" s="207" t="s">
        <v>624</v>
      </c>
      <c r="D342" s="207" t="s">
        <v>134</v>
      </c>
      <c r="E342" s="208" t="s">
        <v>625</v>
      </c>
      <c r="F342" s="209" t="s">
        <v>626</v>
      </c>
      <c r="G342" s="210" t="s">
        <v>150</v>
      </c>
      <c r="H342" s="211">
        <v>58.240000000000002</v>
      </c>
      <c r="I342" s="212"/>
      <c r="J342" s="213">
        <f>ROUND(I342*H342,2)</f>
        <v>0</v>
      </c>
      <c r="K342" s="209" t="s">
        <v>138</v>
      </c>
      <c r="L342" s="47"/>
      <c r="M342" s="214" t="s">
        <v>19</v>
      </c>
      <c r="N342" s="215" t="s">
        <v>42</v>
      </c>
      <c r="O342" s="87"/>
      <c r="P342" s="216">
        <f>O342*H342</f>
        <v>0</v>
      </c>
      <c r="Q342" s="216">
        <v>3.0000000000000001E-05</v>
      </c>
      <c r="R342" s="216">
        <f>Q342*H342</f>
        <v>0.0017472000000000002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236</v>
      </c>
      <c r="AT342" s="218" t="s">
        <v>134</v>
      </c>
      <c r="AU342" s="218" t="s">
        <v>81</v>
      </c>
      <c r="AY342" s="20" t="s">
        <v>131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236</v>
      </c>
      <c r="BM342" s="218" t="s">
        <v>866</v>
      </c>
    </row>
    <row r="343" s="2" customFormat="1">
      <c r="A343" s="41"/>
      <c r="B343" s="42"/>
      <c r="C343" s="43"/>
      <c r="D343" s="220" t="s">
        <v>141</v>
      </c>
      <c r="E343" s="43"/>
      <c r="F343" s="221" t="s">
        <v>628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141</v>
      </c>
      <c r="AU343" s="20" t="s">
        <v>81</v>
      </c>
    </row>
    <row r="344" s="13" customFormat="1">
      <c r="A344" s="13"/>
      <c r="B344" s="225"/>
      <c r="C344" s="226"/>
      <c r="D344" s="227" t="s">
        <v>143</v>
      </c>
      <c r="E344" s="228" t="s">
        <v>19</v>
      </c>
      <c r="F344" s="229" t="s">
        <v>867</v>
      </c>
      <c r="G344" s="226"/>
      <c r="H344" s="230">
        <v>58.240000000000002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143</v>
      </c>
      <c r="AU344" s="236" t="s">
        <v>81</v>
      </c>
      <c r="AV344" s="13" t="s">
        <v>81</v>
      </c>
      <c r="AW344" s="13" t="s">
        <v>32</v>
      </c>
      <c r="AX344" s="13" t="s">
        <v>79</v>
      </c>
      <c r="AY344" s="236" t="s">
        <v>131</v>
      </c>
    </row>
    <row r="345" s="2" customFormat="1" ht="16.5" customHeight="1">
      <c r="A345" s="41"/>
      <c r="B345" s="42"/>
      <c r="C345" s="207" t="s">
        <v>630</v>
      </c>
      <c r="D345" s="207" t="s">
        <v>134</v>
      </c>
      <c r="E345" s="208" t="s">
        <v>631</v>
      </c>
      <c r="F345" s="209" t="s">
        <v>632</v>
      </c>
      <c r="G345" s="210" t="s">
        <v>137</v>
      </c>
      <c r="H345" s="211">
        <v>0.75</v>
      </c>
      <c r="I345" s="212"/>
      <c r="J345" s="213">
        <f>ROUND(I345*H345,2)</f>
        <v>0</v>
      </c>
      <c r="K345" s="209" t="s">
        <v>138</v>
      </c>
      <c r="L345" s="47"/>
      <c r="M345" s="214" t="s">
        <v>19</v>
      </c>
      <c r="N345" s="215" t="s">
        <v>42</v>
      </c>
      <c r="O345" s="87"/>
      <c r="P345" s="216">
        <f>O345*H345</f>
        <v>0</v>
      </c>
      <c r="Q345" s="216">
        <v>0.00063000000000000003</v>
      </c>
      <c r="R345" s="216">
        <f>Q345*H345</f>
        <v>0.00047250000000000005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236</v>
      </c>
      <c r="AT345" s="218" t="s">
        <v>134</v>
      </c>
      <c r="AU345" s="218" t="s">
        <v>81</v>
      </c>
      <c r="AY345" s="20" t="s">
        <v>131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79</v>
      </c>
      <c r="BK345" s="219">
        <f>ROUND(I345*H345,2)</f>
        <v>0</v>
      </c>
      <c r="BL345" s="20" t="s">
        <v>236</v>
      </c>
      <c r="BM345" s="218" t="s">
        <v>868</v>
      </c>
    </row>
    <row r="346" s="2" customFormat="1">
      <c r="A346" s="41"/>
      <c r="B346" s="42"/>
      <c r="C346" s="43"/>
      <c r="D346" s="220" t="s">
        <v>141</v>
      </c>
      <c r="E346" s="43"/>
      <c r="F346" s="221" t="s">
        <v>634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141</v>
      </c>
      <c r="AU346" s="20" t="s">
        <v>81</v>
      </c>
    </row>
    <row r="347" s="13" customFormat="1">
      <c r="A347" s="13"/>
      <c r="B347" s="225"/>
      <c r="C347" s="226"/>
      <c r="D347" s="227" t="s">
        <v>143</v>
      </c>
      <c r="E347" s="228" t="s">
        <v>19</v>
      </c>
      <c r="F347" s="229" t="s">
        <v>635</v>
      </c>
      <c r="G347" s="226"/>
      <c r="H347" s="230">
        <v>0.75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143</v>
      </c>
      <c r="AU347" s="236" t="s">
        <v>81</v>
      </c>
      <c r="AV347" s="13" t="s">
        <v>81</v>
      </c>
      <c r="AW347" s="13" t="s">
        <v>32</v>
      </c>
      <c r="AX347" s="13" t="s">
        <v>79</v>
      </c>
      <c r="AY347" s="236" t="s">
        <v>131</v>
      </c>
    </row>
    <row r="348" s="2" customFormat="1" ht="16.5" customHeight="1">
      <c r="A348" s="41"/>
      <c r="B348" s="42"/>
      <c r="C348" s="258" t="s">
        <v>636</v>
      </c>
      <c r="D348" s="258" t="s">
        <v>204</v>
      </c>
      <c r="E348" s="259" t="s">
        <v>637</v>
      </c>
      <c r="F348" s="260" t="s">
        <v>638</v>
      </c>
      <c r="G348" s="261" t="s">
        <v>137</v>
      </c>
      <c r="H348" s="262">
        <v>0.82499999999999996</v>
      </c>
      <c r="I348" s="263"/>
      <c r="J348" s="264">
        <f>ROUND(I348*H348,2)</f>
        <v>0</v>
      </c>
      <c r="K348" s="260" t="s">
        <v>138</v>
      </c>
      <c r="L348" s="265"/>
      <c r="M348" s="266" t="s">
        <v>19</v>
      </c>
      <c r="N348" s="267" t="s">
        <v>42</v>
      </c>
      <c r="O348" s="87"/>
      <c r="P348" s="216">
        <f>O348*H348</f>
        <v>0</v>
      </c>
      <c r="Q348" s="216">
        <v>0.0074999999999999997</v>
      </c>
      <c r="R348" s="216">
        <f>Q348*H348</f>
        <v>0.0061874999999999994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324</v>
      </c>
      <c r="AT348" s="218" t="s">
        <v>204</v>
      </c>
      <c r="AU348" s="218" t="s">
        <v>81</v>
      </c>
      <c r="AY348" s="20" t="s">
        <v>131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236</v>
      </c>
      <c r="BM348" s="218" t="s">
        <v>869</v>
      </c>
    </row>
    <row r="349" s="13" customFormat="1">
      <c r="A349" s="13"/>
      <c r="B349" s="225"/>
      <c r="C349" s="226"/>
      <c r="D349" s="227" t="s">
        <v>143</v>
      </c>
      <c r="E349" s="226"/>
      <c r="F349" s="229" t="s">
        <v>640</v>
      </c>
      <c r="G349" s="226"/>
      <c r="H349" s="230">
        <v>0.82499999999999996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143</v>
      </c>
      <c r="AU349" s="236" t="s">
        <v>81</v>
      </c>
      <c r="AV349" s="13" t="s">
        <v>81</v>
      </c>
      <c r="AW349" s="13" t="s">
        <v>4</v>
      </c>
      <c r="AX349" s="13" t="s">
        <v>79</v>
      </c>
      <c r="AY349" s="236" t="s">
        <v>131</v>
      </c>
    </row>
    <row r="350" s="2" customFormat="1" ht="24.15" customHeight="1">
      <c r="A350" s="41"/>
      <c r="B350" s="42"/>
      <c r="C350" s="207" t="s">
        <v>641</v>
      </c>
      <c r="D350" s="207" t="s">
        <v>134</v>
      </c>
      <c r="E350" s="208" t="s">
        <v>642</v>
      </c>
      <c r="F350" s="209" t="s">
        <v>643</v>
      </c>
      <c r="G350" s="210" t="s">
        <v>405</v>
      </c>
      <c r="H350" s="268"/>
      <c r="I350" s="212"/>
      <c r="J350" s="213">
        <f>ROUND(I350*H350,2)</f>
        <v>0</v>
      </c>
      <c r="K350" s="209" t="s">
        <v>138</v>
      </c>
      <c r="L350" s="47"/>
      <c r="M350" s="214" t="s">
        <v>19</v>
      </c>
      <c r="N350" s="215" t="s">
        <v>42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236</v>
      </c>
      <c r="AT350" s="218" t="s">
        <v>134</v>
      </c>
      <c r="AU350" s="218" t="s">
        <v>81</v>
      </c>
      <c r="AY350" s="20" t="s">
        <v>131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236</v>
      </c>
      <c r="BM350" s="218" t="s">
        <v>870</v>
      </c>
    </row>
    <row r="351" s="2" customFormat="1">
      <c r="A351" s="41"/>
      <c r="B351" s="42"/>
      <c r="C351" s="43"/>
      <c r="D351" s="220" t="s">
        <v>141</v>
      </c>
      <c r="E351" s="43"/>
      <c r="F351" s="221" t="s">
        <v>645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141</v>
      </c>
      <c r="AU351" s="20" t="s">
        <v>81</v>
      </c>
    </row>
    <row r="352" s="12" customFormat="1" ht="22.8" customHeight="1">
      <c r="A352" s="12"/>
      <c r="B352" s="191"/>
      <c r="C352" s="192"/>
      <c r="D352" s="193" t="s">
        <v>70</v>
      </c>
      <c r="E352" s="205" t="s">
        <v>646</v>
      </c>
      <c r="F352" s="205" t="s">
        <v>647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SUM(P353:P365)</f>
        <v>0</v>
      </c>
      <c r="Q352" s="199"/>
      <c r="R352" s="200">
        <f>SUM(R353:R365)</f>
        <v>0.0024166000000000001</v>
      </c>
      <c r="S352" s="199"/>
      <c r="T352" s="201">
        <f>SUM(T353:T365)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81</v>
      </c>
      <c r="AT352" s="203" t="s">
        <v>70</v>
      </c>
      <c r="AU352" s="203" t="s">
        <v>79</v>
      </c>
      <c r="AY352" s="202" t="s">
        <v>131</v>
      </c>
      <c r="BK352" s="204">
        <f>SUM(BK353:BK365)</f>
        <v>0</v>
      </c>
    </row>
    <row r="353" s="2" customFormat="1" ht="16.5" customHeight="1">
      <c r="A353" s="41"/>
      <c r="B353" s="42"/>
      <c r="C353" s="207" t="s">
        <v>648</v>
      </c>
      <c r="D353" s="207" t="s">
        <v>134</v>
      </c>
      <c r="E353" s="208" t="s">
        <v>649</v>
      </c>
      <c r="F353" s="209" t="s">
        <v>650</v>
      </c>
      <c r="G353" s="210" t="s">
        <v>137</v>
      </c>
      <c r="H353" s="211">
        <v>2.8799999999999999</v>
      </c>
      <c r="I353" s="212"/>
      <c r="J353" s="213">
        <f>ROUND(I353*H353,2)</f>
        <v>0</v>
      </c>
      <c r="K353" s="209" t="s">
        <v>138</v>
      </c>
      <c r="L353" s="47"/>
      <c r="M353" s="214" t="s">
        <v>19</v>
      </c>
      <c r="N353" s="215" t="s">
        <v>42</v>
      </c>
      <c r="O353" s="87"/>
      <c r="P353" s="216">
        <f>O353*H353</f>
        <v>0</v>
      </c>
      <c r="Q353" s="216">
        <v>6.0000000000000002E-05</v>
      </c>
      <c r="R353" s="216">
        <f>Q353*H353</f>
        <v>0.0001728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236</v>
      </c>
      <c r="AT353" s="218" t="s">
        <v>134</v>
      </c>
      <c r="AU353" s="218" t="s">
        <v>81</v>
      </c>
      <c r="AY353" s="20" t="s">
        <v>131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79</v>
      </c>
      <c r="BK353" s="219">
        <f>ROUND(I353*H353,2)</f>
        <v>0</v>
      </c>
      <c r="BL353" s="20" t="s">
        <v>236</v>
      </c>
      <c r="BM353" s="218" t="s">
        <v>871</v>
      </c>
    </row>
    <row r="354" s="2" customFormat="1">
      <c r="A354" s="41"/>
      <c r="B354" s="42"/>
      <c r="C354" s="43"/>
      <c r="D354" s="220" t="s">
        <v>141</v>
      </c>
      <c r="E354" s="43"/>
      <c r="F354" s="221" t="s">
        <v>652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141</v>
      </c>
      <c r="AU354" s="20" t="s">
        <v>81</v>
      </c>
    </row>
    <row r="355" s="15" customFormat="1">
      <c r="A355" s="15"/>
      <c r="B355" s="248"/>
      <c r="C355" s="249"/>
      <c r="D355" s="227" t="s">
        <v>143</v>
      </c>
      <c r="E355" s="250" t="s">
        <v>19</v>
      </c>
      <c r="F355" s="251" t="s">
        <v>653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143</v>
      </c>
      <c r="AU355" s="257" t="s">
        <v>81</v>
      </c>
      <c r="AV355" s="15" t="s">
        <v>79</v>
      </c>
      <c r="AW355" s="15" t="s">
        <v>32</v>
      </c>
      <c r="AX355" s="15" t="s">
        <v>71</v>
      </c>
      <c r="AY355" s="257" t="s">
        <v>131</v>
      </c>
    </row>
    <row r="356" s="13" customFormat="1">
      <c r="A356" s="13"/>
      <c r="B356" s="225"/>
      <c r="C356" s="226"/>
      <c r="D356" s="227" t="s">
        <v>143</v>
      </c>
      <c r="E356" s="228" t="s">
        <v>19</v>
      </c>
      <c r="F356" s="229" t="s">
        <v>654</v>
      </c>
      <c r="G356" s="226"/>
      <c r="H356" s="230">
        <v>2.8799999999999999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143</v>
      </c>
      <c r="AU356" s="236" t="s">
        <v>81</v>
      </c>
      <c r="AV356" s="13" t="s">
        <v>81</v>
      </c>
      <c r="AW356" s="13" t="s">
        <v>32</v>
      </c>
      <c r="AX356" s="13" t="s">
        <v>79</v>
      </c>
      <c r="AY356" s="236" t="s">
        <v>131</v>
      </c>
    </row>
    <row r="357" s="2" customFormat="1" ht="16.5" customHeight="1">
      <c r="A357" s="41"/>
      <c r="B357" s="42"/>
      <c r="C357" s="207" t="s">
        <v>655</v>
      </c>
      <c r="D357" s="207" t="s">
        <v>134</v>
      </c>
      <c r="E357" s="208" t="s">
        <v>656</v>
      </c>
      <c r="F357" s="209" t="s">
        <v>657</v>
      </c>
      <c r="G357" s="210" t="s">
        <v>137</v>
      </c>
      <c r="H357" s="211">
        <v>8.6300000000000008</v>
      </c>
      <c r="I357" s="212"/>
      <c r="J357" s="213">
        <f>ROUND(I357*H357,2)</f>
        <v>0</v>
      </c>
      <c r="K357" s="209" t="s">
        <v>138</v>
      </c>
      <c r="L357" s="47"/>
      <c r="M357" s="214" t="s">
        <v>19</v>
      </c>
      <c r="N357" s="215" t="s">
        <v>42</v>
      </c>
      <c r="O357" s="87"/>
      <c r="P357" s="216">
        <f>O357*H357</f>
        <v>0</v>
      </c>
      <c r="Q357" s="216">
        <v>0.00013999999999999999</v>
      </c>
      <c r="R357" s="216">
        <f>Q357*H357</f>
        <v>0.0012082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236</v>
      </c>
      <c r="AT357" s="218" t="s">
        <v>134</v>
      </c>
      <c r="AU357" s="218" t="s">
        <v>81</v>
      </c>
      <c r="AY357" s="20" t="s">
        <v>131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236</v>
      </c>
      <c r="BM357" s="218" t="s">
        <v>872</v>
      </c>
    </row>
    <row r="358" s="2" customFormat="1">
      <c r="A358" s="41"/>
      <c r="B358" s="42"/>
      <c r="C358" s="43"/>
      <c r="D358" s="220" t="s">
        <v>141</v>
      </c>
      <c r="E358" s="43"/>
      <c r="F358" s="221" t="s">
        <v>659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141</v>
      </c>
      <c r="AU358" s="20" t="s">
        <v>81</v>
      </c>
    </row>
    <row r="359" s="15" customFormat="1">
      <c r="A359" s="15"/>
      <c r="B359" s="248"/>
      <c r="C359" s="249"/>
      <c r="D359" s="227" t="s">
        <v>143</v>
      </c>
      <c r="E359" s="250" t="s">
        <v>19</v>
      </c>
      <c r="F359" s="251" t="s">
        <v>660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143</v>
      </c>
      <c r="AU359" s="257" t="s">
        <v>81</v>
      </c>
      <c r="AV359" s="15" t="s">
        <v>79</v>
      </c>
      <c r="AW359" s="15" t="s">
        <v>32</v>
      </c>
      <c r="AX359" s="15" t="s">
        <v>71</v>
      </c>
      <c r="AY359" s="257" t="s">
        <v>131</v>
      </c>
    </row>
    <row r="360" s="13" customFormat="1">
      <c r="A360" s="13"/>
      <c r="B360" s="225"/>
      <c r="C360" s="226"/>
      <c r="D360" s="227" t="s">
        <v>143</v>
      </c>
      <c r="E360" s="228" t="s">
        <v>19</v>
      </c>
      <c r="F360" s="229" t="s">
        <v>873</v>
      </c>
      <c r="G360" s="226"/>
      <c r="H360" s="230">
        <v>5.75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143</v>
      </c>
      <c r="AU360" s="236" t="s">
        <v>81</v>
      </c>
      <c r="AV360" s="13" t="s">
        <v>81</v>
      </c>
      <c r="AW360" s="13" t="s">
        <v>32</v>
      </c>
      <c r="AX360" s="13" t="s">
        <v>71</v>
      </c>
      <c r="AY360" s="236" t="s">
        <v>131</v>
      </c>
    </row>
    <row r="361" s="13" customFormat="1">
      <c r="A361" s="13"/>
      <c r="B361" s="225"/>
      <c r="C361" s="226"/>
      <c r="D361" s="227" t="s">
        <v>143</v>
      </c>
      <c r="E361" s="228" t="s">
        <v>19</v>
      </c>
      <c r="F361" s="229" t="s">
        <v>654</v>
      </c>
      <c r="G361" s="226"/>
      <c r="H361" s="230">
        <v>2.8799999999999999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143</v>
      </c>
      <c r="AU361" s="236" t="s">
        <v>81</v>
      </c>
      <c r="AV361" s="13" t="s">
        <v>81</v>
      </c>
      <c r="AW361" s="13" t="s">
        <v>32</v>
      </c>
      <c r="AX361" s="13" t="s">
        <v>71</v>
      </c>
      <c r="AY361" s="236" t="s">
        <v>131</v>
      </c>
    </row>
    <row r="362" s="14" customFormat="1">
      <c r="A362" s="14"/>
      <c r="B362" s="237"/>
      <c r="C362" s="238"/>
      <c r="D362" s="227" t="s">
        <v>143</v>
      </c>
      <c r="E362" s="239" t="s">
        <v>19</v>
      </c>
      <c r="F362" s="240" t="s">
        <v>147</v>
      </c>
      <c r="G362" s="238"/>
      <c r="H362" s="241">
        <v>8.629999999999999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143</v>
      </c>
      <c r="AU362" s="247" t="s">
        <v>81</v>
      </c>
      <c r="AV362" s="14" t="s">
        <v>139</v>
      </c>
      <c r="AW362" s="14" t="s">
        <v>32</v>
      </c>
      <c r="AX362" s="14" t="s">
        <v>79</v>
      </c>
      <c r="AY362" s="247" t="s">
        <v>131</v>
      </c>
    </row>
    <row r="363" s="2" customFormat="1" ht="16.5" customHeight="1">
      <c r="A363" s="41"/>
      <c r="B363" s="42"/>
      <c r="C363" s="207" t="s">
        <v>662</v>
      </c>
      <c r="D363" s="207" t="s">
        <v>134</v>
      </c>
      <c r="E363" s="208" t="s">
        <v>663</v>
      </c>
      <c r="F363" s="209" t="s">
        <v>664</v>
      </c>
      <c r="G363" s="210" t="s">
        <v>137</v>
      </c>
      <c r="H363" s="211">
        <v>8.6300000000000008</v>
      </c>
      <c r="I363" s="212"/>
      <c r="J363" s="213">
        <f>ROUND(I363*H363,2)</f>
        <v>0</v>
      </c>
      <c r="K363" s="209" t="s">
        <v>138</v>
      </c>
      <c r="L363" s="47"/>
      <c r="M363" s="214" t="s">
        <v>19</v>
      </c>
      <c r="N363" s="215" t="s">
        <v>42</v>
      </c>
      <c r="O363" s="87"/>
      <c r="P363" s="216">
        <f>O363*H363</f>
        <v>0</v>
      </c>
      <c r="Q363" s="216">
        <v>0.00012</v>
      </c>
      <c r="R363" s="216">
        <f>Q363*H363</f>
        <v>0.0010356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236</v>
      </c>
      <c r="AT363" s="218" t="s">
        <v>134</v>
      </c>
      <c r="AU363" s="218" t="s">
        <v>81</v>
      </c>
      <c r="AY363" s="20" t="s">
        <v>131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79</v>
      </c>
      <c r="BK363" s="219">
        <f>ROUND(I363*H363,2)</f>
        <v>0</v>
      </c>
      <c r="BL363" s="20" t="s">
        <v>236</v>
      </c>
      <c r="BM363" s="218" t="s">
        <v>874</v>
      </c>
    </row>
    <row r="364" s="2" customFormat="1">
      <c r="A364" s="41"/>
      <c r="B364" s="42"/>
      <c r="C364" s="43"/>
      <c r="D364" s="220" t="s">
        <v>141</v>
      </c>
      <c r="E364" s="43"/>
      <c r="F364" s="221" t="s">
        <v>666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141</v>
      </c>
      <c r="AU364" s="20" t="s">
        <v>81</v>
      </c>
    </row>
    <row r="365" s="2" customFormat="1" ht="16.5" customHeight="1">
      <c r="A365" s="41"/>
      <c r="B365" s="42"/>
      <c r="C365" s="207" t="s">
        <v>667</v>
      </c>
      <c r="D365" s="207" t="s">
        <v>134</v>
      </c>
      <c r="E365" s="208" t="s">
        <v>668</v>
      </c>
      <c r="F365" s="209" t="s">
        <v>669</v>
      </c>
      <c r="G365" s="210" t="s">
        <v>289</v>
      </c>
      <c r="H365" s="211">
        <v>1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42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236</v>
      </c>
      <c r="AT365" s="218" t="s">
        <v>134</v>
      </c>
      <c r="AU365" s="218" t="s">
        <v>81</v>
      </c>
      <c r="AY365" s="20" t="s">
        <v>131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79</v>
      </c>
      <c r="BK365" s="219">
        <f>ROUND(I365*H365,2)</f>
        <v>0</v>
      </c>
      <c r="BL365" s="20" t="s">
        <v>236</v>
      </c>
      <c r="BM365" s="218" t="s">
        <v>875</v>
      </c>
    </row>
    <row r="366" s="12" customFormat="1" ht="22.8" customHeight="1">
      <c r="A366" s="12"/>
      <c r="B366" s="191"/>
      <c r="C366" s="192"/>
      <c r="D366" s="193" t="s">
        <v>70</v>
      </c>
      <c r="E366" s="205" t="s">
        <v>671</v>
      </c>
      <c r="F366" s="205" t="s">
        <v>672</v>
      </c>
      <c r="G366" s="192"/>
      <c r="H366" s="192"/>
      <c r="I366" s="195"/>
      <c r="J366" s="206">
        <f>BK366</f>
        <v>0</v>
      </c>
      <c r="K366" s="192"/>
      <c r="L366" s="197"/>
      <c r="M366" s="198"/>
      <c r="N366" s="199"/>
      <c r="O366" s="199"/>
      <c r="P366" s="200">
        <f>SUM(P367:P399)</f>
        <v>0</v>
      </c>
      <c r="Q366" s="199"/>
      <c r="R366" s="200">
        <f>SUM(R367:R399)</f>
        <v>0.064604999999999996</v>
      </c>
      <c r="S366" s="199"/>
      <c r="T366" s="201">
        <f>SUM(T367:T399)</f>
        <v>0.0025610400000000001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2" t="s">
        <v>81</v>
      </c>
      <c r="AT366" s="203" t="s">
        <v>70</v>
      </c>
      <c r="AU366" s="203" t="s">
        <v>79</v>
      </c>
      <c r="AY366" s="202" t="s">
        <v>131</v>
      </c>
      <c r="BK366" s="204">
        <f>SUM(BK367:BK399)</f>
        <v>0</v>
      </c>
    </row>
    <row r="367" s="2" customFormat="1" ht="24.15" customHeight="1">
      <c r="A367" s="41"/>
      <c r="B367" s="42"/>
      <c r="C367" s="207" t="s">
        <v>673</v>
      </c>
      <c r="D367" s="207" t="s">
        <v>134</v>
      </c>
      <c r="E367" s="208" t="s">
        <v>686</v>
      </c>
      <c r="F367" s="209" t="s">
        <v>687</v>
      </c>
      <c r="G367" s="210" t="s">
        <v>150</v>
      </c>
      <c r="H367" s="211">
        <v>17.32</v>
      </c>
      <c r="I367" s="212"/>
      <c r="J367" s="213">
        <f>ROUND(I367*H367,2)</f>
        <v>0</v>
      </c>
      <c r="K367" s="209" t="s">
        <v>138</v>
      </c>
      <c r="L367" s="47"/>
      <c r="M367" s="214" t="s">
        <v>19</v>
      </c>
      <c r="N367" s="215" t="s">
        <v>42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236</v>
      </c>
      <c r="AT367" s="218" t="s">
        <v>134</v>
      </c>
      <c r="AU367" s="218" t="s">
        <v>81</v>
      </c>
      <c r="AY367" s="20" t="s">
        <v>131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79</v>
      </c>
      <c r="BK367" s="219">
        <f>ROUND(I367*H367,2)</f>
        <v>0</v>
      </c>
      <c r="BL367" s="20" t="s">
        <v>236</v>
      </c>
      <c r="BM367" s="218" t="s">
        <v>876</v>
      </c>
    </row>
    <row r="368" s="2" customFormat="1">
      <c r="A368" s="41"/>
      <c r="B368" s="42"/>
      <c r="C368" s="43"/>
      <c r="D368" s="220" t="s">
        <v>141</v>
      </c>
      <c r="E368" s="43"/>
      <c r="F368" s="221" t="s">
        <v>689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141</v>
      </c>
      <c r="AU368" s="20" t="s">
        <v>81</v>
      </c>
    </row>
    <row r="369" s="13" customFormat="1">
      <c r="A369" s="13"/>
      <c r="B369" s="225"/>
      <c r="C369" s="226"/>
      <c r="D369" s="227" t="s">
        <v>143</v>
      </c>
      <c r="E369" s="228" t="s">
        <v>19</v>
      </c>
      <c r="F369" s="229" t="s">
        <v>877</v>
      </c>
      <c r="G369" s="226"/>
      <c r="H369" s="230">
        <v>17.32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143</v>
      </c>
      <c r="AU369" s="236" t="s">
        <v>81</v>
      </c>
      <c r="AV369" s="13" t="s">
        <v>81</v>
      </c>
      <c r="AW369" s="13" t="s">
        <v>32</v>
      </c>
      <c r="AX369" s="13" t="s">
        <v>79</v>
      </c>
      <c r="AY369" s="236" t="s">
        <v>131</v>
      </c>
    </row>
    <row r="370" s="2" customFormat="1" ht="16.5" customHeight="1">
      <c r="A370" s="41"/>
      <c r="B370" s="42"/>
      <c r="C370" s="258" t="s">
        <v>680</v>
      </c>
      <c r="D370" s="258" t="s">
        <v>204</v>
      </c>
      <c r="E370" s="259" t="s">
        <v>692</v>
      </c>
      <c r="F370" s="260" t="s">
        <v>693</v>
      </c>
      <c r="G370" s="261" t="s">
        <v>150</v>
      </c>
      <c r="H370" s="262">
        <v>20.783999999999999</v>
      </c>
      <c r="I370" s="263"/>
      <c r="J370" s="264">
        <f>ROUND(I370*H370,2)</f>
        <v>0</v>
      </c>
      <c r="K370" s="260" t="s">
        <v>138</v>
      </c>
      <c r="L370" s="265"/>
      <c r="M370" s="266" t="s">
        <v>19</v>
      </c>
      <c r="N370" s="267" t="s">
        <v>42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324</v>
      </c>
      <c r="AT370" s="218" t="s">
        <v>204</v>
      </c>
      <c r="AU370" s="218" t="s">
        <v>81</v>
      </c>
      <c r="AY370" s="20" t="s">
        <v>131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79</v>
      </c>
      <c r="BK370" s="219">
        <f>ROUND(I370*H370,2)</f>
        <v>0</v>
      </c>
      <c r="BL370" s="20" t="s">
        <v>236</v>
      </c>
      <c r="BM370" s="218" t="s">
        <v>878</v>
      </c>
    </row>
    <row r="371" s="13" customFormat="1">
      <c r="A371" s="13"/>
      <c r="B371" s="225"/>
      <c r="C371" s="226"/>
      <c r="D371" s="227" t="s">
        <v>143</v>
      </c>
      <c r="E371" s="226"/>
      <c r="F371" s="229" t="s">
        <v>879</v>
      </c>
      <c r="G371" s="226"/>
      <c r="H371" s="230">
        <v>20.783999999999999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143</v>
      </c>
      <c r="AU371" s="236" t="s">
        <v>81</v>
      </c>
      <c r="AV371" s="13" t="s">
        <v>81</v>
      </c>
      <c r="AW371" s="13" t="s">
        <v>4</v>
      </c>
      <c r="AX371" s="13" t="s">
        <v>79</v>
      </c>
      <c r="AY371" s="236" t="s">
        <v>131</v>
      </c>
    </row>
    <row r="372" s="2" customFormat="1" ht="24.15" customHeight="1">
      <c r="A372" s="41"/>
      <c r="B372" s="42"/>
      <c r="C372" s="207" t="s">
        <v>685</v>
      </c>
      <c r="D372" s="207" t="s">
        <v>134</v>
      </c>
      <c r="E372" s="208" t="s">
        <v>697</v>
      </c>
      <c r="F372" s="209" t="s">
        <v>698</v>
      </c>
      <c r="G372" s="210" t="s">
        <v>137</v>
      </c>
      <c r="H372" s="211">
        <v>7.4340000000000002</v>
      </c>
      <c r="I372" s="212"/>
      <c r="J372" s="213">
        <f>ROUND(I372*H372,2)</f>
        <v>0</v>
      </c>
      <c r="K372" s="209" t="s">
        <v>138</v>
      </c>
      <c r="L372" s="47"/>
      <c r="M372" s="214" t="s">
        <v>19</v>
      </c>
      <c r="N372" s="215" t="s">
        <v>42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3.0000000000000001E-05</v>
      </c>
      <c r="T372" s="217">
        <f>S372*H372</f>
        <v>0.00022302000000000002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236</v>
      </c>
      <c r="AT372" s="218" t="s">
        <v>134</v>
      </c>
      <c r="AU372" s="218" t="s">
        <v>81</v>
      </c>
      <c r="AY372" s="20" t="s">
        <v>131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79</v>
      </c>
      <c r="BK372" s="219">
        <f>ROUND(I372*H372,2)</f>
        <v>0</v>
      </c>
      <c r="BL372" s="20" t="s">
        <v>236</v>
      </c>
      <c r="BM372" s="218" t="s">
        <v>880</v>
      </c>
    </row>
    <row r="373" s="2" customFormat="1">
      <c r="A373" s="41"/>
      <c r="B373" s="42"/>
      <c r="C373" s="43"/>
      <c r="D373" s="220" t="s">
        <v>141</v>
      </c>
      <c r="E373" s="43"/>
      <c r="F373" s="221" t="s">
        <v>700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141</v>
      </c>
      <c r="AU373" s="20" t="s">
        <v>81</v>
      </c>
    </row>
    <row r="374" s="15" customFormat="1">
      <c r="A374" s="15"/>
      <c r="B374" s="248"/>
      <c r="C374" s="249"/>
      <c r="D374" s="227" t="s">
        <v>143</v>
      </c>
      <c r="E374" s="250" t="s">
        <v>19</v>
      </c>
      <c r="F374" s="251" t="s">
        <v>881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7" t="s">
        <v>143</v>
      </c>
      <c r="AU374" s="257" t="s">
        <v>81</v>
      </c>
      <c r="AV374" s="15" t="s">
        <v>79</v>
      </c>
      <c r="AW374" s="15" t="s">
        <v>32</v>
      </c>
      <c r="AX374" s="15" t="s">
        <v>71</v>
      </c>
      <c r="AY374" s="257" t="s">
        <v>131</v>
      </c>
    </row>
    <row r="375" s="13" customFormat="1">
      <c r="A375" s="13"/>
      <c r="B375" s="225"/>
      <c r="C375" s="226"/>
      <c r="D375" s="227" t="s">
        <v>143</v>
      </c>
      <c r="E375" s="228" t="s">
        <v>19</v>
      </c>
      <c r="F375" s="229" t="s">
        <v>702</v>
      </c>
      <c r="G375" s="226"/>
      <c r="H375" s="230">
        <v>4.851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143</v>
      </c>
      <c r="AU375" s="236" t="s">
        <v>81</v>
      </c>
      <c r="AV375" s="13" t="s">
        <v>81</v>
      </c>
      <c r="AW375" s="13" t="s">
        <v>32</v>
      </c>
      <c r="AX375" s="13" t="s">
        <v>71</v>
      </c>
      <c r="AY375" s="236" t="s">
        <v>131</v>
      </c>
    </row>
    <row r="376" s="13" customFormat="1">
      <c r="A376" s="13"/>
      <c r="B376" s="225"/>
      <c r="C376" s="226"/>
      <c r="D376" s="227" t="s">
        <v>143</v>
      </c>
      <c r="E376" s="228" t="s">
        <v>19</v>
      </c>
      <c r="F376" s="229" t="s">
        <v>882</v>
      </c>
      <c r="G376" s="226"/>
      <c r="H376" s="230">
        <v>2.5830000000000002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143</v>
      </c>
      <c r="AU376" s="236" t="s">
        <v>81</v>
      </c>
      <c r="AV376" s="13" t="s">
        <v>81</v>
      </c>
      <c r="AW376" s="13" t="s">
        <v>32</v>
      </c>
      <c r="AX376" s="13" t="s">
        <v>71</v>
      </c>
      <c r="AY376" s="236" t="s">
        <v>131</v>
      </c>
    </row>
    <row r="377" s="14" customFormat="1">
      <c r="A377" s="14"/>
      <c r="B377" s="237"/>
      <c r="C377" s="238"/>
      <c r="D377" s="227" t="s">
        <v>143</v>
      </c>
      <c r="E377" s="239" t="s">
        <v>19</v>
      </c>
      <c r="F377" s="240" t="s">
        <v>147</v>
      </c>
      <c r="G377" s="238"/>
      <c r="H377" s="241">
        <v>7.4340000000000002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143</v>
      </c>
      <c r="AU377" s="247" t="s">
        <v>81</v>
      </c>
      <c r="AV377" s="14" t="s">
        <v>139</v>
      </c>
      <c r="AW377" s="14" t="s">
        <v>32</v>
      </c>
      <c r="AX377" s="14" t="s">
        <v>79</v>
      </c>
      <c r="AY377" s="247" t="s">
        <v>131</v>
      </c>
    </row>
    <row r="378" s="2" customFormat="1" ht="16.5" customHeight="1">
      <c r="A378" s="41"/>
      <c r="B378" s="42"/>
      <c r="C378" s="258" t="s">
        <v>691</v>
      </c>
      <c r="D378" s="258" t="s">
        <v>204</v>
      </c>
      <c r="E378" s="259" t="s">
        <v>704</v>
      </c>
      <c r="F378" s="260" t="s">
        <v>705</v>
      </c>
      <c r="G378" s="261" t="s">
        <v>137</v>
      </c>
      <c r="H378" s="262">
        <v>8.9209999999999994</v>
      </c>
      <c r="I378" s="263"/>
      <c r="J378" s="264">
        <f>ROUND(I378*H378,2)</f>
        <v>0</v>
      </c>
      <c r="K378" s="260" t="s">
        <v>138</v>
      </c>
      <c r="L378" s="265"/>
      <c r="M378" s="266" t="s">
        <v>19</v>
      </c>
      <c r="N378" s="267" t="s">
        <v>42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324</v>
      </c>
      <c r="AT378" s="218" t="s">
        <v>204</v>
      </c>
      <c r="AU378" s="218" t="s">
        <v>81</v>
      </c>
      <c r="AY378" s="20" t="s">
        <v>131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79</v>
      </c>
      <c r="BK378" s="219">
        <f>ROUND(I378*H378,2)</f>
        <v>0</v>
      </c>
      <c r="BL378" s="20" t="s">
        <v>236</v>
      </c>
      <c r="BM378" s="218" t="s">
        <v>883</v>
      </c>
    </row>
    <row r="379" s="13" customFormat="1">
      <c r="A379" s="13"/>
      <c r="B379" s="225"/>
      <c r="C379" s="226"/>
      <c r="D379" s="227" t="s">
        <v>143</v>
      </c>
      <c r="E379" s="226"/>
      <c r="F379" s="229" t="s">
        <v>884</v>
      </c>
      <c r="G379" s="226"/>
      <c r="H379" s="230">
        <v>8.9209999999999994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143</v>
      </c>
      <c r="AU379" s="236" t="s">
        <v>81</v>
      </c>
      <c r="AV379" s="13" t="s">
        <v>81</v>
      </c>
      <c r="AW379" s="13" t="s">
        <v>4</v>
      </c>
      <c r="AX379" s="13" t="s">
        <v>79</v>
      </c>
      <c r="AY379" s="236" t="s">
        <v>131</v>
      </c>
    </row>
    <row r="380" s="2" customFormat="1" ht="16.5" customHeight="1">
      <c r="A380" s="41"/>
      <c r="B380" s="42"/>
      <c r="C380" s="207" t="s">
        <v>696</v>
      </c>
      <c r="D380" s="207" t="s">
        <v>134</v>
      </c>
      <c r="E380" s="208" t="s">
        <v>674</v>
      </c>
      <c r="F380" s="209" t="s">
        <v>675</v>
      </c>
      <c r="G380" s="210" t="s">
        <v>137</v>
      </c>
      <c r="H380" s="211">
        <v>7.5419999999999998</v>
      </c>
      <c r="I380" s="212"/>
      <c r="J380" s="213">
        <f>ROUND(I380*H380,2)</f>
        <v>0</v>
      </c>
      <c r="K380" s="209" t="s">
        <v>138</v>
      </c>
      <c r="L380" s="47"/>
      <c r="M380" s="214" t="s">
        <v>19</v>
      </c>
      <c r="N380" s="215" t="s">
        <v>42</v>
      </c>
      <c r="O380" s="87"/>
      <c r="P380" s="216">
        <f>O380*H380</f>
        <v>0</v>
      </c>
      <c r="Q380" s="216">
        <v>0.001</v>
      </c>
      <c r="R380" s="216">
        <f>Q380*H380</f>
        <v>0.0075420000000000001</v>
      </c>
      <c r="S380" s="216">
        <v>0.00031</v>
      </c>
      <c r="T380" s="217">
        <f>S380*H380</f>
        <v>0.0023380200000000001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236</v>
      </c>
      <c r="AT380" s="218" t="s">
        <v>134</v>
      </c>
      <c r="AU380" s="218" t="s">
        <v>81</v>
      </c>
      <c r="AY380" s="20" t="s">
        <v>131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79</v>
      </c>
      <c r="BK380" s="219">
        <f>ROUND(I380*H380,2)</f>
        <v>0</v>
      </c>
      <c r="BL380" s="20" t="s">
        <v>236</v>
      </c>
      <c r="BM380" s="218" t="s">
        <v>885</v>
      </c>
    </row>
    <row r="381" s="2" customFormat="1">
      <c r="A381" s="41"/>
      <c r="B381" s="42"/>
      <c r="C381" s="43"/>
      <c r="D381" s="220" t="s">
        <v>141</v>
      </c>
      <c r="E381" s="43"/>
      <c r="F381" s="221" t="s">
        <v>677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141</v>
      </c>
      <c r="AU381" s="20" t="s">
        <v>81</v>
      </c>
    </row>
    <row r="382" s="15" customFormat="1">
      <c r="A382" s="15"/>
      <c r="B382" s="248"/>
      <c r="C382" s="249"/>
      <c r="D382" s="227" t="s">
        <v>143</v>
      </c>
      <c r="E382" s="250" t="s">
        <v>19</v>
      </c>
      <c r="F382" s="251" t="s">
        <v>678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143</v>
      </c>
      <c r="AU382" s="257" t="s">
        <v>81</v>
      </c>
      <c r="AV382" s="15" t="s">
        <v>79</v>
      </c>
      <c r="AW382" s="15" t="s">
        <v>32</v>
      </c>
      <c r="AX382" s="15" t="s">
        <v>71</v>
      </c>
      <c r="AY382" s="257" t="s">
        <v>131</v>
      </c>
    </row>
    <row r="383" s="13" customFormat="1">
      <c r="A383" s="13"/>
      <c r="B383" s="225"/>
      <c r="C383" s="226"/>
      <c r="D383" s="227" t="s">
        <v>143</v>
      </c>
      <c r="E383" s="228" t="s">
        <v>19</v>
      </c>
      <c r="F383" s="229" t="s">
        <v>886</v>
      </c>
      <c r="G383" s="226"/>
      <c r="H383" s="230">
        <v>7.5419999999999998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143</v>
      </c>
      <c r="AU383" s="236" t="s">
        <v>81</v>
      </c>
      <c r="AV383" s="13" t="s">
        <v>81</v>
      </c>
      <c r="AW383" s="13" t="s">
        <v>32</v>
      </c>
      <c r="AX383" s="13" t="s">
        <v>79</v>
      </c>
      <c r="AY383" s="236" t="s">
        <v>131</v>
      </c>
    </row>
    <row r="384" s="2" customFormat="1" ht="16.5" customHeight="1">
      <c r="A384" s="41"/>
      <c r="B384" s="42"/>
      <c r="C384" s="207" t="s">
        <v>703</v>
      </c>
      <c r="D384" s="207" t="s">
        <v>134</v>
      </c>
      <c r="E384" s="208" t="s">
        <v>681</v>
      </c>
      <c r="F384" s="209" t="s">
        <v>682</v>
      </c>
      <c r="G384" s="210" t="s">
        <v>137</v>
      </c>
      <c r="H384" s="211">
        <v>124.05</v>
      </c>
      <c r="I384" s="212"/>
      <c r="J384" s="213">
        <f>ROUND(I384*H384,2)</f>
        <v>0</v>
      </c>
      <c r="K384" s="209" t="s">
        <v>138</v>
      </c>
      <c r="L384" s="47"/>
      <c r="M384" s="214" t="s">
        <v>19</v>
      </c>
      <c r="N384" s="215" t="s">
        <v>42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236</v>
      </c>
      <c r="AT384" s="218" t="s">
        <v>134</v>
      </c>
      <c r="AU384" s="218" t="s">
        <v>81</v>
      </c>
      <c r="AY384" s="20" t="s">
        <v>131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79</v>
      </c>
      <c r="BK384" s="219">
        <f>ROUND(I384*H384,2)</f>
        <v>0</v>
      </c>
      <c r="BL384" s="20" t="s">
        <v>236</v>
      </c>
      <c r="BM384" s="218" t="s">
        <v>887</v>
      </c>
    </row>
    <row r="385" s="2" customFormat="1">
      <c r="A385" s="41"/>
      <c r="B385" s="42"/>
      <c r="C385" s="43"/>
      <c r="D385" s="220" t="s">
        <v>141</v>
      </c>
      <c r="E385" s="43"/>
      <c r="F385" s="221" t="s">
        <v>684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141</v>
      </c>
      <c r="AU385" s="20" t="s">
        <v>81</v>
      </c>
    </row>
    <row r="386" s="2" customFormat="1" ht="21.75" customHeight="1">
      <c r="A386" s="41"/>
      <c r="B386" s="42"/>
      <c r="C386" s="207" t="s">
        <v>708</v>
      </c>
      <c r="D386" s="207" t="s">
        <v>134</v>
      </c>
      <c r="E386" s="208" t="s">
        <v>709</v>
      </c>
      <c r="F386" s="209" t="s">
        <v>710</v>
      </c>
      <c r="G386" s="210" t="s">
        <v>137</v>
      </c>
      <c r="H386" s="211">
        <v>124.05</v>
      </c>
      <c r="I386" s="212"/>
      <c r="J386" s="213">
        <f>ROUND(I386*H386,2)</f>
        <v>0</v>
      </c>
      <c r="K386" s="209" t="s">
        <v>138</v>
      </c>
      <c r="L386" s="47"/>
      <c r="M386" s="214" t="s">
        <v>19</v>
      </c>
      <c r="N386" s="215" t="s">
        <v>42</v>
      </c>
      <c r="O386" s="87"/>
      <c r="P386" s="216">
        <f>O386*H386</f>
        <v>0</v>
      </c>
      <c r="Q386" s="216">
        <v>0.00020000000000000001</v>
      </c>
      <c r="R386" s="216">
        <f>Q386*H386</f>
        <v>0.024810000000000002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236</v>
      </c>
      <c r="AT386" s="218" t="s">
        <v>134</v>
      </c>
      <c r="AU386" s="218" t="s">
        <v>81</v>
      </c>
      <c r="AY386" s="20" t="s">
        <v>131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79</v>
      </c>
      <c r="BK386" s="219">
        <f>ROUND(I386*H386,2)</f>
        <v>0</v>
      </c>
      <c r="BL386" s="20" t="s">
        <v>236</v>
      </c>
      <c r="BM386" s="218" t="s">
        <v>888</v>
      </c>
    </row>
    <row r="387" s="2" customFormat="1">
      <c r="A387" s="41"/>
      <c r="B387" s="42"/>
      <c r="C387" s="43"/>
      <c r="D387" s="220" t="s">
        <v>141</v>
      </c>
      <c r="E387" s="43"/>
      <c r="F387" s="221" t="s">
        <v>712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141</v>
      </c>
      <c r="AU387" s="20" t="s">
        <v>81</v>
      </c>
    </row>
    <row r="388" s="15" customFormat="1">
      <c r="A388" s="15"/>
      <c r="B388" s="248"/>
      <c r="C388" s="249"/>
      <c r="D388" s="227" t="s">
        <v>143</v>
      </c>
      <c r="E388" s="250" t="s">
        <v>19</v>
      </c>
      <c r="F388" s="251" t="s">
        <v>713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143</v>
      </c>
      <c r="AU388" s="257" t="s">
        <v>81</v>
      </c>
      <c r="AV388" s="15" t="s">
        <v>79</v>
      </c>
      <c r="AW388" s="15" t="s">
        <v>32</v>
      </c>
      <c r="AX388" s="15" t="s">
        <v>71</v>
      </c>
      <c r="AY388" s="257" t="s">
        <v>131</v>
      </c>
    </row>
    <row r="389" s="13" customFormat="1">
      <c r="A389" s="13"/>
      <c r="B389" s="225"/>
      <c r="C389" s="226"/>
      <c r="D389" s="227" t="s">
        <v>143</v>
      </c>
      <c r="E389" s="228" t="s">
        <v>19</v>
      </c>
      <c r="F389" s="229" t="s">
        <v>889</v>
      </c>
      <c r="G389" s="226"/>
      <c r="H389" s="230">
        <v>26.603999999999999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143</v>
      </c>
      <c r="AU389" s="236" t="s">
        <v>81</v>
      </c>
      <c r="AV389" s="13" t="s">
        <v>81</v>
      </c>
      <c r="AW389" s="13" t="s">
        <v>32</v>
      </c>
      <c r="AX389" s="13" t="s">
        <v>71</v>
      </c>
      <c r="AY389" s="236" t="s">
        <v>131</v>
      </c>
    </row>
    <row r="390" s="15" customFormat="1">
      <c r="A390" s="15"/>
      <c r="B390" s="248"/>
      <c r="C390" s="249"/>
      <c r="D390" s="227" t="s">
        <v>143</v>
      </c>
      <c r="E390" s="250" t="s">
        <v>19</v>
      </c>
      <c r="F390" s="251" t="s">
        <v>715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143</v>
      </c>
      <c r="AU390" s="257" t="s">
        <v>81</v>
      </c>
      <c r="AV390" s="15" t="s">
        <v>79</v>
      </c>
      <c r="AW390" s="15" t="s">
        <v>32</v>
      </c>
      <c r="AX390" s="15" t="s">
        <v>71</v>
      </c>
      <c r="AY390" s="257" t="s">
        <v>131</v>
      </c>
    </row>
    <row r="391" s="13" customFormat="1">
      <c r="A391" s="13"/>
      <c r="B391" s="225"/>
      <c r="C391" s="226"/>
      <c r="D391" s="227" t="s">
        <v>143</v>
      </c>
      <c r="E391" s="228" t="s">
        <v>19</v>
      </c>
      <c r="F391" s="229" t="s">
        <v>890</v>
      </c>
      <c r="G391" s="226"/>
      <c r="H391" s="230">
        <v>92.159999999999997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143</v>
      </c>
      <c r="AU391" s="236" t="s">
        <v>81</v>
      </c>
      <c r="AV391" s="13" t="s">
        <v>81</v>
      </c>
      <c r="AW391" s="13" t="s">
        <v>32</v>
      </c>
      <c r="AX391" s="13" t="s">
        <v>71</v>
      </c>
      <c r="AY391" s="236" t="s">
        <v>131</v>
      </c>
    </row>
    <row r="392" s="13" customFormat="1">
      <c r="A392" s="13"/>
      <c r="B392" s="225"/>
      <c r="C392" s="226"/>
      <c r="D392" s="227" t="s">
        <v>143</v>
      </c>
      <c r="E392" s="228" t="s">
        <v>19</v>
      </c>
      <c r="F392" s="229" t="s">
        <v>717</v>
      </c>
      <c r="G392" s="226"/>
      <c r="H392" s="230">
        <v>-4.1580000000000004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143</v>
      </c>
      <c r="AU392" s="236" t="s">
        <v>81</v>
      </c>
      <c r="AV392" s="13" t="s">
        <v>81</v>
      </c>
      <c r="AW392" s="13" t="s">
        <v>32</v>
      </c>
      <c r="AX392" s="13" t="s">
        <v>71</v>
      </c>
      <c r="AY392" s="236" t="s">
        <v>131</v>
      </c>
    </row>
    <row r="393" s="13" customFormat="1">
      <c r="A393" s="13"/>
      <c r="B393" s="225"/>
      <c r="C393" s="226"/>
      <c r="D393" s="227" t="s">
        <v>143</v>
      </c>
      <c r="E393" s="228" t="s">
        <v>19</v>
      </c>
      <c r="F393" s="229" t="s">
        <v>718</v>
      </c>
      <c r="G393" s="226"/>
      <c r="H393" s="230">
        <v>2.5680000000000001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143</v>
      </c>
      <c r="AU393" s="236" t="s">
        <v>81</v>
      </c>
      <c r="AV393" s="13" t="s">
        <v>81</v>
      </c>
      <c r="AW393" s="13" t="s">
        <v>32</v>
      </c>
      <c r="AX393" s="13" t="s">
        <v>71</v>
      </c>
      <c r="AY393" s="236" t="s">
        <v>131</v>
      </c>
    </row>
    <row r="394" s="13" customFormat="1">
      <c r="A394" s="13"/>
      <c r="B394" s="225"/>
      <c r="C394" s="226"/>
      <c r="D394" s="227" t="s">
        <v>143</v>
      </c>
      <c r="E394" s="228" t="s">
        <v>19</v>
      </c>
      <c r="F394" s="229" t="s">
        <v>891</v>
      </c>
      <c r="G394" s="226"/>
      <c r="H394" s="230">
        <v>-2.214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143</v>
      </c>
      <c r="AU394" s="236" t="s">
        <v>81</v>
      </c>
      <c r="AV394" s="13" t="s">
        <v>81</v>
      </c>
      <c r="AW394" s="13" t="s">
        <v>32</v>
      </c>
      <c r="AX394" s="13" t="s">
        <v>71</v>
      </c>
      <c r="AY394" s="236" t="s">
        <v>131</v>
      </c>
    </row>
    <row r="395" s="13" customFormat="1">
      <c r="A395" s="13"/>
      <c r="B395" s="225"/>
      <c r="C395" s="226"/>
      <c r="D395" s="227" t="s">
        <v>143</v>
      </c>
      <c r="E395" s="228" t="s">
        <v>19</v>
      </c>
      <c r="F395" s="229" t="s">
        <v>749</v>
      </c>
      <c r="G395" s="226"/>
      <c r="H395" s="230">
        <v>9.3599999999999994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143</v>
      </c>
      <c r="AU395" s="236" t="s">
        <v>81</v>
      </c>
      <c r="AV395" s="13" t="s">
        <v>81</v>
      </c>
      <c r="AW395" s="13" t="s">
        <v>32</v>
      </c>
      <c r="AX395" s="13" t="s">
        <v>71</v>
      </c>
      <c r="AY395" s="236" t="s">
        <v>131</v>
      </c>
    </row>
    <row r="396" s="13" customFormat="1">
      <c r="A396" s="13"/>
      <c r="B396" s="225"/>
      <c r="C396" s="226"/>
      <c r="D396" s="227" t="s">
        <v>143</v>
      </c>
      <c r="E396" s="228" t="s">
        <v>19</v>
      </c>
      <c r="F396" s="229" t="s">
        <v>892</v>
      </c>
      <c r="G396" s="226"/>
      <c r="H396" s="230">
        <v>-0.27000000000000002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143</v>
      </c>
      <c r="AU396" s="236" t="s">
        <v>81</v>
      </c>
      <c r="AV396" s="13" t="s">
        <v>81</v>
      </c>
      <c r="AW396" s="13" t="s">
        <v>32</v>
      </c>
      <c r="AX396" s="13" t="s">
        <v>71</v>
      </c>
      <c r="AY396" s="236" t="s">
        <v>131</v>
      </c>
    </row>
    <row r="397" s="14" customFormat="1">
      <c r="A397" s="14"/>
      <c r="B397" s="237"/>
      <c r="C397" s="238"/>
      <c r="D397" s="227" t="s">
        <v>143</v>
      </c>
      <c r="E397" s="239" t="s">
        <v>19</v>
      </c>
      <c r="F397" s="240" t="s">
        <v>147</v>
      </c>
      <c r="G397" s="238"/>
      <c r="H397" s="241">
        <v>124.05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143</v>
      </c>
      <c r="AU397" s="247" t="s">
        <v>81</v>
      </c>
      <c r="AV397" s="14" t="s">
        <v>139</v>
      </c>
      <c r="AW397" s="14" t="s">
        <v>32</v>
      </c>
      <c r="AX397" s="14" t="s">
        <v>79</v>
      </c>
      <c r="AY397" s="247" t="s">
        <v>131</v>
      </c>
    </row>
    <row r="398" s="2" customFormat="1" ht="24.15" customHeight="1">
      <c r="A398" s="41"/>
      <c r="B398" s="42"/>
      <c r="C398" s="207" t="s">
        <v>721</v>
      </c>
      <c r="D398" s="207" t="s">
        <v>134</v>
      </c>
      <c r="E398" s="208" t="s">
        <v>722</v>
      </c>
      <c r="F398" s="209" t="s">
        <v>723</v>
      </c>
      <c r="G398" s="210" t="s">
        <v>137</v>
      </c>
      <c r="H398" s="211">
        <v>124.05</v>
      </c>
      <c r="I398" s="212"/>
      <c r="J398" s="213">
        <f>ROUND(I398*H398,2)</f>
        <v>0</v>
      </c>
      <c r="K398" s="209" t="s">
        <v>138</v>
      </c>
      <c r="L398" s="47"/>
      <c r="M398" s="214" t="s">
        <v>19</v>
      </c>
      <c r="N398" s="215" t="s">
        <v>42</v>
      </c>
      <c r="O398" s="87"/>
      <c r="P398" s="216">
        <f>O398*H398</f>
        <v>0</v>
      </c>
      <c r="Q398" s="216">
        <v>0.00025999999999999998</v>
      </c>
      <c r="R398" s="216">
        <f>Q398*H398</f>
        <v>0.032252999999999997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236</v>
      </c>
      <c r="AT398" s="218" t="s">
        <v>134</v>
      </c>
      <c r="AU398" s="218" t="s">
        <v>81</v>
      </c>
      <c r="AY398" s="20" t="s">
        <v>131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236</v>
      </c>
      <c r="BM398" s="218" t="s">
        <v>893</v>
      </c>
    </row>
    <row r="399" s="2" customFormat="1">
      <c r="A399" s="41"/>
      <c r="B399" s="42"/>
      <c r="C399" s="43"/>
      <c r="D399" s="220" t="s">
        <v>141</v>
      </c>
      <c r="E399" s="43"/>
      <c r="F399" s="221" t="s">
        <v>725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141</v>
      </c>
      <c r="AU399" s="20" t="s">
        <v>81</v>
      </c>
    </row>
    <row r="400" s="12" customFormat="1" ht="25.92" customHeight="1">
      <c r="A400" s="12"/>
      <c r="B400" s="191"/>
      <c r="C400" s="192"/>
      <c r="D400" s="193" t="s">
        <v>70</v>
      </c>
      <c r="E400" s="194" t="s">
        <v>726</v>
      </c>
      <c r="F400" s="194" t="s">
        <v>727</v>
      </c>
      <c r="G400" s="192"/>
      <c r="H400" s="192"/>
      <c r="I400" s="195"/>
      <c r="J400" s="196">
        <f>BK400</f>
        <v>0</v>
      </c>
      <c r="K400" s="192"/>
      <c r="L400" s="197"/>
      <c r="M400" s="198"/>
      <c r="N400" s="199"/>
      <c r="O400" s="199"/>
      <c r="P400" s="200">
        <f>P401</f>
        <v>0</v>
      </c>
      <c r="Q400" s="199"/>
      <c r="R400" s="200">
        <f>R401</f>
        <v>0</v>
      </c>
      <c r="S400" s="199"/>
      <c r="T400" s="201">
        <f>T401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2" t="s">
        <v>167</v>
      </c>
      <c r="AT400" s="203" t="s">
        <v>70</v>
      </c>
      <c r="AU400" s="203" t="s">
        <v>71</v>
      </c>
      <c r="AY400" s="202" t="s">
        <v>131</v>
      </c>
      <c r="BK400" s="204">
        <f>BK401</f>
        <v>0</v>
      </c>
    </row>
    <row r="401" s="2" customFormat="1" ht="16.5" customHeight="1">
      <c r="A401" s="41"/>
      <c r="B401" s="42"/>
      <c r="C401" s="207" t="s">
        <v>728</v>
      </c>
      <c r="D401" s="207" t="s">
        <v>134</v>
      </c>
      <c r="E401" s="208" t="s">
        <v>729</v>
      </c>
      <c r="F401" s="209" t="s">
        <v>727</v>
      </c>
      <c r="G401" s="210" t="s">
        <v>405</v>
      </c>
      <c r="H401" s="268"/>
      <c r="I401" s="212"/>
      <c r="J401" s="213">
        <f>ROUND(I401*H401,2)</f>
        <v>0</v>
      </c>
      <c r="K401" s="209" t="s">
        <v>19</v>
      </c>
      <c r="L401" s="47"/>
      <c r="M401" s="280" t="s">
        <v>19</v>
      </c>
      <c r="N401" s="281" t="s">
        <v>42</v>
      </c>
      <c r="O401" s="282"/>
      <c r="P401" s="283">
        <f>O401*H401</f>
        <v>0</v>
      </c>
      <c r="Q401" s="283">
        <v>0</v>
      </c>
      <c r="R401" s="283">
        <f>Q401*H401</f>
        <v>0</v>
      </c>
      <c r="S401" s="283">
        <v>0</v>
      </c>
      <c r="T401" s="284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139</v>
      </c>
      <c r="AT401" s="218" t="s">
        <v>134</v>
      </c>
      <c r="AU401" s="218" t="s">
        <v>79</v>
      </c>
      <c r="AY401" s="20" t="s">
        <v>131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79</v>
      </c>
      <c r="BK401" s="219">
        <f>ROUND(I401*H401,2)</f>
        <v>0</v>
      </c>
      <c r="BL401" s="20" t="s">
        <v>139</v>
      </c>
      <c r="BM401" s="218" t="s">
        <v>894</v>
      </c>
    </row>
    <row r="402" s="2" customFormat="1" ht="6.96" customHeight="1">
      <c r="A402" s="41"/>
      <c r="B402" s="62"/>
      <c r="C402" s="63"/>
      <c r="D402" s="63"/>
      <c r="E402" s="63"/>
      <c r="F402" s="63"/>
      <c r="G402" s="63"/>
      <c r="H402" s="63"/>
      <c r="I402" s="63"/>
      <c r="J402" s="63"/>
      <c r="K402" s="63"/>
      <c r="L402" s="47"/>
      <c r="M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</sheetData>
  <sheetProtection sheet="1" autoFilter="0" formatColumns="0" formatRows="0" objects="1" scenarios="1" spinCount="100000" saltValue="Q1BaMc3HwFVqHhSak+sZjx8mE4zDPzWan1loV5xtPOp/BQwyUvKB7nf8By1ubVYksYhYhAeCml1WDwLtu39b/Q==" hashValue="Ac6u4kGGhhUL88CBm5+OuHoDIFp1Rjesf3UfNQt3MvlcWNV8xEZ9WnNvY2tejRr6jJGb2Bb4oA0Bvf3oxYe5yQ==" algorithmName="SHA-512" password="80EB"/>
  <autoFilter ref="C96:K40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1/342272225"/>
    <hyperlink ref="F107" r:id="rId2" display="https://podminky.urs.cz/item/CS_URS_2024_01/342291121"/>
    <hyperlink ref="F110" r:id="rId3" display="https://podminky.urs.cz/item/CS_URS_2024_01/317142422"/>
    <hyperlink ref="F113" r:id="rId4" display="https://podminky.urs.cz/item/CS_URS_2024_01/612325111"/>
    <hyperlink ref="F117" r:id="rId5" display="https://podminky.urs.cz/item/CS_URS_2024_01/612135001"/>
    <hyperlink ref="F126" r:id="rId6" display="https://podminky.urs.cz/item/CS_URS_2024_01/612142001"/>
    <hyperlink ref="F132" r:id="rId7" display="https://podminky.urs.cz/item/CS_URS_2024_01/612131121"/>
    <hyperlink ref="F141" r:id="rId8" display="https://podminky.urs.cz/item/CS_URS_2024_01/612311131"/>
    <hyperlink ref="F143" r:id="rId9" display="https://podminky.urs.cz/item/CS_URS_2024_01/642942111"/>
    <hyperlink ref="F147" r:id="rId10" display="https://podminky.urs.cz/item/CS_URS_2024_01/962031132"/>
    <hyperlink ref="F152" r:id="rId11" display="https://podminky.urs.cz/item/CS_URS_2024_01/965046111"/>
    <hyperlink ref="F154" r:id="rId12" display="https://podminky.urs.cz/item/CS_URS_2024_01/965046119"/>
    <hyperlink ref="F157" r:id="rId13" display="https://podminky.urs.cz/item/CS_URS_2024_01/968062455"/>
    <hyperlink ref="F160" r:id="rId14" display="https://podminky.urs.cz/item/CS_URS_2024_01/949101112"/>
    <hyperlink ref="F162" r:id="rId15" display="https://podminky.urs.cz/item/CS_URS_2024_01/952901114"/>
    <hyperlink ref="F165" r:id="rId16" display="https://podminky.urs.cz/item/CS_URS_2024_01/997002611"/>
    <hyperlink ref="F167" r:id="rId17" display="https://podminky.urs.cz/item/CS_URS_2024_01/997013213"/>
    <hyperlink ref="F169" r:id="rId18" display="https://podminky.urs.cz/item/CS_URS_2024_01/997013501"/>
    <hyperlink ref="F171" r:id="rId19" display="https://podminky.urs.cz/item/CS_URS_2024_01/997013509"/>
    <hyperlink ref="F174" r:id="rId20" display="https://podminky.urs.cz/item/CS_URS_2024_01/997013871"/>
    <hyperlink ref="F177" r:id="rId21" display="https://podminky.urs.cz/item/CS_URS_2024_01/998018002"/>
    <hyperlink ref="F184" r:id="rId22" display="https://podminky.urs.cz/item/CS_URS_2024_01/725110814"/>
    <hyperlink ref="F187" r:id="rId23" display="https://podminky.urs.cz/item/CS_URS_2024_01/725210821"/>
    <hyperlink ref="F189" r:id="rId24" display="https://podminky.urs.cz/item/CS_URS_2024_01/725820802"/>
    <hyperlink ref="F191" r:id="rId25" display="https://podminky.urs.cz/item/CS_URS_2024_01/725860811"/>
    <hyperlink ref="F196" r:id="rId26" display="https://podminky.urs.cz/item/CS_URS_2024_01/725112022"/>
    <hyperlink ref="F198" r:id="rId27" display="https://podminky.urs.cz/item/CS_URS_2024_01/725121525"/>
    <hyperlink ref="F200" r:id="rId28" display="https://podminky.urs.cz/item/CS_URS_2024_01/725211617"/>
    <hyperlink ref="F202" r:id="rId29" display="https://podminky.urs.cz/item/CS_URS_2024_01/725822611"/>
    <hyperlink ref="F204" r:id="rId30" display="https://podminky.urs.cz/item/CS_URS_2024_01/725861102"/>
    <hyperlink ref="F206" r:id="rId31" display="https://podminky.urs.cz/item/CS_URS_2024_01/725813111"/>
    <hyperlink ref="F208" r:id="rId32" display="https://podminky.urs.cz/item/CS_URS_2024_01/725291652"/>
    <hyperlink ref="F211" r:id="rId33" display="https://podminky.urs.cz/item/CS_URS_2024_01/725291653"/>
    <hyperlink ref="F214" r:id="rId34" display="https://podminky.urs.cz/item/CS_URS_2024_01/725291654"/>
    <hyperlink ref="F217" r:id="rId35" display="https://podminky.urs.cz/item/CS_URS_2024_01/725291664"/>
    <hyperlink ref="F220" r:id="rId36" display="https://podminky.urs.cz/item/CS_URS_2024_01/725291680"/>
    <hyperlink ref="F224" r:id="rId37" display="https://podminky.urs.cz/item/CS_URS_2024_01/998725312"/>
    <hyperlink ref="F227" r:id="rId38" display="https://podminky.urs.cz/item/CS_URS_2024_01/726131041"/>
    <hyperlink ref="F229" r:id="rId39" display="https://podminky.urs.cz/item/CS_URS_2024_01/998726312"/>
    <hyperlink ref="F235" r:id="rId40" display="https://podminky.urs.cz/item/CS_URS_2024_01/998741312"/>
    <hyperlink ref="F238" r:id="rId41" display="https://podminky.urs.cz/item/CS_URS_2024_01/763121590"/>
    <hyperlink ref="F241" r:id="rId42" display="https://podminky.urs.cz/item/CS_URS_2024_01/763131451"/>
    <hyperlink ref="F246" r:id="rId43" display="https://podminky.urs.cz/item/CS_URS_2024_01/998763512"/>
    <hyperlink ref="F249" r:id="rId44" display="https://podminky.urs.cz/item/CS_URS_2024_01/766691914"/>
    <hyperlink ref="F251" r:id="rId45" display="https://podminky.urs.cz/item/CS_URS_2024_01/766660001"/>
    <hyperlink ref="F255" r:id="rId46" display="https://podminky.urs.cz/item/CS_URS_2024_01/766660729"/>
    <hyperlink ref="F258" r:id="rId47" display="https://podminky.urs.cz/item/CS_URS_2024_01/766660730"/>
    <hyperlink ref="F262" r:id="rId48" display="https://podminky.urs.cz/item/CS_URS_2024_01/998766312"/>
    <hyperlink ref="F265" r:id="rId49" display="https://podminky.urs.cz/item/CS_URS_2024_01/771573810"/>
    <hyperlink ref="F273" r:id="rId50" display="https://podminky.urs.cz/item/CS_URS_2024_01/771121011"/>
    <hyperlink ref="F286" r:id="rId51" display="https://podminky.urs.cz/item/CS_URS_2024_01/771151014"/>
    <hyperlink ref="F288" r:id="rId52" display="https://podminky.urs.cz/item/CS_URS_2024_01/771574416"/>
    <hyperlink ref="F292" r:id="rId53" display="https://podminky.urs.cz/item/CS_URS_2024_01/771591115"/>
    <hyperlink ref="F295" r:id="rId54" display="https://podminky.urs.cz/item/CS_URS_2024_01/771161021"/>
    <hyperlink ref="F299" r:id="rId55" display="https://podminky.urs.cz/item/CS_URS_2024_01/998771312"/>
    <hyperlink ref="F302" r:id="rId56" display="https://podminky.urs.cz/item/CS_URS_2024_01/781473810"/>
    <hyperlink ref="F309" r:id="rId57" display="https://podminky.urs.cz/item/CS_URS_2024_01/781121011"/>
    <hyperlink ref="F319" r:id="rId58" display="https://podminky.urs.cz/item/CS_URS_2024_01/781472219"/>
    <hyperlink ref="F327" r:id="rId59" display="https://podminky.urs.cz/item/CS_URS_2024_01/781571141"/>
    <hyperlink ref="F334" r:id="rId60" display="https://podminky.urs.cz/item/CS_URS_2024_01/781492211"/>
    <hyperlink ref="F337" r:id="rId61" display="https://podminky.urs.cz/item/CS_URS_2024_01/781492251"/>
    <hyperlink ref="F343" r:id="rId62" display="https://podminky.urs.cz/item/CS_URS_2024_01/781495115"/>
    <hyperlink ref="F346" r:id="rId63" display="https://podminky.urs.cz/item/CS_URS_2024_01/781491021"/>
    <hyperlink ref="F351" r:id="rId64" display="https://podminky.urs.cz/item/CS_URS_2024_01/998781312"/>
    <hyperlink ref="F354" r:id="rId65" display="https://podminky.urs.cz/item/CS_URS_2024_01/783306801"/>
    <hyperlink ref="F358" r:id="rId66" display="https://podminky.urs.cz/item/CS_URS_2024_01/783315103"/>
    <hyperlink ref="F364" r:id="rId67" display="https://podminky.urs.cz/item/CS_URS_2024_01/783317101"/>
    <hyperlink ref="F368" r:id="rId68" display="https://podminky.urs.cz/item/CS_URS_2024_01/784171005"/>
    <hyperlink ref="F373" r:id="rId69" display="https://podminky.urs.cz/item/CS_URS_2024_01/784171115"/>
    <hyperlink ref="F381" r:id="rId70" display="https://podminky.urs.cz/item/CS_URS_2024_01/784121001"/>
    <hyperlink ref="F385" r:id="rId71" display="https://podminky.urs.cz/item/CS_URS_2024_01/784111003"/>
    <hyperlink ref="F387" r:id="rId72" display="https://podminky.urs.cz/item/CS_URS_2024_01/784181123"/>
    <hyperlink ref="F399" r:id="rId73" display="https://podminky.urs.cz/item/CS_URS_2024_01/78421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MDK - rekonstrukce sociálních zařízení II. NP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895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4. 2. 2024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ROUND((SUM(BE91:BE201)),  2)</f>
        <v>0</v>
      </c>
      <c r="G33" s="41"/>
      <c r="H33" s="41"/>
      <c r="I33" s="151">
        <v>0.20999999999999999</v>
      </c>
      <c r="J33" s="150">
        <f>ROUND(((SUM(BE91:BE201))*I33),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ROUND((SUM(BF91:BF201)),  2)</f>
        <v>0</v>
      </c>
      <c r="G34" s="41"/>
      <c r="H34" s="41"/>
      <c r="I34" s="151">
        <v>0.12</v>
      </c>
      <c r="J34" s="150">
        <f>ROUND(((SUM(BF91:BF201))*I34),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ROUND((SUM(BG91:BG201)),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ROUND((SUM(BH91:BH201)),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ROUND((SUM(BI91:BI201)),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MDK - rekonstrukce sociálních zařízení II. NP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Sklad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4. 2. 2024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J117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104</v>
      </c>
      <c r="E65" s="171"/>
      <c r="F65" s="171"/>
      <c r="G65" s="171"/>
      <c r="H65" s="171"/>
      <c r="I65" s="171"/>
      <c r="J65" s="172">
        <f>J132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J133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110</v>
      </c>
      <c r="E67" s="177"/>
      <c r="F67" s="177"/>
      <c r="G67" s="177"/>
      <c r="H67" s="177"/>
      <c r="I67" s="177"/>
      <c r="J67" s="178">
        <f>J138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111</v>
      </c>
      <c r="E68" s="177"/>
      <c r="F68" s="177"/>
      <c r="G68" s="177"/>
      <c r="H68" s="177"/>
      <c r="I68" s="177"/>
      <c r="J68" s="178">
        <f>J149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113</v>
      </c>
      <c r="E69" s="177"/>
      <c r="F69" s="177"/>
      <c r="G69" s="177"/>
      <c r="H69" s="177"/>
      <c r="I69" s="177"/>
      <c r="J69" s="178">
        <f>J179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114</v>
      </c>
      <c r="E70" s="177"/>
      <c r="F70" s="177"/>
      <c r="G70" s="177"/>
      <c r="H70" s="177"/>
      <c r="I70" s="177"/>
      <c r="J70" s="178">
        <f>J188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115</v>
      </c>
      <c r="E71" s="171"/>
      <c r="F71" s="171"/>
      <c r="G71" s="171"/>
      <c r="H71" s="171"/>
      <c r="I71" s="171"/>
      <c r="J71" s="172">
        <f>J200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MDK - rekonstrukce sociálních zařízení II. NP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92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Sklad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4. 2. 2024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Sokolov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33</v>
      </c>
      <c r="J88" s="39" t="str">
        <f>E24</f>
        <v>Michal Kubelka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117</v>
      </c>
      <c r="D90" s="183" t="s">
        <v>56</v>
      </c>
      <c r="E90" s="183" t="s">
        <v>52</v>
      </c>
      <c r="F90" s="183" t="s">
        <v>53</v>
      </c>
      <c r="G90" s="183" t="s">
        <v>118</v>
      </c>
      <c r="H90" s="183" t="s">
        <v>119</v>
      </c>
      <c r="I90" s="183" t="s">
        <v>120</v>
      </c>
      <c r="J90" s="183" t="s">
        <v>96</v>
      </c>
      <c r="K90" s="184" t="s">
        <v>121</v>
      </c>
      <c r="L90" s="185"/>
      <c r="M90" s="95" t="s">
        <v>19</v>
      </c>
      <c r="N90" s="96" t="s">
        <v>41</v>
      </c>
      <c r="O90" s="96" t="s">
        <v>122</v>
      </c>
      <c r="P90" s="96" t="s">
        <v>123</v>
      </c>
      <c r="Q90" s="96" t="s">
        <v>124</v>
      </c>
      <c r="R90" s="96" t="s">
        <v>125</v>
      </c>
      <c r="S90" s="96" t="s">
        <v>126</v>
      </c>
      <c r="T90" s="97" t="s">
        <v>127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128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P92+P132+P200</f>
        <v>0</v>
      </c>
      <c r="Q91" s="99"/>
      <c r="R91" s="188">
        <f>R92+R132+R200</f>
        <v>0.21844880999999999</v>
      </c>
      <c r="S91" s="99"/>
      <c r="T91" s="189">
        <f>T92+T132+T200</f>
        <v>0.094727560000000002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70</v>
      </c>
      <c r="AU91" s="20" t="s">
        <v>97</v>
      </c>
      <c r="BK91" s="190">
        <f>BK92+BK132+BK200</f>
        <v>0</v>
      </c>
    </row>
    <row r="92" s="12" customFormat="1" ht="25.92" customHeight="1">
      <c r="A92" s="12"/>
      <c r="B92" s="191"/>
      <c r="C92" s="192"/>
      <c r="D92" s="193" t="s">
        <v>70</v>
      </c>
      <c r="E92" s="194" t="s">
        <v>129</v>
      </c>
      <c r="F92" s="194" t="s">
        <v>130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P93+P106+P117+P129</f>
        <v>0</v>
      </c>
      <c r="Q92" s="199"/>
      <c r="R92" s="200">
        <f>R93+R106+R117+R129</f>
        <v>0.075315889999999996</v>
      </c>
      <c r="S92" s="199"/>
      <c r="T92" s="201">
        <f>T93+T106+T117+T129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71</v>
      </c>
      <c r="AY92" s="202" t="s">
        <v>131</v>
      </c>
      <c r="BK92" s="204">
        <f>BK93+BK106+BK117+BK129</f>
        <v>0</v>
      </c>
    </row>
    <row r="93" s="12" customFormat="1" ht="22.8" customHeight="1">
      <c r="A93" s="12"/>
      <c r="B93" s="191"/>
      <c r="C93" s="192"/>
      <c r="D93" s="193" t="s">
        <v>70</v>
      </c>
      <c r="E93" s="205" t="s">
        <v>159</v>
      </c>
      <c r="F93" s="205" t="s">
        <v>160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SUM(P94:P105)</f>
        <v>0</v>
      </c>
      <c r="Q93" s="199"/>
      <c r="R93" s="200">
        <f>SUM(R94:R105)</f>
        <v>0.075001559999999995</v>
      </c>
      <c r="S93" s="199"/>
      <c r="T93" s="201">
        <f>SUM(T94:T105)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79</v>
      </c>
      <c r="AT93" s="203" t="s">
        <v>70</v>
      </c>
      <c r="AU93" s="203" t="s">
        <v>79</v>
      </c>
      <c r="AY93" s="202" t="s">
        <v>131</v>
      </c>
      <c r="BK93" s="204">
        <f>SUM(BK94:BK105)</f>
        <v>0</v>
      </c>
    </row>
    <row r="94" s="2" customFormat="1" ht="16.5" customHeight="1">
      <c r="A94" s="41"/>
      <c r="B94" s="42"/>
      <c r="C94" s="207" t="s">
        <v>79</v>
      </c>
      <c r="D94" s="207" t="s">
        <v>134</v>
      </c>
      <c r="E94" s="208" t="s">
        <v>896</v>
      </c>
      <c r="F94" s="209" t="s">
        <v>897</v>
      </c>
      <c r="G94" s="210" t="s">
        <v>137</v>
      </c>
      <c r="H94" s="211">
        <v>1.849</v>
      </c>
      <c r="I94" s="212"/>
      <c r="J94" s="213">
        <f>ROUND(I94*H94,2)</f>
        <v>0</v>
      </c>
      <c r="K94" s="209" t="s">
        <v>138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0.00025999999999999998</v>
      </c>
      <c r="R94" s="216">
        <f>Q94*H94</f>
        <v>0.00048073999999999995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139</v>
      </c>
      <c r="AT94" s="218" t="s">
        <v>134</v>
      </c>
      <c r="AU94" s="218" t="s">
        <v>81</v>
      </c>
      <c r="AY94" s="20" t="s">
        <v>131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139</v>
      </c>
      <c r="BM94" s="218" t="s">
        <v>898</v>
      </c>
    </row>
    <row r="95" s="2" customFormat="1">
      <c r="A95" s="41"/>
      <c r="B95" s="42"/>
      <c r="C95" s="43"/>
      <c r="D95" s="220" t="s">
        <v>141</v>
      </c>
      <c r="E95" s="43"/>
      <c r="F95" s="221" t="s">
        <v>899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141</v>
      </c>
      <c r="AU95" s="20" t="s">
        <v>81</v>
      </c>
    </row>
    <row r="96" s="13" customFormat="1">
      <c r="A96" s="13"/>
      <c r="B96" s="225"/>
      <c r="C96" s="226"/>
      <c r="D96" s="227" t="s">
        <v>143</v>
      </c>
      <c r="E96" s="228" t="s">
        <v>19</v>
      </c>
      <c r="F96" s="229" t="s">
        <v>900</v>
      </c>
      <c r="G96" s="226"/>
      <c r="H96" s="230">
        <v>1.849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143</v>
      </c>
      <c r="AU96" s="236" t="s">
        <v>81</v>
      </c>
      <c r="AV96" s="13" t="s">
        <v>81</v>
      </c>
      <c r="AW96" s="13" t="s">
        <v>32</v>
      </c>
      <c r="AX96" s="13" t="s">
        <v>79</v>
      </c>
      <c r="AY96" s="236" t="s">
        <v>131</v>
      </c>
    </row>
    <row r="97" s="2" customFormat="1" ht="16.5" customHeight="1">
      <c r="A97" s="41"/>
      <c r="B97" s="42"/>
      <c r="C97" s="207" t="s">
        <v>81</v>
      </c>
      <c r="D97" s="207" t="s">
        <v>134</v>
      </c>
      <c r="E97" s="208" t="s">
        <v>901</v>
      </c>
      <c r="F97" s="209" t="s">
        <v>902</v>
      </c>
      <c r="G97" s="210" t="s">
        <v>137</v>
      </c>
      <c r="H97" s="211">
        <v>1.849</v>
      </c>
      <c r="I97" s="212"/>
      <c r="J97" s="213">
        <f>ROUND(I97*H97,2)</f>
        <v>0</v>
      </c>
      <c r="K97" s="209" t="s">
        <v>138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0.0040000000000000001</v>
      </c>
      <c r="R97" s="216">
        <f>Q97*H97</f>
        <v>0.0073959999999999998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139</v>
      </c>
      <c r="AT97" s="218" t="s">
        <v>134</v>
      </c>
      <c r="AU97" s="218" t="s">
        <v>81</v>
      </c>
      <c r="AY97" s="20" t="s">
        <v>131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139</v>
      </c>
      <c r="BM97" s="218" t="s">
        <v>903</v>
      </c>
    </row>
    <row r="98" s="2" customFormat="1">
      <c r="A98" s="41"/>
      <c r="B98" s="42"/>
      <c r="C98" s="43"/>
      <c r="D98" s="220" t="s">
        <v>141</v>
      </c>
      <c r="E98" s="43"/>
      <c r="F98" s="221" t="s">
        <v>904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141</v>
      </c>
      <c r="AU98" s="20" t="s">
        <v>81</v>
      </c>
    </row>
    <row r="99" s="2" customFormat="1" ht="16.5" customHeight="1">
      <c r="A99" s="41"/>
      <c r="B99" s="42"/>
      <c r="C99" s="207" t="s">
        <v>132</v>
      </c>
      <c r="D99" s="207" t="s">
        <v>134</v>
      </c>
      <c r="E99" s="208" t="s">
        <v>185</v>
      </c>
      <c r="F99" s="209" t="s">
        <v>186</v>
      </c>
      <c r="G99" s="210" t="s">
        <v>137</v>
      </c>
      <c r="H99" s="211">
        <v>15.757</v>
      </c>
      <c r="I99" s="212"/>
      <c r="J99" s="213">
        <f>ROUND(I99*H99,2)</f>
        <v>0</v>
      </c>
      <c r="K99" s="209" t="s">
        <v>138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0.00025999999999999998</v>
      </c>
      <c r="R99" s="216">
        <f>Q99*H99</f>
        <v>0.0040968199999999993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139</v>
      </c>
      <c r="AT99" s="218" t="s">
        <v>134</v>
      </c>
      <c r="AU99" s="218" t="s">
        <v>81</v>
      </c>
      <c r="AY99" s="20" t="s">
        <v>131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139</v>
      </c>
      <c r="BM99" s="218" t="s">
        <v>905</v>
      </c>
    </row>
    <row r="100" s="2" customFormat="1">
      <c r="A100" s="41"/>
      <c r="B100" s="42"/>
      <c r="C100" s="43"/>
      <c r="D100" s="220" t="s">
        <v>141</v>
      </c>
      <c r="E100" s="43"/>
      <c r="F100" s="221" t="s">
        <v>188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141</v>
      </c>
      <c r="AU100" s="20" t="s">
        <v>81</v>
      </c>
    </row>
    <row r="101" s="13" customFormat="1">
      <c r="A101" s="13"/>
      <c r="B101" s="225"/>
      <c r="C101" s="226"/>
      <c r="D101" s="227" t="s">
        <v>143</v>
      </c>
      <c r="E101" s="228" t="s">
        <v>19</v>
      </c>
      <c r="F101" s="229" t="s">
        <v>906</v>
      </c>
      <c r="G101" s="226"/>
      <c r="H101" s="230">
        <v>17.157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143</v>
      </c>
      <c r="AU101" s="236" t="s">
        <v>81</v>
      </c>
      <c r="AV101" s="13" t="s">
        <v>81</v>
      </c>
      <c r="AW101" s="13" t="s">
        <v>32</v>
      </c>
      <c r="AX101" s="13" t="s">
        <v>71</v>
      </c>
      <c r="AY101" s="236" t="s">
        <v>131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907</v>
      </c>
      <c r="G102" s="226"/>
      <c r="H102" s="230">
        <v>-1.3999999999999999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32</v>
      </c>
      <c r="AX102" s="13" t="s">
        <v>71</v>
      </c>
      <c r="AY102" s="236" t="s">
        <v>131</v>
      </c>
    </row>
    <row r="103" s="14" customFormat="1">
      <c r="A103" s="14"/>
      <c r="B103" s="237"/>
      <c r="C103" s="238"/>
      <c r="D103" s="227" t="s">
        <v>143</v>
      </c>
      <c r="E103" s="239" t="s">
        <v>19</v>
      </c>
      <c r="F103" s="240" t="s">
        <v>147</v>
      </c>
      <c r="G103" s="238"/>
      <c r="H103" s="241">
        <v>15.757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143</v>
      </c>
      <c r="AU103" s="247" t="s">
        <v>81</v>
      </c>
      <c r="AV103" s="14" t="s">
        <v>139</v>
      </c>
      <c r="AW103" s="14" t="s">
        <v>32</v>
      </c>
      <c r="AX103" s="14" t="s">
        <v>79</v>
      </c>
      <c r="AY103" s="247" t="s">
        <v>131</v>
      </c>
    </row>
    <row r="104" s="2" customFormat="1" ht="16.5" customHeight="1">
      <c r="A104" s="41"/>
      <c r="B104" s="42"/>
      <c r="C104" s="207" t="s">
        <v>139</v>
      </c>
      <c r="D104" s="207" t="s">
        <v>134</v>
      </c>
      <c r="E104" s="208" t="s">
        <v>194</v>
      </c>
      <c r="F104" s="209" t="s">
        <v>195</v>
      </c>
      <c r="G104" s="210" t="s">
        <v>137</v>
      </c>
      <c r="H104" s="211">
        <v>15.757</v>
      </c>
      <c r="I104" s="212"/>
      <c r="J104" s="213">
        <f>ROUND(I104*H104,2)</f>
        <v>0</v>
      </c>
      <c r="K104" s="209" t="s">
        <v>138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0.0040000000000000001</v>
      </c>
      <c r="R104" s="216">
        <f>Q104*H104</f>
        <v>0.063028000000000001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139</v>
      </c>
      <c r="AT104" s="218" t="s">
        <v>134</v>
      </c>
      <c r="AU104" s="218" t="s">
        <v>81</v>
      </c>
      <c r="AY104" s="20" t="s">
        <v>131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139</v>
      </c>
      <c r="BM104" s="218" t="s">
        <v>908</v>
      </c>
    </row>
    <row r="105" s="2" customFormat="1">
      <c r="A105" s="41"/>
      <c r="B105" s="42"/>
      <c r="C105" s="43"/>
      <c r="D105" s="220" t="s">
        <v>141</v>
      </c>
      <c r="E105" s="43"/>
      <c r="F105" s="221" t="s">
        <v>197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141</v>
      </c>
      <c r="AU105" s="20" t="s">
        <v>81</v>
      </c>
    </row>
    <row r="106" s="12" customFormat="1" ht="22.8" customHeight="1">
      <c r="A106" s="12"/>
      <c r="B106" s="191"/>
      <c r="C106" s="192"/>
      <c r="D106" s="193" t="s">
        <v>70</v>
      </c>
      <c r="E106" s="205" t="s">
        <v>198</v>
      </c>
      <c r="F106" s="205" t="s">
        <v>208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SUM(P107:P116)</f>
        <v>0</v>
      </c>
      <c r="Q106" s="199"/>
      <c r="R106" s="200">
        <f>SUM(R107:R116)</f>
        <v>0.00031432999999999998</v>
      </c>
      <c r="S106" s="199"/>
      <c r="T106" s="201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79</v>
      </c>
      <c r="AT106" s="203" t="s">
        <v>70</v>
      </c>
      <c r="AU106" s="203" t="s">
        <v>79</v>
      </c>
      <c r="AY106" s="202" t="s">
        <v>131</v>
      </c>
      <c r="BK106" s="204">
        <f>SUM(BK107:BK116)</f>
        <v>0</v>
      </c>
    </row>
    <row r="107" s="2" customFormat="1" ht="16.5" customHeight="1">
      <c r="A107" s="41"/>
      <c r="B107" s="42"/>
      <c r="C107" s="207" t="s">
        <v>167</v>
      </c>
      <c r="D107" s="207" t="s">
        <v>134</v>
      </c>
      <c r="E107" s="208" t="s">
        <v>215</v>
      </c>
      <c r="F107" s="209" t="s">
        <v>216</v>
      </c>
      <c r="G107" s="210" t="s">
        <v>137</v>
      </c>
      <c r="H107" s="211">
        <v>1.849</v>
      </c>
      <c r="I107" s="212"/>
      <c r="J107" s="213">
        <f>ROUND(I107*H107,2)</f>
        <v>0</v>
      </c>
      <c r="K107" s="209" t="s">
        <v>138</v>
      </c>
      <c r="L107" s="47"/>
      <c r="M107" s="214" t="s">
        <v>19</v>
      </c>
      <c r="N107" s="215" t="s">
        <v>42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139</v>
      </c>
      <c r="AT107" s="218" t="s">
        <v>134</v>
      </c>
      <c r="AU107" s="218" t="s">
        <v>81</v>
      </c>
      <c r="AY107" s="20" t="s">
        <v>131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139</v>
      </c>
      <c r="BM107" s="218" t="s">
        <v>909</v>
      </c>
    </row>
    <row r="108" s="2" customFormat="1">
      <c r="A108" s="41"/>
      <c r="B108" s="42"/>
      <c r="C108" s="43"/>
      <c r="D108" s="220" t="s">
        <v>141</v>
      </c>
      <c r="E108" s="43"/>
      <c r="F108" s="221" t="s">
        <v>218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141</v>
      </c>
      <c r="AU108" s="20" t="s">
        <v>81</v>
      </c>
    </row>
    <row r="109" s="13" customFormat="1">
      <c r="A109" s="13"/>
      <c r="B109" s="225"/>
      <c r="C109" s="226"/>
      <c r="D109" s="227" t="s">
        <v>143</v>
      </c>
      <c r="E109" s="228" t="s">
        <v>19</v>
      </c>
      <c r="F109" s="229" t="s">
        <v>900</v>
      </c>
      <c r="G109" s="226"/>
      <c r="H109" s="230">
        <v>1.849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143</v>
      </c>
      <c r="AU109" s="236" t="s">
        <v>81</v>
      </c>
      <c r="AV109" s="13" t="s">
        <v>81</v>
      </c>
      <c r="AW109" s="13" t="s">
        <v>32</v>
      </c>
      <c r="AX109" s="13" t="s">
        <v>79</v>
      </c>
      <c r="AY109" s="236" t="s">
        <v>131</v>
      </c>
    </row>
    <row r="110" s="2" customFormat="1" ht="16.5" customHeight="1">
      <c r="A110" s="41"/>
      <c r="B110" s="42"/>
      <c r="C110" s="207" t="s">
        <v>159</v>
      </c>
      <c r="D110" s="207" t="s">
        <v>134</v>
      </c>
      <c r="E110" s="208" t="s">
        <v>220</v>
      </c>
      <c r="F110" s="209" t="s">
        <v>221</v>
      </c>
      <c r="G110" s="210" t="s">
        <v>137</v>
      </c>
      <c r="H110" s="211">
        <v>3.698</v>
      </c>
      <c r="I110" s="212"/>
      <c r="J110" s="213">
        <f>ROUND(I110*H110,2)</f>
        <v>0</v>
      </c>
      <c r="K110" s="209" t="s">
        <v>138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139</v>
      </c>
      <c r="AT110" s="218" t="s">
        <v>134</v>
      </c>
      <c r="AU110" s="218" t="s">
        <v>81</v>
      </c>
      <c r="AY110" s="20" t="s">
        <v>131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139</v>
      </c>
      <c r="BM110" s="218" t="s">
        <v>910</v>
      </c>
    </row>
    <row r="111" s="2" customFormat="1">
      <c r="A111" s="41"/>
      <c r="B111" s="42"/>
      <c r="C111" s="43"/>
      <c r="D111" s="220" t="s">
        <v>141</v>
      </c>
      <c r="E111" s="43"/>
      <c r="F111" s="221" t="s">
        <v>223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141</v>
      </c>
      <c r="AU111" s="20" t="s">
        <v>81</v>
      </c>
    </row>
    <row r="112" s="13" customFormat="1">
      <c r="A112" s="13"/>
      <c r="B112" s="225"/>
      <c r="C112" s="226"/>
      <c r="D112" s="227" t="s">
        <v>143</v>
      </c>
      <c r="E112" s="228" t="s">
        <v>19</v>
      </c>
      <c r="F112" s="229" t="s">
        <v>911</v>
      </c>
      <c r="G112" s="226"/>
      <c r="H112" s="230">
        <v>3.698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143</v>
      </c>
      <c r="AU112" s="236" t="s">
        <v>81</v>
      </c>
      <c r="AV112" s="13" t="s">
        <v>81</v>
      </c>
      <c r="AW112" s="13" t="s">
        <v>32</v>
      </c>
      <c r="AX112" s="13" t="s">
        <v>79</v>
      </c>
      <c r="AY112" s="236" t="s">
        <v>131</v>
      </c>
    </row>
    <row r="113" s="2" customFormat="1" ht="24.15" customHeight="1">
      <c r="A113" s="41"/>
      <c r="B113" s="42"/>
      <c r="C113" s="207" t="s">
        <v>184</v>
      </c>
      <c r="D113" s="207" t="s">
        <v>134</v>
      </c>
      <c r="E113" s="208" t="s">
        <v>912</v>
      </c>
      <c r="F113" s="209" t="s">
        <v>913</v>
      </c>
      <c r="G113" s="210" t="s">
        <v>137</v>
      </c>
      <c r="H113" s="211">
        <v>1.849</v>
      </c>
      <c r="I113" s="212"/>
      <c r="J113" s="213">
        <f>ROUND(I113*H113,2)</f>
        <v>0</v>
      </c>
      <c r="K113" s="209" t="s">
        <v>138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0.00012999999999999999</v>
      </c>
      <c r="R113" s="216">
        <f>Q113*H113</f>
        <v>0.00024036999999999998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139</v>
      </c>
      <c r="AT113" s="218" t="s">
        <v>134</v>
      </c>
      <c r="AU113" s="218" t="s">
        <v>81</v>
      </c>
      <c r="AY113" s="20" t="s">
        <v>131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139</v>
      </c>
      <c r="BM113" s="218" t="s">
        <v>914</v>
      </c>
    </row>
    <row r="114" s="2" customFormat="1">
      <c r="A114" s="41"/>
      <c r="B114" s="42"/>
      <c r="C114" s="43"/>
      <c r="D114" s="220" t="s">
        <v>141</v>
      </c>
      <c r="E114" s="43"/>
      <c r="F114" s="221" t="s">
        <v>915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141</v>
      </c>
      <c r="AU114" s="20" t="s">
        <v>81</v>
      </c>
    </row>
    <row r="115" s="2" customFormat="1" ht="24.15" customHeight="1">
      <c r="A115" s="41"/>
      <c r="B115" s="42"/>
      <c r="C115" s="207" t="s">
        <v>193</v>
      </c>
      <c r="D115" s="207" t="s">
        <v>134</v>
      </c>
      <c r="E115" s="208" t="s">
        <v>916</v>
      </c>
      <c r="F115" s="209" t="s">
        <v>917</v>
      </c>
      <c r="G115" s="210" t="s">
        <v>137</v>
      </c>
      <c r="H115" s="211">
        <v>1.849</v>
      </c>
      <c r="I115" s="212"/>
      <c r="J115" s="213">
        <f>ROUND(I115*H115,2)</f>
        <v>0</v>
      </c>
      <c r="K115" s="209" t="s">
        <v>138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4.0000000000000003E-05</v>
      </c>
      <c r="R115" s="216">
        <f>Q115*H115</f>
        <v>7.3960000000000003E-05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139</v>
      </c>
      <c r="AT115" s="218" t="s">
        <v>134</v>
      </c>
      <c r="AU115" s="218" t="s">
        <v>81</v>
      </c>
      <c r="AY115" s="20" t="s">
        <v>131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139</v>
      </c>
      <c r="BM115" s="218" t="s">
        <v>918</v>
      </c>
    </row>
    <row r="116" s="2" customFormat="1">
      <c r="A116" s="41"/>
      <c r="B116" s="42"/>
      <c r="C116" s="43"/>
      <c r="D116" s="220" t="s">
        <v>141</v>
      </c>
      <c r="E116" s="43"/>
      <c r="F116" s="221" t="s">
        <v>919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141</v>
      </c>
      <c r="AU116" s="20" t="s">
        <v>81</v>
      </c>
    </row>
    <row r="117" s="12" customFormat="1" ht="22.8" customHeight="1">
      <c r="A117" s="12"/>
      <c r="B117" s="191"/>
      <c r="C117" s="192"/>
      <c r="D117" s="193" t="s">
        <v>70</v>
      </c>
      <c r="E117" s="205" t="s">
        <v>241</v>
      </c>
      <c r="F117" s="205" t="s">
        <v>242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SUM(P118:P128)</f>
        <v>0</v>
      </c>
      <c r="Q117" s="199"/>
      <c r="R117" s="200">
        <f>SUM(R118:R128)</f>
        <v>0</v>
      </c>
      <c r="S117" s="199"/>
      <c r="T117" s="201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79</v>
      </c>
      <c r="AT117" s="203" t="s">
        <v>70</v>
      </c>
      <c r="AU117" s="203" t="s">
        <v>79</v>
      </c>
      <c r="AY117" s="202" t="s">
        <v>131</v>
      </c>
      <c r="BK117" s="204">
        <f>SUM(BK118:BK128)</f>
        <v>0</v>
      </c>
    </row>
    <row r="118" s="2" customFormat="1" ht="16.5" customHeight="1">
      <c r="A118" s="41"/>
      <c r="B118" s="42"/>
      <c r="C118" s="207" t="s">
        <v>198</v>
      </c>
      <c r="D118" s="207" t="s">
        <v>134</v>
      </c>
      <c r="E118" s="208" t="s">
        <v>244</v>
      </c>
      <c r="F118" s="209" t="s">
        <v>245</v>
      </c>
      <c r="G118" s="210" t="s">
        <v>246</v>
      </c>
      <c r="H118" s="211">
        <v>0.095000000000000001</v>
      </c>
      <c r="I118" s="212"/>
      <c r="J118" s="213">
        <f>ROUND(I118*H118,2)</f>
        <v>0</v>
      </c>
      <c r="K118" s="209" t="s">
        <v>138</v>
      </c>
      <c r="L118" s="47"/>
      <c r="M118" s="214" t="s">
        <v>19</v>
      </c>
      <c r="N118" s="215" t="s">
        <v>42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139</v>
      </c>
      <c r="AT118" s="218" t="s">
        <v>134</v>
      </c>
      <c r="AU118" s="218" t="s">
        <v>81</v>
      </c>
      <c r="AY118" s="20" t="s">
        <v>131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139</v>
      </c>
      <c r="BM118" s="218" t="s">
        <v>920</v>
      </c>
    </row>
    <row r="119" s="2" customFormat="1">
      <c r="A119" s="41"/>
      <c r="B119" s="42"/>
      <c r="C119" s="43"/>
      <c r="D119" s="220" t="s">
        <v>141</v>
      </c>
      <c r="E119" s="43"/>
      <c r="F119" s="221" t="s">
        <v>248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141</v>
      </c>
      <c r="AU119" s="20" t="s">
        <v>81</v>
      </c>
    </row>
    <row r="120" s="2" customFormat="1" ht="24.15" customHeight="1">
      <c r="A120" s="41"/>
      <c r="B120" s="42"/>
      <c r="C120" s="207" t="s">
        <v>203</v>
      </c>
      <c r="D120" s="207" t="s">
        <v>134</v>
      </c>
      <c r="E120" s="208" t="s">
        <v>250</v>
      </c>
      <c r="F120" s="209" t="s">
        <v>251</v>
      </c>
      <c r="G120" s="210" t="s">
        <v>246</v>
      </c>
      <c r="H120" s="211">
        <v>0.095000000000000001</v>
      </c>
      <c r="I120" s="212"/>
      <c r="J120" s="213">
        <f>ROUND(I120*H120,2)</f>
        <v>0</v>
      </c>
      <c r="K120" s="209" t="s">
        <v>138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139</v>
      </c>
      <c r="AT120" s="218" t="s">
        <v>134</v>
      </c>
      <c r="AU120" s="218" t="s">
        <v>81</v>
      </c>
      <c r="AY120" s="20" t="s">
        <v>131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139</v>
      </c>
      <c r="BM120" s="218" t="s">
        <v>921</v>
      </c>
    </row>
    <row r="121" s="2" customFormat="1">
      <c r="A121" s="41"/>
      <c r="B121" s="42"/>
      <c r="C121" s="43"/>
      <c r="D121" s="220" t="s">
        <v>141</v>
      </c>
      <c r="E121" s="43"/>
      <c r="F121" s="221" t="s">
        <v>253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141</v>
      </c>
      <c r="AU121" s="20" t="s">
        <v>81</v>
      </c>
    </row>
    <row r="122" s="2" customFormat="1" ht="21.75" customHeight="1">
      <c r="A122" s="41"/>
      <c r="B122" s="42"/>
      <c r="C122" s="207" t="s">
        <v>209</v>
      </c>
      <c r="D122" s="207" t="s">
        <v>134</v>
      </c>
      <c r="E122" s="208" t="s">
        <v>255</v>
      </c>
      <c r="F122" s="209" t="s">
        <v>256</v>
      </c>
      <c r="G122" s="210" t="s">
        <v>246</v>
      </c>
      <c r="H122" s="211">
        <v>0.095000000000000001</v>
      </c>
      <c r="I122" s="212"/>
      <c r="J122" s="213">
        <f>ROUND(I122*H122,2)</f>
        <v>0</v>
      </c>
      <c r="K122" s="209" t="s">
        <v>138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139</v>
      </c>
      <c r="AT122" s="218" t="s">
        <v>134</v>
      </c>
      <c r="AU122" s="218" t="s">
        <v>81</v>
      </c>
      <c r="AY122" s="20" t="s">
        <v>131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139</v>
      </c>
      <c r="BM122" s="218" t="s">
        <v>922</v>
      </c>
    </row>
    <row r="123" s="2" customFormat="1">
      <c r="A123" s="41"/>
      <c r="B123" s="42"/>
      <c r="C123" s="43"/>
      <c r="D123" s="220" t="s">
        <v>141</v>
      </c>
      <c r="E123" s="43"/>
      <c r="F123" s="221" t="s">
        <v>258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141</v>
      </c>
      <c r="AU123" s="20" t="s">
        <v>81</v>
      </c>
    </row>
    <row r="124" s="2" customFormat="1" ht="24.15" customHeight="1">
      <c r="A124" s="41"/>
      <c r="B124" s="42"/>
      <c r="C124" s="207" t="s">
        <v>8</v>
      </c>
      <c r="D124" s="207" t="s">
        <v>134</v>
      </c>
      <c r="E124" s="208" t="s">
        <v>260</v>
      </c>
      <c r="F124" s="209" t="s">
        <v>261</v>
      </c>
      <c r="G124" s="210" t="s">
        <v>246</v>
      </c>
      <c r="H124" s="211">
        <v>0.66500000000000004</v>
      </c>
      <c r="I124" s="212"/>
      <c r="J124" s="213">
        <f>ROUND(I124*H124,2)</f>
        <v>0</v>
      </c>
      <c r="K124" s="209" t="s">
        <v>138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139</v>
      </c>
      <c r="AT124" s="218" t="s">
        <v>134</v>
      </c>
      <c r="AU124" s="218" t="s">
        <v>81</v>
      </c>
      <c r="AY124" s="20" t="s">
        <v>131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139</v>
      </c>
      <c r="BM124" s="218" t="s">
        <v>923</v>
      </c>
    </row>
    <row r="125" s="2" customFormat="1">
      <c r="A125" s="41"/>
      <c r="B125" s="42"/>
      <c r="C125" s="43"/>
      <c r="D125" s="220" t="s">
        <v>141</v>
      </c>
      <c r="E125" s="43"/>
      <c r="F125" s="221" t="s">
        <v>263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141</v>
      </c>
      <c r="AU125" s="20" t="s">
        <v>81</v>
      </c>
    </row>
    <row r="126" s="13" customFormat="1">
      <c r="A126" s="13"/>
      <c r="B126" s="225"/>
      <c r="C126" s="226"/>
      <c r="D126" s="227" t="s">
        <v>143</v>
      </c>
      <c r="E126" s="228" t="s">
        <v>19</v>
      </c>
      <c r="F126" s="229" t="s">
        <v>924</v>
      </c>
      <c r="G126" s="226"/>
      <c r="H126" s="230">
        <v>0.66500000000000004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143</v>
      </c>
      <c r="AU126" s="236" t="s">
        <v>81</v>
      </c>
      <c r="AV126" s="13" t="s">
        <v>81</v>
      </c>
      <c r="AW126" s="13" t="s">
        <v>32</v>
      </c>
      <c r="AX126" s="13" t="s">
        <v>79</v>
      </c>
      <c r="AY126" s="236" t="s">
        <v>131</v>
      </c>
    </row>
    <row r="127" s="2" customFormat="1" ht="24.15" customHeight="1">
      <c r="A127" s="41"/>
      <c r="B127" s="42"/>
      <c r="C127" s="207" t="s">
        <v>219</v>
      </c>
      <c r="D127" s="207" t="s">
        <v>134</v>
      </c>
      <c r="E127" s="208" t="s">
        <v>265</v>
      </c>
      <c r="F127" s="209" t="s">
        <v>266</v>
      </c>
      <c r="G127" s="210" t="s">
        <v>246</v>
      </c>
      <c r="H127" s="211">
        <v>0.095000000000000001</v>
      </c>
      <c r="I127" s="212"/>
      <c r="J127" s="213">
        <f>ROUND(I127*H127,2)</f>
        <v>0</v>
      </c>
      <c r="K127" s="209" t="s">
        <v>138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139</v>
      </c>
      <c r="AT127" s="218" t="s">
        <v>134</v>
      </c>
      <c r="AU127" s="218" t="s">
        <v>81</v>
      </c>
      <c r="AY127" s="20" t="s">
        <v>131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139</v>
      </c>
      <c r="BM127" s="218" t="s">
        <v>925</v>
      </c>
    </row>
    <row r="128" s="2" customFormat="1">
      <c r="A128" s="41"/>
      <c r="B128" s="42"/>
      <c r="C128" s="43"/>
      <c r="D128" s="220" t="s">
        <v>141</v>
      </c>
      <c r="E128" s="43"/>
      <c r="F128" s="221" t="s">
        <v>268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141</v>
      </c>
      <c r="AU128" s="20" t="s">
        <v>81</v>
      </c>
    </row>
    <row r="129" s="12" customFormat="1" ht="22.8" customHeight="1">
      <c r="A129" s="12"/>
      <c r="B129" s="191"/>
      <c r="C129" s="192"/>
      <c r="D129" s="193" t="s">
        <v>70</v>
      </c>
      <c r="E129" s="205" t="s">
        <v>269</v>
      </c>
      <c r="F129" s="205" t="s">
        <v>270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SUM(P130:P131)</f>
        <v>0</v>
      </c>
      <c r="Q129" s="199"/>
      <c r="R129" s="200">
        <f>SUM(R130:R131)</f>
        <v>0</v>
      </c>
      <c r="S129" s="199"/>
      <c r="T129" s="20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79</v>
      </c>
      <c r="AT129" s="203" t="s">
        <v>70</v>
      </c>
      <c r="AU129" s="203" t="s">
        <v>79</v>
      </c>
      <c r="AY129" s="202" t="s">
        <v>131</v>
      </c>
      <c r="BK129" s="204">
        <f>SUM(BK130:BK131)</f>
        <v>0</v>
      </c>
    </row>
    <row r="130" s="2" customFormat="1" ht="33" customHeight="1">
      <c r="A130" s="41"/>
      <c r="B130" s="42"/>
      <c r="C130" s="207" t="s">
        <v>225</v>
      </c>
      <c r="D130" s="207" t="s">
        <v>134</v>
      </c>
      <c r="E130" s="208" t="s">
        <v>272</v>
      </c>
      <c r="F130" s="209" t="s">
        <v>273</v>
      </c>
      <c r="G130" s="210" t="s">
        <v>246</v>
      </c>
      <c r="H130" s="211">
        <v>0.074999999999999997</v>
      </c>
      <c r="I130" s="212"/>
      <c r="J130" s="213">
        <f>ROUND(I130*H130,2)</f>
        <v>0</v>
      </c>
      <c r="K130" s="209" t="s">
        <v>138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139</v>
      </c>
      <c r="AT130" s="218" t="s">
        <v>134</v>
      </c>
      <c r="AU130" s="218" t="s">
        <v>81</v>
      </c>
      <c r="AY130" s="20" t="s">
        <v>131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139</v>
      </c>
      <c r="BM130" s="218" t="s">
        <v>926</v>
      </c>
    </row>
    <row r="131" s="2" customFormat="1">
      <c r="A131" s="41"/>
      <c r="B131" s="42"/>
      <c r="C131" s="43"/>
      <c r="D131" s="220" t="s">
        <v>141</v>
      </c>
      <c r="E131" s="43"/>
      <c r="F131" s="221" t="s">
        <v>275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141</v>
      </c>
      <c r="AU131" s="20" t="s">
        <v>81</v>
      </c>
    </row>
    <row r="132" s="12" customFormat="1" ht="25.92" customHeight="1">
      <c r="A132" s="12"/>
      <c r="B132" s="191"/>
      <c r="C132" s="192"/>
      <c r="D132" s="193" t="s">
        <v>70</v>
      </c>
      <c r="E132" s="194" t="s">
        <v>276</v>
      </c>
      <c r="F132" s="194" t="s">
        <v>277</v>
      </c>
      <c r="G132" s="192"/>
      <c r="H132" s="192"/>
      <c r="I132" s="195"/>
      <c r="J132" s="196">
        <f>BK132</f>
        <v>0</v>
      </c>
      <c r="K132" s="192"/>
      <c r="L132" s="197"/>
      <c r="M132" s="198"/>
      <c r="N132" s="199"/>
      <c r="O132" s="199"/>
      <c r="P132" s="200">
        <f>P133+P138+P149+P179+P188</f>
        <v>0</v>
      </c>
      <c r="Q132" s="199"/>
      <c r="R132" s="200">
        <f>R133+R138+R149+R179+R188</f>
        <v>0.14313292</v>
      </c>
      <c r="S132" s="199"/>
      <c r="T132" s="201">
        <f>T133+T138+T149+T179+T188</f>
        <v>0.094727560000000002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81</v>
      </c>
      <c r="AT132" s="203" t="s">
        <v>70</v>
      </c>
      <c r="AU132" s="203" t="s">
        <v>71</v>
      </c>
      <c r="AY132" s="202" t="s">
        <v>131</v>
      </c>
      <c r="BK132" s="204">
        <f>BK133+BK138+BK149+BK179+BK188</f>
        <v>0</v>
      </c>
    </row>
    <row r="133" s="12" customFormat="1" ht="22.8" customHeight="1">
      <c r="A133" s="12"/>
      <c r="B133" s="191"/>
      <c r="C133" s="192"/>
      <c r="D133" s="193" t="s">
        <v>70</v>
      </c>
      <c r="E133" s="205" t="s">
        <v>420</v>
      </c>
      <c r="F133" s="205" t="s">
        <v>421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SUM(P134:P137)</f>
        <v>0</v>
      </c>
      <c r="Q133" s="199"/>
      <c r="R133" s="200">
        <f>SUM(R134:R137)</f>
        <v>0</v>
      </c>
      <c r="S133" s="199"/>
      <c r="T133" s="20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70</v>
      </c>
      <c r="AU133" s="203" t="s">
        <v>79</v>
      </c>
      <c r="AY133" s="202" t="s">
        <v>131</v>
      </c>
      <c r="BK133" s="204">
        <f>SUM(BK134:BK137)</f>
        <v>0</v>
      </c>
    </row>
    <row r="134" s="2" customFormat="1" ht="21.75" customHeight="1">
      <c r="A134" s="41"/>
      <c r="B134" s="42"/>
      <c r="C134" s="207" t="s">
        <v>231</v>
      </c>
      <c r="D134" s="207" t="s">
        <v>134</v>
      </c>
      <c r="E134" s="208" t="s">
        <v>423</v>
      </c>
      <c r="F134" s="209" t="s">
        <v>424</v>
      </c>
      <c r="G134" s="210" t="s">
        <v>156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236</v>
      </c>
      <c r="AT134" s="218" t="s">
        <v>134</v>
      </c>
      <c r="AU134" s="218" t="s">
        <v>81</v>
      </c>
      <c r="AY134" s="20" t="s">
        <v>131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236</v>
      </c>
      <c r="BM134" s="218" t="s">
        <v>927</v>
      </c>
    </row>
    <row r="135" s="2" customFormat="1" ht="16.5" customHeight="1">
      <c r="A135" s="41"/>
      <c r="B135" s="42"/>
      <c r="C135" s="207" t="s">
        <v>236</v>
      </c>
      <c r="D135" s="207" t="s">
        <v>134</v>
      </c>
      <c r="E135" s="208" t="s">
        <v>427</v>
      </c>
      <c r="F135" s="209" t="s">
        <v>928</v>
      </c>
      <c r="G135" s="210" t="s">
        <v>156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42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236</v>
      </c>
      <c r="AT135" s="218" t="s">
        <v>134</v>
      </c>
      <c r="AU135" s="218" t="s">
        <v>81</v>
      </c>
      <c r="AY135" s="20" t="s">
        <v>131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236</v>
      </c>
      <c r="BM135" s="218" t="s">
        <v>929</v>
      </c>
    </row>
    <row r="136" s="2" customFormat="1" ht="24.15" customHeight="1">
      <c r="A136" s="41"/>
      <c r="B136" s="42"/>
      <c r="C136" s="207" t="s">
        <v>243</v>
      </c>
      <c r="D136" s="207" t="s">
        <v>134</v>
      </c>
      <c r="E136" s="208" t="s">
        <v>439</v>
      </c>
      <c r="F136" s="209" t="s">
        <v>440</v>
      </c>
      <c r="G136" s="210" t="s">
        <v>405</v>
      </c>
      <c r="H136" s="268"/>
      <c r="I136" s="212"/>
      <c r="J136" s="213">
        <f>ROUND(I136*H136,2)</f>
        <v>0</v>
      </c>
      <c r="K136" s="209" t="s">
        <v>138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236</v>
      </c>
      <c r="AT136" s="218" t="s">
        <v>134</v>
      </c>
      <c r="AU136" s="218" t="s">
        <v>81</v>
      </c>
      <c r="AY136" s="20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236</v>
      </c>
      <c r="BM136" s="218" t="s">
        <v>930</v>
      </c>
    </row>
    <row r="137" s="2" customFormat="1">
      <c r="A137" s="41"/>
      <c r="B137" s="42"/>
      <c r="C137" s="43"/>
      <c r="D137" s="220" t="s">
        <v>141</v>
      </c>
      <c r="E137" s="43"/>
      <c r="F137" s="221" t="s">
        <v>442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141</v>
      </c>
      <c r="AU137" s="20" t="s">
        <v>81</v>
      </c>
    </row>
    <row r="138" s="12" customFormat="1" ht="22.8" customHeight="1">
      <c r="A138" s="12"/>
      <c r="B138" s="191"/>
      <c r="C138" s="192"/>
      <c r="D138" s="193" t="s">
        <v>70</v>
      </c>
      <c r="E138" s="205" t="s">
        <v>463</v>
      </c>
      <c r="F138" s="205" t="s">
        <v>464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SUM(P139:P148)</f>
        <v>0</v>
      </c>
      <c r="Q138" s="199"/>
      <c r="R138" s="200">
        <f>SUM(R139:R148)</f>
        <v>0.018200000000000001</v>
      </c>
      <c r="S138" s="199"/>
      <c r="T138" s="201">
        <f>SUM(T139:T148)</f>
        <v>0.024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81</v>
      </c>
      <c r="AT138" s="203" t="s">
        <v>70</v>
      </c>
      <c r="AU138" s="203" t="s">
        <v>79</v>
      </c>
      <c r="AY138" s="202" t="s">
        <v>131</v>
      </c>
      <c r="BK138" s="204">
        <f>SUM(BK139:BK148)</f>
        <v>0</v>
      </c>
    </row>
    <row r="139" s="2" customFormat="1" ht="16.5" customHeight="1">
      <c r="A139" s="41"/>
      <c r="B139" s="42"/>
      <c r="C139" s="207" t="s">
        <v>249</v>
      </c>
      <c r="D139" s="207" t="s">
        <v>134</v>
      </c>
      <c r="E139" s="208" t="s">
        <v>466</v>
      </c>
      <c r="F139" s="209" t="s">
        <v>467</v>
      </c>
      <c r="G139" s="210" t="s">
        <v>156</v>
      </c>
      <c r="H139" s="211">
        <v>1</v>
      </c>
      <c r="I139" s="212"/>
      <c r="J139" s="213">
        <f>ROUND(I139*H139,2)</f>
        <v>0</v>
      </c>
      <c r="K139" s="209" t="s">
        <v>138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0.024</v>
      </c>
      <c r="T139" s="217">
        <f>S139*H139</f>
        <v>0.024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236</v>
      </c>
      <c r="AT139" s="218" t="s">
        <v>134</v>
      </c>
      <c r="AU139" s="218" t="s">
        <v>81</v>
      </c>
      <c r="AY139" s="20" t="s">
        <v>131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236</v>
      </c>
      <c r="BM139" s="218" t="s">
        <v>931</v>
      </c>
    </row>
    <row r="140" s="2" customFormat="1">
      <c r="A140" s="41"/>
      <c r="B140" s="42"/>
      <c r="C140" s="43"/>
      <c r="D140" s="220" t="s">
        <v>141</v>
      </c>
      <c r="E140" s="43"/>
      <c r="F140" s="221" t="s">
        <v>469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2" customFormat="1" ht="24.15" customHeight="1">
      <c r="A141" s="41"/>
      <c r="B141" s="42"/>
      <c r="C141" s="207" t="s">
        <v>254</v>
      </c>
      <c r="D141" s="207" t="s">
        <v>134</v>
      </c>
      <c r="E141" s="208" t="s">
        <v>471</v>
      </c>
      <c r="F141" s="209" t="s">
        <v>472</v>
      </c>
      <c r="G141" s="210" t="s">
        <v>156</v>
      </c>
      <c r="H141" s="211">
        <v>1</v>
      </c>
      <c r="I141" s="212"/>
      <c r="J141" s="213">
        <f>ROUND(I141*H141,2)</f>
        <v>0</v>
      </c>
      <c r="K141" s="209" t="s">
        <v>138</v>
      </c>
      <c r="L141" s="47"/>
      <c r="M141" s="214" t="s">
        <v>19</v>
      </c>
      <c r="N141" s="215" t="s">
        <v>42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236</v>
      </c>
      <c r="AT141" s="218" t="s">
        <v>134</v>
      </c>
      <c r="AU141" s="218" t="s">
        <v>81</v>
      </c>
      <c r="AY141" s="20" t="s">
        <v>131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236</v>
      </c>
      <c r="BM141" s="218" t="s">
        <v>932</v>
      </c>
    </row>
    <row r="142" s="2" customFormat="1">
      <c r="A142" s="41"/>
      <c r="B142" s="42"/>
      <c r="C142" s="43"/>
      <c r="D142" s="220" t="s">
        <v>141</v>
      </c>
      <c r="E142" s="43"/>
      <c r="F142" s="221" t="s">
        <v>474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141</v>
      </c>
      <c r="AU142" s="20" t="s">
        <v>81</v>
      </c>
    </row>
    <row r="143" s="2" customFormat="1" ht="16.5" customHeight="1">
      <c r="A143" s="41"/>
      <c r="B143" s="42"/>
      <c r="C143" s="258" t="s">
        <v>259</v>
      </c>
      <c r="D143" s="258" t="s">
        <v>204</v>
      </c>
      <c r="E143" s="259" t="s">
        <v>476</v>
      </c>
      <c r="F143" s="260" t="s">
        <v>477</v>
      </c>
      <c r="G143" s="261" t="s">
        <v>156</v>
      </c>
      <c r="H143" s="262">
        <v>1</v>
      </c>
      <c r="I143" s="263"/>
      <c r="J143" s="264">
        <f>ROUND(I143*H143,2)</f>
        <v>0</v>
      </c>
      <c r="K143" s="260" t="s">
        <v>138</v>
      </c>
      <c r="L143" s="265"/>
      <c r="M143" s="266" t="s">
        <v>19</v>
      </c>
      <c r="N143" s="267" t="s">
        <v>42</v>
      </c>
      <c r="O143" s="87"/>
      <c r="P143" s="216">
        <f>O143*H143</f>
        <v>0</v>
      </c>
      <c r="Q143" s="216">
        <v>0.016</v>
      </c>
      <c r="R143" s="216">
        <f>Q143*H143</f>
        <v>0.016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324</v>
      </c>
      <c r="AT143" s="218" t="s">
        <v>204</v>
      </c>
      <c r="AU143" s="218" t="s">
        <v>81</v>
      </c>
      <c r="AY143" s="20" t="s">
        <v>131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236</v>
      </c>
      <c r="BM143" s="218" t="s">
        <v>933</v>
      </c>
    </row>
    <row r="144" s="2" customFormat="1" ht="16.5" customHeight="1">
      <c r="A144" s="41"/>
      <c r="B144" s="42"/>
      <c r="C144" s="207" t="s">
        <v>7</v>
      </c>
      <c r="D144" s="207" t="s">
        <v>134</v>
      </c>
      <c r="E144" s="208" t="s">
        <v>484</v>
      </c>
      <c r="F144" s="209" t="s">
        <v>485</v>
      </c>
      <c r="G144" s="210" t="s">
        <v>156</v>
      </c>
      <c r="H144" s="211">
        <v>1</v>
      </c>
      <c r="I144" s="212"/>
      <c r="J144" s="213">
        <f>ROUND(I144*H144,2)</f>
        <v>0</v>
      </c>
      <c r="K144" s="209" t="s">
        <v>138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236</v>
      </c>
      <c r="AT144" s="218" t="s">
        <v>134</v>
      </c>
      <c r="AU144" s="218" t="s">
        <v>81</v>
      </c>
      <c r="AY144" s="20" t="s">
        <v>131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236</v>
      </c>
      <c r="BM144" s="218" t="s">
        <v>934</v>
      </c>
    </row>
    <row r="145" s="2" customFormat="1">
      <c r="A145" s="41"/>
      <c r="B145" s="42"/>
      <c r="C145" s="43"/>
      <c r="D145" s="220" t="s">
        <v>141</v>
      </c>
      <c r="E145" s="43"/>
      <c r="F145" s="221" t="s">
        <v>487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141</v>
      </c>
      <c r="AU145" s="20" t="s">
        <v>81</v>
      </c>
    </row>
    <row r="146" s="2" customFormat="1" ht="16.5" customHeight="1">
      <c r="A146" s="41"/>
      <c r="B146" s="42"/>
      <c r="C146" s="258" t="s">
        <v>271</v>
      </c>
      <c r="D146" s="258" t="s">
        <v>204</v>
      </c>
      <c r="E146" s="259" t="s">
        <v>489</v>
      </c>
      <c r="F146" s="260" t="s">
        <v>490</v>
      </c>
      <c r="G146" s="261" t="s">
        <v>156</v>
      </c>
      <c r="H146" s="262">
        <v>1</v>
      </c>
      <c r="I146" s="263"/>
      <c r="J146" s="264">
        <f>ROUND(I146*H146,2)</f>
        <v>0</v>
      </c>
      <c r="K146" s="260" t="s">
        <v>138</v>
      </c>
      <c r="L146" s="265"/>
      <c r="M146" s="266" t="s">
        <v>19</v>
      </c>
      <c r="N146" s="267" t="s">
        <v>42</v>
      </c>
      <c r="O146" s="87"/>
      <c r="P146" s="216">
        <f>O146*H146</f>
        <v>0</v>
      </c>
      <c r="Q146" s="216">
        <v>0.0022000000000000001</v>
      </c>
      <c r="R146" s="216">
        <f>Q146*H146</f>
        <v>0.0022000000000000001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324</v>
      </c>
      <c r="AT146" s="218" t="s">
        <v>204</v>
      </c>
      <c r="AU146" s="218" t="s">
        <v>81</v>
      </c>
      <c r="AY146" s="20" t="s">
        <v>131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236</v>
      </c>
      <c r="BM146" s="218" t="s">
        <v>935</v>
      </c>
    </row>
    <row r="147" s="2" customFormat="1" ht="24.15" customHeight="1">
      <c r="A147" s="41"/>
      <c r="B147" s="42"/>
      <c r="C147" s="207" t="s">
        <v>280</v>
      </c>
      <c r="D147" s="207" t="s">
        <v>134</v>
      </c>
      <c r="E147" s="208" t="s">
        <v>506</v>
      </c>
      <c r="F147" s="209" t="s">
        <v>507</v>
      </c>
      <c r="G147" s="210" t="s">
        <v>405</v>
      </c>
      <c r="H147" s="268"/>
      <c r="I147" s="212"/>
      <c r="J147" s="213">
        <f>ROUND(I147*H147,2)</f>
        <v>0</v>
      </c>
      <c r="K147" s="209" t="s">
        <v>138</v>
      </c>
      <c r="L147" s="47"/>
      <c r="M147" s="214" t="s">
        <v>19</v>
      </c>
      <c r="N147" s="215" t="s">
        <v>42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236</v>
      </c>
      <c r="AT147" s="218" t="s">
        <v>134</v>
      </c>
      <c r="AU147" s="218" t="s">
        <v>81</v>
      </c>
      <c r="AY147" s="20" t="s">
        <v>131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236</v>
      </c>
      <c r="BM147" s="218" t="s">
        <v>936</v>
      </c>
    </row>
    <row r="148" s="2" customFormat="1">
      <c r="A148" s="41"/>
      <c r="B148" s="42"/>
      <c r="C148" s="43"/>
      <c r="D148" s="220" t="s">
        <v>141</v>
      </c>
      <c r="E148" s="43"/>
      <c r="F148" s="221" t="s">
        <v>509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141</v>
      </c>
      <c r="AU148" s="20" t="s">
        <v>81</v>
      </c>
    </row>
    <row r="149" s="12" customFormat="1" ht="22.8" customHeight="1">
      <c r="A149" s="12"/>
      <c r="B149" s="191"/>
      <c r="C149" s="192"/>
      <c r="D149" s="193" t="s">
        <v>70</v>
      </c>
      <c r="E149" s="205" t="s">
        <v>510</v>
      </c>
      <c r="F149" s="205" t="s">
        <v>511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SUM(P150:P178)</f>
        <v>0</v>
      </c>
      <c r="Q149" s="199"/>
      <c r="R149" s="200">
        <f>SUM(R150:R178)</f>
        <v>0.098786559999999995</v>
      </c>
      <c r="S149" s="199"/>
      <c r="T149" s="201">
        <f>SUM(T150:T178)</f>
        <v>0.0652697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81</v>
      </c>
      <c r="AT149" s="203" t="s">
        <v>70</v>
      </c>
      <c r="AU149" s="203" t="s">
        <v>79</v>
      </c>
      <c r="AY149" s="202" t="s">
        <v>131</v>
      </c>
      <c r="BK149" s="204">
        <f>SUM(BK150:BK178)</f>
        <v>0</v>
      </c>
    </row>
    <row r="150" s="2" customFormat="1" ht="16.5" customHeight="1">
      <c r="A150" s="41"/>
      <c r="B150" s="42"/>
      <c r="C150" s="207" t="s">
        <v>286</v>
      </c>
      <c r="D150" s="207" t="s">
        <v>134</v>
      </c>
      <c r="E150" s="208" t="s">
        <v>513</v>
      </c>
      <c r="F150" s="209" t="s">
        <v>514</v>
      </c>
      <c r="G150" s="210" t="s">
        <v>137</v>
      </c>
      <c r="H150" s="211">
        <v>1.849</v>
      </c>
      <c r="I150" s="212"/>
      <c r="J150" s="213">
        <f>ROUND(I150*H150,2)</f>
        <v>0</v>
      </c>
      <c r="K150" s="209" t="s">
        <v>138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0.035299999999999998</v>
      </c>
      <c r="T150" s="217">
        <f>S150*H150</f>
        <v>0.0652697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236</v>
      </c>
      <c r="AT150" s="218" t="s">
        <v>134</v>
      </c>
      <c r="AU150" s="218" t="s">
        <v>81</v>
      </c>
      <c r="AY150" s="20" t="s">
        <v>131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236</v>
      </c>
      <c r="BM150" s="218" t="s">
        <v>937</v>
      </c>
    </row>
    <row r="151" s="2" customFormat="1">
      <c r="A151" s="41"/>
      <c r="B151" s="42"/>
      <c r="C151" s="43"/>
      <c r="D151" s="220" t="s">
        <v>141</v>
      </c>
      <c r="E151" s="43"/>
      <c r="F151" s="221" t="s">
        <v>516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141</v>
      </c>
      <c r="AU151" s="20" t="s">
        <v>81</v>
      </c>
    </row>
    <row r="152" s="13" customFormat="1">
      <c r="A152" s="13"/>
      <c r="B152" s="225"/>
      <c r="C152" s="226"/>
      <c r="D152" s="227" t="s">
        <v>143</v>
      </c>
      <c r="E152" s="228" t="s">
        <v>19</v>
      </c>
      <c r="F152" s="229" t="s">
        <v>900</v>
      </c>
      <c r="G152" s="226"/>
      <c r="H152" s="230">
        <v>1.849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143</v>
      </c>
      <c r="AU152" s="236" t="s">
        <v>81</v>
      </c>
      <c r="AV152" s="13" t="s">
        <v>81</v>
      </c>
      <c r="AW152" s="13" t="s">
        <v>32</v>
      </c>
      <c r="AX152" s="13" t="s">
        <v>79</v>
      </c>
      <c r="AY152" s="236" t="s">
        <v>131</v>
      </c>
    </row>
    <row r="153" s="2" customFormat="1" ht="16.5" customHeight="1">
      <c r="A153" s="41"/>
      <c r="B153" s="42"/>
      <c r="C153" s="207" t="s">
        <v>292</v>
      </c>
      <c r="D153" s="207" t="s">
        <v>134</v>
      </c>
      <c r="E153" s="208" t="s">
        <v>522</v>
      </c>
      <c r="F153" s="209" t="s">
        <v>523</v>
      </c>
      <c r="G153" s="210" t="s">
        <v>137</v>
      </c>
      <c r="H153" s="211">
        <v>3.698</v>
      </c>
      <c r="I153" s="212"/>
      <c r="J153" s="213">
        <f>ROUND(I153*H153,2)</f>
        <v>0</v>
      </c>
      <c r="K153" s="209" t="s">
        <v>138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0.00029999999999999997</v>
      </c>
      <c r="R153" s="216">
        <f>Q153*H153</f>
        <v>0.0011094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236</v>
      </c>
      <c r="AT153" s="218" t="s">
        <v>134</v>
      </c>
      <c r="AU153" s="218" t="s">
        <v>81</v>
      </c>
      <c r="AY153" s="20" t="s">
        <v>131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236</v>
      </c>
      <c r="BM153" s="218" t="s">
        <v>938</v>
      </c>
    </row>
    <row r="154" s="2" customFormat="1">
      <c r="A154" s="41"/>
      <c r="B154" s="42"/>
      <c r="C154" s="43"/>
      <c r="D154" s="220" t="s">
        <v>141</v>
      </c>
      <c r="E154" s="43"/>
      <c r="F154" s="221" t="s">
        <v>525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141</v>
      </c>
      <c r="AU154" s="20" t="s">
        <v>81</v>
      </c>
    </row>
    <row r="155" s="15" customFormat="1">
      <c r="A155" s="15"/>
      <c r="B155" s="248"/>
      <c r="C155" s="249"/>
      <c r="D155" s="227" t="s">
        <v>143</v>
      </c>
      <c r="E155" s="250" t="s">
        <v>19</v>
      </c>
      <c r="F155" s="251" t="s">
        <v>526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143</v>
      </c>
      <c r="AU155" s="257" t="s">
        <v>81</v>
      </c>
      <c r="AV155" s="15" t="s">
        <v>79</v>
      </c>
      <c r="AW155" s="15" t="s">
        <v>32</v>
      </c>
      <c r="AX155" s="15" t="s">
        <v>71</v>
      </c>
      <c r="AY155" s="257" t="s">
        <v>131</v>
      </c>
    </row>
    <row r="156" s="13" customFormat="1">
      <c r="A156" s="13"/>
      <c r="B156" s="225"/>
      <c r="C156" s="226"/>
      <c r="D156" s="227" t="s">
        <v>143</v>
      </c>
      <c r="E156" s="228" t="s">
        <v>19</v>
      </c>
      <c r="F156" s="229" t="s">
        <v>900</v>
      </c>
      <c r="G156" s="226"/>
      <c r="H156" s="230">
        <v>1.849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143</v>
      </c>
      <c r="AU156" s="236" t="s">
        <v>81</v>
      </c>
      <c r="AV156" s="13" t="s">
        <v>81</v>
      </c>
      <c r="AW156" s="13" t="s">
        <v>32</v>
      </c>
      <c r="AX156" s="13" t="s">
        <v>71</v>
      </c>
      <c r="AY156" s="236" t="s">
        <v>131</v>
      </c>
    </row>
    <row r="157" s="16" customFormat="1">
      <c r="A157" s="16"/>
      <c r="B157" s="269"/>
      <c r="C157" s="270"/>
      <c r="D157" s="227" t="s">
        <v>143</v>
      </c>
      <c r="E157" s="271" t="s">
        <v>19</v>
      </c>
      <c r="F157" s="272" t="s">
        <v>529</v>
      </c>
      <c r="G157" s="270"/>
      <c r="H157" s="273">
        <v>1.849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9" t="s">
        <v>143</v>
      </c>
      <c r="AU157" s="279" t="s">
        <v>81</v>
      </c>
      <c r="AV157" s="16" t="s">
        <v>132</v>
      </c>
      <c r="AW157" s="16" t="s">
        <v>32</v>
      </c>
      <c r="AX157" s="16" t="s">
        <v>71</v>
      </c>
      <c r="AY157" s="279" t="s">
        <v>131</v>
      </c>
    </row>
    <row r="158" s="15" customFormat="1">
      <c r="A158" s="15"/>
      <c r="B158" s="248"/>
      <c r="C158" s="249"/>
      <c r="D158" s="227" t="s">
        <v>143</v>
      </c>
      <c r="E158" s="250" t="s">
        <v>19</v>
      </c>
      <c r="F158" s="251" t="s">
        <v>530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143</v>
      </c>
      <c r="AU158" s="257" t="s">
        <v>81</v>
      </c>
      <c r="AV158" s="15" t="s">
        <v>79</v>
      </c>
      <c r="AW158" s="15" t="s">
        <v>32</v>
      </c>
      <c r="AX158" s="15" t="s">
        <v>71</v>
      </c>
      <c r="AY158" s="257" t="s">
        <v>131</v>
      </c>
    </row>
    <row r="159" s="13" customFormat="1">
      <c r="A159" s="13"/>
      <c r="B159" s="225"/>
      <c r="C159" s="226"/>
      <c r="D159" s="227" t="s">
        <v>143</v>
      </c>
      <c r="E159" s="228" t="s">
        <v>19</v>
      </c>
      <c r="F159" s="229" t="s">
        <v>939</v>
      </c>
      <c r="G159" s="226"/>
      <c r="H159" s="230">
        <v>1.849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143</v>
      </c>
      <c r="AU159" s="236" t="s">
        <v>81</v>
      </c>
      <c r="AV159" s="13" t="s">
        <v>81</v>
      </c>
      <c r="AW159" s="13" t="s">
        <v>32</v>
      </c>
      <c r="AX159" s="13" t="s">
        <v>71</v>
      </c>
      <c r="AY159" s="236" t="s">
        <v>131</v>
      </c>
    </row>
    <row r="160" s="16" customFormat="1">
      <c r="A160" s="16"/>
      <c r="B160" s="269"/>
      <c r="C160" s="270"/>
      <c r="D160" s="227" t="s">
        <v>143</v>
      </c>
      <c r="E160" s="271" t="s">
        <v>19</v>
      </c>
      <c r="F160" s="272" t="s">
        <v>529</v>
      </c>
      <c r="G160" s="270"/>
      <c r="H160" s="273">
        <v>1.849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9" t="s">
        <v>143</v>
      </c>
      <c r="AU160" s="279" t="s">
        <v>81</v>
      </c>
      <c r="AV160" s="16" t="s">
        <v>132</v>
      </c>
      <c r="AW160" s="16" t="s">
        <v>32</v>
      </c>
      <c r="AX160" s="16" t="s">
        <v>71</v>
      </c>
      <c r="AY160" s="279" t="s">
        <v>131</v>
      </c>
    </row>
    <row r="161" s="14" customFormat="1">
      <c r="A161" s="14"/>
      <c r="B161" s="237"/>
      <c r="C161" s="238"/>
      <c r="D161" s="227" t="s">
        <v>143</v>
      </c>
      <c r="E161" s="239" t="s">
        <v>19</v>
      </c>
      <c r="F161" s="240" t="s">
        <v>147</v>
      </c>
      <c r="G161" s="238"/>
      <c r="H161" s="241">
        <v>3.698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143</v>
      </c>
      <c r="AU161" s="247" t="s">
        <v>81</v>
      </c>
      <c r="AV161" s="14" t="s">
        <v>139</v>
      </c>
      <c r="AW161" s="14" t="s">
        <v>32</v>
      </c>
      <c r="AX161" s="14" t="s">
        <v>79</v>
      </c>
      <c r="AY161" s="247" t="s">
        <v>131</v>
      </c>
    </row>
    <row r="162" s="2" customFormat="1" ht="24.15" customHeight="1">
      <c r="A162" s="41"/>
      <c r="B162" s="42"/>
      <c r="C162" s="207" t="s">
        <v>297</v>
      </c>
      <c r="D162" s="207" t="s">
        <v>134</v>
      </c>
      <c r="E162" s="208" t="s">
        <v>533</v>
      </c>
      <c r="F162" s="209" t="s">
        <v>534</v>
      </c>
      <c r="G162" s="210" t="s">
        <v>137</v>
      </c>
      <c r="H162" s="211">
        <v>1.849</v>
      </c>
      <c r="I162" s="212"/>
      <c r="J162" s="213">
        <f>ROUND(I162*H162,2)</f>
        <v>0</v>
      </c>
      <c r="K162" s="209" t="s">
        <v>138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0.014999999999999999</v>
      </c>
      <c r="R162" s="216">
        <f>Q162*H162</f>
        <v>0.027734999999999999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236</v>
      </c>
      <c r="AT162" s="218" t="s">
        <v>134</v>
      </c>
      <c r="AU162" s="218" t="s">
        <v>81</v>
      </c>
      <c r="AY162" s="20" t="s">
        <v>131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236</v>
      </c>
      <c r="BM162" s="218" t="s">
        <v>940</v>
      </c>
    </row>
    <row r="163" s="2" customFormat="1">
      <c r="A163" s="41"/>
      <c r="B163" s="42"/>
      <c r="C163" s="43"/>
      <c r="D163" s="220" t="s">
        <v>141</v>
      </c>
      <c r="E163" s="43"/>
      <c r="F163" s="221" t="s">
        <v>536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141</v>
      </c>
      <c r="AU163" s="20" t="s">
        <v>81</v>
      </c>
    </row>
    <row r="164" s="2" customFormat="1" ht="24.15" customHeight="1">
      <c r="A164" s="41"/>
      <c r="B164" s="42"/>
      <c r="C164" s="207" t="s">
        <v>302</v>
      </c>
      <c r="D164" s="207" t="s">
        <v>134</v>
      </c>
      <c r="E164" s="208" t="s">
        <v>538</v>
      </c>
      <c r="F164" s="209" t="s">
        <v>539</v>
      </c>
      <c r="G164" s="210" t="s">
        <v>137</v>
      </c>
      <c r="H164" s="211">
        <v>1.849</v>
      </c>
      <c r="I164" s="212"/>
      <c r="J164" s="213">
        <f>ROUND(I164*H164,2)</f>
        <v>0</v>
      </c>
      <c r="K164" s="209" t="s">
        <v>138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0.0060000000000000001</v>
      </c>
      <c r="R164" s="216">
        <f>Q164*H164</f>
        <v>0.011094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236</v>
      </c>
      <c r="AT164" s="218" t="s">
        <v>134</v>
      </c>
      <c r="AU164" s="218" t="s">
        <v>81</v>
      </c>
      <c r="AY164" s="20" t="s">
        <v>131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236</v>
      </c>
      <c r="BM164" s="218" t="s">
        <v>941</v>
      </c>
    </row>
    <row r="165" s="2" customFormat="1">
      <c r="A165" s="41"/>
      <c r="B165" s="42"/>
      <c r="C165" s="43"/>
      <c r="D165" s="220" t="s">
        <v>141</v>
      </c>
      <c r="E165" s="43"/>
      <c r="F165" s="221" t="s">
        <v>541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141</v>
      </c>
      <c r="AU165" s="20" t="s">
        <v>81</v>
      </c>
    </row>
    <row r="166" s="2" customFormat="1" ht="16.5" customHeight="1">
      <c r="A166" s="41"/>
      <c r="B166" s="42"/>
      <c r="C166" s="258" t="s">
        <v>307</v>
      </c>
      <c r="D166" s="258" t="s">
        <v>204</v>
      </c>
      <c r="E166" s="259" t="s">
        <v>543</v>
      </c>
      <c r="F166" s="260" t="s">
        <v>544</v>
      </c>
      <c r="G166" s="261" t="s">
        <v>137</v>
      </c>
      <c r="H166" s="262">
        <v>2.0339999999999998</v>
      </c>
      <c r="I166" s="263"/>
      <c r="J166" s="264">
        <f>ROUND(I166*H166,2)</f>
        <v>0</v>
      </c>
      <c r="K166" s="260" t="s">
        <v>138</v>
      </c>
      <c r="L166" s="265"/>
      <c r="M166" s="266" t="s">
        <v>19</v>
      </c>
      <c r="N166" s="267" t="s">
        <v>42</v>
      </c>
      <c r="O166" s="87"/>
      <c r="P166" s="216">
        <f>O166*H166</f>
        <v>0</v>
      </c>
      <c r="Q166" s="216">
        <v>0.021999999999999999</v>
      </c>
      <c r="R166" s="216">
        <f>Q166*H166</f>
        <v>0.044747999999999996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324</v>
      </c>
      <c r="AT166" s="218" t="s">
        <v>204</v>
      </c>
      <c r="AU166" s="218" t="s">
        <v>81</v>
      </c>
      <c r="AY166" s="20" t="s">
        <v>131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236</v>
      </c>
      <c r="BM166" s="218" t="s">
        <v>942</v>
      </c>
    </row>
    <row r="167" s="13" customFormat="1">
      <c r="A167" s="13"/>
      <c r="B167" s="225"/>
      <c r="C167" s="226"/>
      <c r="D167" s="227" t="s">
        <v>143</v>
      </c>
      <c r="E167" s="226"/>
      <c r="F167" s="229" t="s">
        <v>943</v>
      </c>
      <c r="G167" s="226"/>
      <c r="H167" s="230">
        <v>2.0339999999999998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143</v>
      </c>
      <c r="AU167" s="236" t="s">
        <v>81</v>
      </c>
      <c r="AV167" s="13" t="s">
        <v>81</v>
      </c>
      <c r="AW167" s="13" t="s">
        <v>4</v>
      </c>
      <c r="AX167" s="13" t="s">
        <v>79</v>
      </c>
      <c r="AY167" s="236" t="s">
        <v>131</v>
      </c>
    </row>
    <row r="168" s="2" customFormat="1" ht="24.15" customHeight="1">
      <c r="A168" s="41"/>
      <c r="B168" s="42"/>
      <c r="C168" s="207" t="s">
        <v>311</v>
      </c>
      <c r="D168" s="207" t="s">
        <v>134</v>
      </c>
      <c r="E168" s="208" t="s">
        <v>944</v>
      </c>
      <c r="F168" s="209" t="s">
        <v>945</v>
      </c>
      <c r="G168" s="210" t="s">
        <v>150</v>
      </c>
      <c r="H168" s="211">
        <v>5.3200000000000003</v>
      </c>
      <c r="I168" s="212"/>
      <c r="J168" s="213">
        <f>ROUND(I168*H168,2)</f>
        <v>0</v>
      </c>
      <c r="K168" s="209" t="s">
        <v>138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0.00042999999999999999</v>
      </c>
      <c r="R168" s="216">
        <f>Q168*H168</f>
        <v>0.0022875999999999999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236</v>
      </c>
      <c r="AT168" s="218" t="s">
        <v>134</v>
      </c>
      <c r="AU168" s="218" t="s">
        <v>81</v>
      </c>
      <c r="AY168" s="20" t="s">
        <v>131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236</v>
      </c>
      <c r="BM168" s="218" t="s">
        <v>946</v>
      </c>
    </row>
    <row r="169" s="2" customFormat="1">
      <c r="A169" s="41"/>
      <c r="B169" s="42"/>
      <c r="C169" s="43"/>
      <c r="D169" s="220" t="s">
        <v>141</v>
      </c>
      <c r="E169" s="43"/>
      <c r="F169" s="221" t="s">
        <v>947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141</v>
      </c>
      <c r="AU169" s="20" t="s">
        <v>81</v>
      </c>
    </row>
    <row r="170" s="13" customFormat="1">
      <c r="A170" s="13"/>
      <c r="B170" s="225"/>
      <c r="C170" s="226"/>
      <c r="D170" s="227" t="s">
        <v>143</v>
      </c>
      <c r="E170" s="228" t="s">
        <v>19</v>
      </c>
      <c r="F170" s="229" t="s">
        <v>948</v>
      </c>
      <c r="G170" s="226"/>
      <c r="H170" s="230">
        <v>5.3200000000000003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143</v>
      </c>
      <c r="AU170" s="236" t="s">
        <v>81</v>
      </c>
      <c r="AV170" s="13" t="s">
        <v>81</v>
      </c>
      <c r="AW170" s="13" t="s">
        <v>32</v>
      </c>
      <c r="AX170" s="13" t="s">
        <v>79</v>
      </c>
      <c r="AY170" s="236" t="s">
        <v>131</v>
      </c>
    </row>
    <row r="171" s="2" customFormat="1" ht="16.5" customHeight="1">
      <c r="A171" s="41"/>
      <c r="B171" s="42"/>
      <c r="C171" s="258" t="s">
        <v>315</v>
      </c>
      <c r="D171" s="258" t="s">
        <v>204</v>
      </c>
      <c r="E171" s="259" t="s">
        <v>949</v>
      </c>
      <c r="F171" s="260" t="s">
        <v>950</v>
      </c>
      <c r="G171" s="261" t="s">
        <v>150</v>
      </c>
      <c r="H171" s="262">
        <v>5.8520000000000003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42</v>
      </c>
      <c r="O171" s="87"/>
      <c r="P171" s="216">
        <f>O171*H171</f>
        <v>0</v>
      </c>
      <c r="Q171" s="216">
        <v>0.00198</v>
      </c>
      <c r="R171" s="216">
        <f>Q171*H171</f>
        <v>0.01158696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324</v>
      </c>
      <c r="AT171" s="218" t="s">
        <v>204</v>
      </c>
      <c r="AU171" s="218" t="s">
        <v>81</v>
      </c>
      <c r="AY171" s="20" t="s">
        <v>131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236</v>
      </c>
      <c r="BM171" s="218" t="s">
        <v>951</v>
      </c>
    </row>
    <row r="172" s="13" customFormat="1">
      <c r="A172" s="13"/>
      <c r="B172" s="225"/>
      <c r="C172" s="226"/>
      <c r="D172" s="227" t="s">
        <v>143</v>
      </c>
      <c r="E172" s="226"/>
      <c r="F172" s="229" t="s">
        <v>952</v>
      </c>
      <c r="G172" s="226"/>
      <c r="H172" s="230">
        <v>5.8520000000000003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143</v>
      </c>
      <c r="AU172" s="236" t="s">
        <v>81</v>
      </c>
      <c r="AV172" s="13" t="s">
        <v>81</v>
      </c>
      <c r="AW172" s="13" t="s">
        <v>4</v>
      </c>
      <c r="AX172" s="13" t="s">
        <v>79</v>
      </c>
      <c r="AY172" s="236" t="s">
        <v>131</v>
      </c>
    </row>
    <row r="173" s="2" customFormat="1" ht="24.15" customHeight="1">
      <c r="A173" s="41"/>
      <c r="B173" s="42"/>
      <c r="C173" s="207" t="s">
        <v>319</v>
      </c>
      <c r="D173" s="207" t="s">
        <v>134</v>
      </c>
      <c r="E173" s="208" t="s">
        <v>554</v>
      </c>
      <c r="F173" s="209" t="s">
        <v>555</v>
      </c>
      <c r="G173" s="210" t="s">
        <v>150</v>
      </c>
      <c r="H173" s="211">
        <v>0.59999999999999998</v>
      </c>
      <c r="I173" s="212"/>
      <c r="J173" s="213">
        <f>ROUND(I173*H173,2)</f>
        <v>0</v>
      </c>
      <c r="K173" s="209" t="s">
        <v>138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0.00020000000000000001</v>
      </c>
      <c r="R173" s="216">
        <f>Q173*H173</f>
        <v>0.00012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236</v>
      </c>
      <c r="AT173" s="218" t="s">
        <v>134</v>
      </c>
      <c r="AU173" s="218" t="s">
        <v>81</v>
      </c>
      <c r="AY173" s="20" t="s">
        <v>131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236</v>
      </c>
      <c r="BM173" s="218" t="s">
        <v>953</v>
      </c>
    </row>
    <row r="174" s="2" customFormat="1">
      <c r="A174" s="41"/>
      <c r="B174" s="42"/>
      <c r="C174" s="43"/>
      <c r="D174" s="220" t="s">
        <v>141</v>
      </c>
      <c r="E174" s="43"/>
      <c r="F174" s="221" t="s">
        <v>557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141</v>
      </c>
      <c r="AU174" s="20" t="s">
        <v>81</v>
      </c>
    </row>
    <row r="175" s="2" customFormat="1" ht="16.5" customHeight="1">
      <c r="A175" s="41"/>
      <c r="B175" s="42"/>
      <c r="C175" s="258" t="s">
        <v>324</v>
      </c>
      <c r="D175" s="258" t="s">
        <v>204</v>
      </c>
      <c r="E175" s="259" t="s">
        <v>559</v>
      </c>
      <c r="F175" s="260" t="s">
        <v>560</v>
      </c>
      <c r="G175" s="261" t="s">
        <v>150</v>
      </c>
      <c r="H175" s="262">
        <v>0.66000000000000003</v>
      </c>
      <c r="I175" s="263"/>
      <c r="J175" s="264">
        <f>ROUND(I175*H175,2)</f>
        <v>0</v>
      </c>
      <c r="K175" s="260" t="s">
        <v>19</v>
      </c>
      <c r="L175" s="265"/>
      <c r="M175" s="266" t="s">
        <v>19</v>
      </c>
      <c r="N175" s="267" t="s">
        <v>42</v>
      </c>
      <c r="O175" s="87"/>
      <c r="P175" s="216">
        <f>O175*H175</f>
        <v>0</v>
      </c>
      <c r="Q175" s="216">
        <v>0.00016000000000000001</v>
      </c>
      <c r="R175" s="216">
        <f>Q175*H175</f>
        <v>0.00010560000000000002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324</v>
      </c>
      <c r="AT175" s="218" t="s">
        <v>204</v>
      </c>
      <c r="AU175" s="218" t="s">
        <v>81</v>
      </c>
      <c r="AY175" s="20" t="s">
        <v>131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236</v>
      </c>
      <c r="BM175" s="218" t="s">
        <v>954</v>
      </c>
    </row>
    <row r="176" s="13" customFormat="1">
      <c r="A176" s="13"/>
      <c r="B176" s="225"/>
      <c r="C176" s="226"/>
      <c r="D176" s="227" t="s">
        <v>143</v>
      </c>
      <c r="E176" s="226"/>
      <c r="F176" s="229" t="s">
        <v>955</v>
      </c>
      <c r="G176" s="226"/>
      <c r="H176" s="230">
        <v>0.66000000000000003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143</v>
      </c>
      <c r="AU176" s="236" t="s">
        <v>81</v>
      </c>
      <c r="AV176" s="13" t="s">
        <v>81</v>
      </c>
      <c r="AW176" s="13" t="s">
        <v>4</v>
      </c>
      <c r="AX176" s="13" t="s">
        <v>79</v>
      </c>
      <c r="AY176" s="236" t="s">
        <v>131</v>
      </c>
    </row>
    <row r="177" s="2" customFormat="1" ht="24.15" customHeight="1">
      <c r="A177" s="41"/>
      <c r="B177" s="42"/>
      <c r="C177" s="207" t="s">
        <v>329</v>
      </c>
      <c r="D177" s="207" t="s">
        <v>134</v>
      </c>
      <c r="E177" s="208" t="s">
        <v>564</v>
      </c>
      <c r="F177" s="209" t="s">
        <v>565</v>
      </c>
      <c r="G177" s="210" t="s">
        <v>405</v>
      </c>
      <c r="H177" s="268"/>
      <c r="I177" s="212"/>
      <c r="J177" s="213">
        <f>ROUND(I177*H177,2)</f>
        <v>0</v>
      </c>
      <c r="K177" s="209" t="s">
        <v>138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236</v>
      </c>
      <c r="AT177" s="218" t="s">
        <v>134</v>
      </c>
      <c r="AU177" s="218" t="s">
        <v>81</v>
      </c>
      <c r="AY177" s="20" t="s">
        <v>131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236</v>
      </c>
      <c r="BM177" s="218" t="s">
        <v>956</v>
      </c>
    </row>
    <row r="178" s="2" customFormat="1">
      <c r="A178" s="41"/>
      <c r="B178" s="42"/>
      <c r="C178" s="43"/>
      <c r="D178" s="220" t="s">
        <v>141</v>
      </c>
      <c r="E178" s="43"/>
      <c r="F178" s="221" t="s">
        <v>567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141</v>
      </c>
      <c r="AU178" s="20" t="s">
        <v>81</v>
      </c>
    </row>
    <row r="179" s="12" customFormat="1" ht="22.8" customHeight="1">
      <c r="A179" s="12"/>
      <c r="B179" s="191"/>
      <c r="C179" s="192"/>
      <c r="D179" s="193" t="s">
        <v>70</v>
      </c>
      <c r="E179" s="205" t="s">
        <v>646</v>
      </c>
      <c r="F179" s="205" t="s">
        <v>647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SUM(P180:P187)</f>
        <v>0</v>
      </c>
      <c r="Q179" s="199"/>
      <c r="R179" s="200">
        <f>SUM(R180:R187)</f>
        <v>0.0004416</v>
      </c>
      <c r="S179" s="199"/>
      <c r="T179" s="201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81</v>
      </c>
      <c r="AT179" s="203" t="s">
        <v>70</v>
      </c>
      <c r="AU179" s="203" t="s">
        <v>79</v>
      </c>
      <c r="AY179" s="202" t="s">
        <v>131</v>
      </c>
      <c r="BK179" s="204">
        <f>SUM(BK180:BK187)</f>
        <v>0</v>
      </c>
    </row>
    <row r="180" s="2" customFormat="1" ht="16.5" customHeight="1">
      <c r="A180" s="41"/>
      <c r="B180" s="42"/>
      <c r="C180" s="207" t="s">
        <v>334</v>
      </c>
      <c r="D180" s="207" t="s">
        <v>134</v>
      </c>
      <c r="E180" s="208" t="s">
        <v>649</v>
      </c>
      <c r="F180" s="209" t="s">
        <v>650</v>
      </c>
      <c r="G180" s="210" t="s">
        <v>137</v>
      </c>
      <c r="H180" s="211">
        <v>1.3799999999999999</v>
      </c>
      <c r="I180" s="212"/>
      <c r="J180" s="213">
        <f>ROUND(I180*H180,2)</f>
        <v>0</v>
      </c>
      <c r="K180" s="209" t="s">
        <v>138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6.0000000000000002E-05</v>
      </c>
      <c r="R180" s="216">
        <f>Q180*H180</f>
        <v>8.2799999999999993E-05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236</v>
      </c>
      <c r="AT180" s="218" t="s">
        <v>134</v>
      </c>
      <c r="AU180" s="218" t="s">
        <v>81</v>
      </c>
      <c r="AY180" s="20" t="s">
        <v>131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236</v>
      </c>
      <c r="BM180" s="218" t="s">
        <v>957</v>
      </c>
    </row>
    <row r="181" s="2" customFormat="1">
      <c r="A181" s="41"/>
      <c r="B181" s="42"/>
      <c r="C181" s="43"/>
      <c r="D181" s="220" t="s">
        <v>141</v>
      </c>
      <c r="E181" s="43"/>
      <c r="F181" s="221" t="s">
        <v>652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141</v>
      </c>
      <c r="AU181" s="20" t="s">
        <v>81</v>
      </c>
    </row>
    <row r="182" s="13" customFormat="1">
      <c r="A182" s="13"/>
      <c r="B182" s="225"/>
      <c r="C182" s="226"/>
      <c r="D182" s="227" t="s">
        <v>143</v>
      </c>
      <c r="E182" s="228" t="s">
        <v>19</v>
      </c>
      <c r="F182" s="229" t="s">
        <v>958</v>
      </c>
      <c r="G182" s="226"/>
      <c r="H182" s="230">
        <v>1.3799999999999999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143</v>
      </c>
      <c r="AU182" s="236" t="s">
        <v>81</v>
      </c>
      <c r="AV182" s="13" t="s">
        <v>81</v>
      </c>
      <c r="AW182" s="13" t="s">
        <v>32</v>
      </c>
      <c r="AX182" s="13" t="s">
        <v>79</v>
      </c>
      <c r="AY182" s="236" t="s">
        <v>131</v>
      </c>
    </row>
    <row r="183" s="2" customFormat="1" ht="16.5" customHeight="1">
      <c r="A183" s="41"/>
      <c r="B183" s="42"/>
      <c r="C183" s="207" t="s">
        <v>339</v>
      </c>
      <c r="D183" s="207" t="s">
        <v>134</v>
      </c>
      <c r="E183" s="208" t="s">
        <v>656</v>
      </c>
      <c r="F183" s="209" t="s">
        <v>657</v>
      </c>
      <c r="G183" s="210" t="s">
        <v>137</v>
      </c>
      <c r="H183" s="211">
        <v>1.3799999999999999</v>
      </c>
      <c r="I183" s="212"/>
      <c r="J183" s="213">
        <f>ROUND(I183*H183,2)</f>
        <v>0</v>
      </c>
      <c r="K183" s="209" t="s">
        <v>138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0.00013999999999999999</v>
      </c>
      <c r="R183" s="216">
        <f>Q183*H183</f>
        <v>0.00019319999999999998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236</v>
      </c>
      <c r="AT183" s="218" t="s">
        <v>134</v>
      </c>
      <c r="AU183" s="218" t="s">
        <v>81</v>
      </c>
      <c r="AY183" s="20" t="s">
        <v>131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236</v>
      </c>
      <c r="BM183" s="218" t="s">
        <v>959</v>
      </c>
    </row>
    <row r="184" s="2" customFormat="1">
      <c r="A184" s="41"/>
      <c r="B184" s="42"/>
      <c r="C184" s="43"/>
      <c r="D184" s="220" t="s">
        <v>141</v>
      </c>
      <c r="E184" s="43"/>
      <c r="F184" s="221" t="s">
        <v>659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141</v>
      </c>
      <c r="AU184" s="20" t="s">
        <v>81</v>
      </c>
    </row>
    <row r="185" s="13" customFormat="1">
      <c r="A185" s="13"/>
      <c r="B185" s="225"/>
      <c r="C185" s="226"/>
      <c r="D185" s="227" t="s">
        <v>143</v>
      </c>
      <c r="E185" s="228" t="s">
        <v>19</v>
      </c>
      <c r="F185" s="229" t="s">
        <v>960</v>
      </c>
      <c r="G185" s="226"/>
      <c r="H185" s="230">
        <v>1.3799999999999999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143</v>
      </c>
      <c r="AU185" s="236" t="s">
        <v>81</v>
      </c>
      <c r="AV185" s="13" t="s">
        <v>81</v>
      </c>
      <c r="AW185" s="13" t="s">
        <v>32</v>
      </c>
      <c r="AX185" s="13" t="s">
        <v>79</v>
      </c>
      <c r="AY185" s="236" t="s">
        <v>131</v>
      </c>
    </row>
    <row r="186" s="2" customFormat="1" ht="16.5" customHeight="1">
      <c r="A186" s="41"/>
      <c r="B186" s="42"/>
      <c r="C186" s="207" t="s">
        <v>344</v>
      </c>
      <c r="D186" s="207" t="s">
        <v>134</v>
      </c>
      <c r="E186" s="208" t="s">
        <v>663</v>
      </c>
      <c r="F186" s="209" t="s">
        <v>664</v>
      </c>
      <c r="G186" s="210" t="s">
        <v>137</v>
      </c>
      <c r="H186" s="211">
        <v>1.3799999999999999</v>
      </c>
      <c r="I186" s="212"/>
      <c r="J186" s="213">
        <f>ROUND(I186*H186,2)</f>
        <v>0</v>
      </c>
      <c r="K186" s="209" t="s">
        <v>138</v>
      </c>
      <c r="L186" s="47"/>
      <c r="M186" s="214" t="s">
        <v>19</v>
      </c>
      <c r="N186" s="215" t="s">
        <v>42</v>
      </c>
      <c r="O186" s="87"/>
      <c r="P186" s="216">
        <f>O186*H186</f>
        <v>0</v>
      </c>
      <c r="Q186" s="216">
        <v>0.00012</v>
      </c>
      <c r="R186" s="216">
        <f>Q186*H186</f>
        <v>0.00016559999999999999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236</v>
      </c>
      <c r="AT186" s="218" t="s">
        <v>134</v>
      </c>
      <c r="AU186" s="218" t="s">
        <v>81</v>
      </c>
      <c r="AY186" s="20" t="s">
        <v>131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236</v>
      </c>
      <c r="BM186" s="218" t="s">
        <v>961</v>
      </c>
    </row>
    <row r="187" s="2" customFormat="1">
      <c r="A187" s="41"/>
      <c r="B187" s="42"/>
      <c r="C187" s="43"/>
      <c r="D187" s="220" t="s">
        <v>141</v>
      </c>
      <c r="E187" s="43"/>
      <c r="F187" s="221" t="s">
        <v>666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141</v>
      </c>
      <c r="AU187" s="20" t="s">
        <v>81</v>
      </c>
    </row>
    <row r="188" s="12" customFormat="1" ht="22.8" customHeight="1">
      <c r="A188" s="12"/>
      <c r="B188" s="191"/>
      <c r="C188" s="192"/>
      <c r="D188" s="193" t="s">
        <v>70</v>
      </c>
      <c r="E188" s="205" t="s">
        <v>671</v>
      </c>
      <c r="F188" s="205" t="s">
        <v>672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SUM(P189:P199)</f>
        <v>0</v>
      </c>
      <c r="Q188" s="199"/>
      <c r="R188" s="200">
        <f>SUM(R189:R199)</f>
        <v>0.025704760000000007</v>
      </c>
      <c r="S188" s="199"/>
      <c r="T188" s="201">
        <f>SUM(T189:T199)</f>
        <v>0.0054578600000000001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81</v>
      </c>
      <c r="AT188" s="203" t="s">
        <v>70</v>
      </c>
      <c r="AU188" s="203" t="s">
        <v>79</v>
      </c>
      <c r="AY188" s="202" t="s">
        <v>131</v>
      </c>
      <c r="BK188" s="204">
        <f>SUM(BK189:BK199)</f>
        <v>0</v>
      </c>
    </row>
    <row r="189" s="2" customFormat="1" ht="16.5" customHeight="1">
      <c r="A189" s="41"/>
      <c r="B189" s="42"/>
      <c r="C189" s="207" t="s">
        <v>349</v>
      </c>
      <c r="D189" s="207" t="s">
        <v>134</v>
      </c>
      <c r="E189" s="208" t="s">
        <v>674</v>
      </c>
      <c r="F189" s="209" t="s">
        <v>675</v>
      </c>
      <c r="G189" s="210" t="s">
        <v>137</v>
      </c>
      <c r="H189" s="211">
        <v>17.606000000000002</v>
      </c>
      <c r="I189" s="212"/>
      <c r="J189" s="213">
        <f>ROUND(I189*H189,2)</f>
        <v>0</v>
      </c>
      <c r="K189" s="209" t="s">
        <v>138</v>
      </c>
      <c r="L189" s="47"/>
      <c r="M189" s="214" t="s">
        <v>19</v>
      </c>
      <c r="N189" s="215" t="s">
        <v>42</v>
      </c>
      <c r="O189" s="87"/>
      <c r="P189" s="216">
        <f>O189*H189</f>
        <v>0</v>
      </c>
      <c r="Q189" s="216">
        <v>0.001</v>
      </c>
      <c r="R189" s="216">
        <f>Q189*H189</f>
        <v>0.017606000000000004</v>
      </c>
      <c r="S189" s="216">
        <v>0.00031</v>
      </c>
      <c r="T189" s="217">
        <f>S189*H189</f>
        <v>0.0054578600000000001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236</v>
      </c>
      <c r="AT189" s="218" t="s">
        <v>134</v>
      </c>
      <c r="AU189" s="218" t="s">
        <v>81</v>
      </c>
      <c r="AY189" s="20" t="s">
        <v>131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236</v>
      </c>
      <c r="BM189" s="218" t="s">
        <v>962</v>
      </c>
    </row>
    <row r="190" s="2" customFormat="1">
      <c r="A190" s="41"/>
      <c r="B190" s="42"/>
      <c r="C190" s="43"/>
      <c r="D190" s="220" t="s">
        <v>141</v>
      </c>
      <c r="E190" s="43"/>
      <c r="F190" s="221" t="s">
        <v>677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141</v>
      </c>
      <c r="AU190" s="20" t="s">
        <v>81</v>
      </c>
    </row>
    <row r="191" s="13" customFormat="1">
      <c r="A191" s="13"/>
      <c r="B191" s="225"/>
      <c r="C191" s="226"/>
      <c r="D191" s="227" t="s">
        <v>143</v>
      </c>
      <c r="E191" s="228" t="s">
        <v>19</v>
      </c>
      <c r="F191" s="229" t="s">
        <v>900</v>
      </c>
      <c r="G191" s="226"/>
      <c r="H191" s="230">
        <v>1.849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143</v>
      </c>
      <c r="AU191" s="236" t="s">
        <v>81</v>
      </c>
      <c r="AV191" s="13" t="s">
        <v>81</v>
      </c>
      <c r="AW191" s="13" t="s">
        <v>32</v>
      </c>
      <c r="AX191" s="13" t="s">
        <v>71</v>
      </c>
      <c r="AY191" s="236" t="s">
        <v>131</v>
      </c>
    </row>
    <row r="192" s="13" customFormat="1">
      <c r="A192" s="13"/>
      <c r="B192" s="225"/>
      <c r="C192" s="226"/>
      <c r="D192" s="227" t="s">
        <v>143</v>
      </c>
      <c r="E192" s="228" t="s">
        <v>19</v>
      </c>
      <c r="F192" s="229" t="s">
        <v>906</v>
      </c>
      <c r="G192" s="226"/>
      <c r="H192" s="230">
        <v>17.157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143</v>
      </c>
      <c r="AU192" s="236" t="s">
        <v>81</v>
      </c>
      <c r="AV192" s="13" t="s">
        <v>81</v>
      </c>
      <c r="AW192" s="13" t="s">
        <v>32</v>
      </c>
      <c r="AX192" s="13" t="s">
        <v>71</v>
      </c>
      <c r="AY192" s="236" t="s">
        <v>131</v>
      </c>
    </row>
    <row r="193" s="13" customFormat="1">
      <c r="A193" s="13"/>
      <c r="B193" s="225"/>
      <c r="C193" s="226"/>
      <c r="D193" s="227" t="s">
        <v>143</v>
      </c>
      <c r="E193" s="228" t="s">
        <v>19</v>
      </c>
      <c r="F193" s="229" t="s">
        <v>907</v>
      </c>
      <c r="G193" s="226"/>
      <c r="H193" s="230">
        <v>-1.3999999999999999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143</v>
      </c>
      <c r="AU193" s="236" t="s">
        <v>81</v>
      </c>
      <c r="AV193" s="13" t="s">
        <v>81</v>
      </c>
      <c r="AW193" s="13" t="s">
        <v>32</v>
      </c>
      <c r="AX193" s="13" t="s">
        <v>71</v>
      </c>
      <c r="AY193" s="236" t="s">
        <v>131</v>
      </c>
    </row>
    <row r="194" s="14" customFormat="1">
      <c r="A194" s="14"/>
      <c r="B194" s="237"/>
      <c r="C194" s="238"/>
      <c r="D194" s="227" t="s">
        <v>143</v>
      </c>
      <c r="E194" s="239" t="s">
        <v>19</v>
      </c>
      <c r="F194" s="240" t="s">
        <v>147</v>
      </c>
      <c r="G194" s="238"/>
      <c r="H194" s="241">
        <v>17.606000000000002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143</v>
      </c>
      <c r="AU194" s="247" t="s">
        <v>81</v>
      </c>
      <c r="AV194" s="14" t="s">
        <v>139</v>
      </c>
      <c r="AW194" s="14" t="s">
        <v>32</v>
      </c>
      <c r="AX194" s="14" t="s">
        <v>79</v>
      </c>
      <c r="AY194" s="247" t="s">
        <v>131</v>
      </c>
    </row>
    <row r="195" s="2" customFormat="1" ht="21.75" customHeight="1">
      <c r="A195" s="41"/>
      <c r="B195" s="42"/>
      <c r="C195" s="207" t="s">
        <v>353</v>
      </c>
      <c r="D195" s="207" t="s">
        <v>134</v>
      </c>
      <c r="E195" s="208" t="s">
        <v>709</v>
      </c>
      <c r="F195" s="209" t="s">
        <v>710</v>
      </c>
      <c r="G195" s="210" t="s">
        <v>137</v>
      </c>
      <c r="H195" s="211">
        <v>17.606000000000002</v>
      </c>
      <c r="I195" s="212"/>
      <c r="J195" s="213">
        <f>ROUND(I195*H195,2)</f>
        <v>0</v>
      </c>
      <c r="K195" s="209" t="s">
        <v>138</v>
      </c>
      <c r="L195" s="47"/>
      <c r="M195" s="214" t="s">
        <v>19</v>
      </c>
      <c r="N195" s="215" t="s">
        <v>42</v>
      </c>
      <c r="O195" s="87"/>
      <c r="P195" s="216">
        <f>O195*H195</f>
        <v>0</v>
      </c>
      <c r="Q195" s="216">
        <v>0.00020000000000000001</v>
      </c>
      <c r="R195" s="216">
        <f>Q195*H195</f>
        <v>0.0035212000000000004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236</v>
      </c>
      <c r="AT195" s="218" t="s">
        <v>134</v>
      </c>
      <c r="AU195" s="218" t="s">
        <v>81</v>
      </c>
      <c r="AY195" s="20" t="s">
        <v>131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236</v>
      </c>
      <c r="BM195" s="218" t="s">
        <v>963</v>
      </c>
    </row>
    <row r="196" s="2" customFormat="1">
      <c r="A196" s="41"/>
      <c r="B196" s="42"/>
      <c r="C196" s="43"/>
      <c r="D196" s="220" t="s">
        <v>141</v>
      </c>
      <c r="E196" s="43"/>
      <c r="F196" s="221" t="s">
        <v>712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141</v>
      </c>
      <c r="AU196" s="20" t="s">
        <v>81</v>
      </c>
    </row>
    <row r="197" s="13" customFormat="1">
      <c r="A197" s="13"/>
      <c r="B197" s="225"/>
      <c r="C197" s="226"/>
      <c r="D197" s="227" t="s">
        <v>143</v>
      </c>
      <c r="E197" s="228" t="s">
        <v>19</v>
      </c>
      <c r="F197" s="229" t="s">
        <v>964</v>
      </c>
      <c r="G197" s="226"/>
      <c r="H197" s="230">
        <v>17.606000000000002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143</v>
      </c>
      <c r="AU197" s="236" t="s">
        <v>81</v>
      </c>
      <c r="AV197" s="13" t="s">
        <v>81</v>
      </c>
      <c r="AW197" s="13" t="s">
        <v>32</v>
      </c>
      <c r="AX197" s="13" t="s">
        <v>79</v>
      </c>
      <c r="AY197" s="236" t="s">
        <v>131</v>
      </c>
    </row>
    <row r="198" s="2" customFormat="1" ht="24.15" customHeight="1">
      <c r="A198" s="41"/>
      <c r="B198" s="42"/>
      <c r="C198" s="207" t="s">
        <v>358</v>
      </c>
      <c r="D198" s="207" t="s">
        <v>134</v>
      </c>
      <c r="E198" s="208" t="s">
        <v>722</v>
      </c>
      <c r="F198" s="209" t="s">
        <v>723</v>
      </c>
      <c r="G198" s="210" t="s">
        <v>137</v>
      </c>
      <c r="H198" s="211">
        <v>17.606000000000002</v>
      </c>
      <c r="I198" s="212"/>
      <c r="J198" s="213">
        <f>ROUND(I198*H198,2)</f>
        <v>0</v>
      </c>
      <c r="K198" s="209" t="s">
        <v>138</v>
      </c>
      <c r="L198" s="47"/>
      <c r="M198" s="214" t="s">
        <v>19</v>
      </c>
      <c r="N198" s="215" t="s">
        <v>42</v>
      </c>
      <c r="O198" s="87"/>
      <c r="P198" s="216">
        <f>O198*H198</f>
        <v>0</v>
      </c>
      <c r="Q198" s="216">
        <v>0.00025999999999999998</v>
      </c>
      <c r="R198" s="216">
        <f>Q198*H198</f>
        <v>0.0045775599999999996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236</v>
      </c>
      <c r="AT198" s="218" t="s">
        <v>134</v>
      </c>
      <c r="AU198" s="218" t="s">
        <v>81</v>
      </c>
      <c r="AY198" s="20" t="s">
        <v>131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236</v>
      </c>
      <c r="BM198" s="218" t="s">
        <v>965</v>
      </c>
    </row>
    <row r="199" s="2" customFormat="1">
      <c r="A199" s="41"/>
      <c r="B199" s="42"/>
      <c r="C199" s="43"/>
      <c r="D199" s="220" t="s">
        <v>141</v>
      </c>
      <c r="E199" s="43"/>
      <c r="F199" s="221" t="s">
        <v>725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141</v>
      </c>
      <c r="AU199" s="20" t="s">
        <v>81</v>
      </c>
    </row>
    <row r="200" s="12" customFormat="1" ht="25.92" customHeight="1">
      <c r="A200" s="12"/>
      <c r="B200" s="191"/>
      <c r="C200" s="192"/>
      <c r="D200" s="193" t="s">
        <v>70</v>
      </c>
      <c r="E200" s="194" t="s">
        <v>726</v>
      </c>
      <c r="F200" s="194" t="s">
        <v>727</v>
      </c>
      <c r="G200" s="192"/>
      <c r="H200" s="192"/>
      <c r="I200" s="195"/>
      <c r="J200" s="196">
        <f>BK200</f>
        <v>0</v>
      </c>
      <c r="K200" s="192"/>
      <c r="L200" s="197"/>
      <c r="M200" s="198"/>
      <c r="N200" s="199"/>
      <c r="O200" s="199"/>
      <c r="P200" s="200">
        <f>P201</f>
        <v>0</v>
      </c>
      <c r="Q200" s="199"/>
      <c r="R200" s="200">
        <f>R201</f>
        <v>0</v>
      </c>
      <c r="S200" s="199"/>
      <c r="T200" s="201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167</v>
      </c>
      <c r="AT200" s="203" t="s">
        <v>70</v>
      </c>
      <c r="AU200" s="203" t="s">
        <v>71</v>
      </c>
      <c r="AY200" s="202" t="s">
        <v>131</v>
      </c>
      <c r="BK200" s="204">
        <f>BK201</f>
        <v>0</v>
      </c>
    </row>
    <row r="201" s="2" customFormat="1" ht="16.5" customHeight="1">
      <c r="A201" s="41"/>
      <c r="B201" s="42"/>
      <c r="C201" s="207" t="s">
        <v>362</v>
      </c>
      <c r="D201" s="207" t="s">
        <v>134</v>
      </c>
      <c r="E201" s="208" t="s">
        <v>729</v>
      </c>
      <c r="F201" s="209" t="s">
        <v>727</v>
      </c>
      <c r="G201" s="210" t="s">
        <v>405</v>
      </c>
      <c r="H201" s="268"/>
      <c r="I201" s="212"/>
      <c r="J201" s="213">
        <f>ROUND(I201*H201,2)</f>
        <v>0</v>
      </c>
      <c r="K201" s="209" t="s">
        <v>19</v>
      </c>
      <c r="L201" s="47"/>
      <c r="M201" s="280" t="s">
        <v>19</v>
      </c>
      <c r="N201" s="281" t="s">
        <v>42</v>
      </c>
      <c r="O201" s="282"/>
      <c r="P201" s="283">
        <f>O201*H201</f>
        <v>0</v>
      </c>
      <c r="Q201" s="283">
        <v>0</v>
      </c>
      <c r="R201" s="283">
        <f>Q201*H201</f>
        <v>0</v>
      </c>
      <c r="S201" s="283">
        <v>0</v>
      </c>
      <c r="T201" s="28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139</v>
      </c>
      <c r="AT201" s="218" t="s">
        <v>134</v>
      </c>
      <c r="AU201" s="218" t="s">
        <v>79</v>
      </c>
      <c r="AY201" s="20" t="s">
        <v>131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139</v>
      </c>
      <c r="BM201" s="218" t="s">
        <v>966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4aBSq7SohhKK5fM9aJ+50HQjAbDjBpzWC/3e/+EJHIx0dKiExdqgp2RUV5CyPb6eUOZ4a/m8AmfnTPkdauv/Ew==" hashValue="ceFR1Ybwnxl7SoLB4nhmRBuFvr91eUplb4JPh1+EdXKuAVyw4PTnMn7pfVyVNbQBgZYKd5HVg8vLko3eEhpjzw==" algorithmName="SHA-512" password="80EB"/>
  <autoFilter ref="C90:K20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611131121"/>
    <hyperlink ref="F98" r:id="rId2" display="https://podminky.urs.cz/item/CS_URS_2024_01/611311131"/>
    <hyperlink ref="F100" r:id="rId3" display="https://podminky.urs.cz/item/CS_URS_2024_01/612131121"/>
    <hyperlink ref="F105" r:id="rId4" display="https://podminky.urs.cz/item/CS_URS_2024_01/612311131"/>
    <hyperlink ref="F108" r:id="rId5" display="https://podminky.urs.cz/item/CS_URS_2024_01/965046111"/>
    <hyperlink ref="F111" r:id="rId6" display="https://podminky.urs.cz/item/CS_URS_2024_01/965046119"/>
    <hyperlink ref="F114" r:id="rId7" display="https://podminky.urs.cz/item/CS_URS_2024_01/949101111"/>
    <hyperlink ref="F116" r:id="rId8" display="https://podminky.urs.cz/item/CS_URS_2024_01/952901111"/>
    <hyperlink ref="F119" r:id="rId9" display="https://podminky.urs.cz/item/CS_URS_2024_01/997002611"/>
    <hyperlink ref="F121" r:id="rId10" display="https://podminky.urs.cz/item/CS_URS_2024_01/997013213"/>
    <hyperlink ref="F123" r:id="rId11" display="https://podminky.urs.cz/item/CS_URS_2024_01/997013501"/>
    <hyperlink ref="F125" r:id="rId12" display="https://podminky.urs.cz/item/CS_URS_2024_01/997013509"/>
    <hyperlink ref="F128" r:id="rId13" display="https://podminky.urs.cz/item/CS_URS_2024_01/997013871"/>
    <hyperlink ref="F131" r:id="rId14" display="https://podminky.urs.cz/item/CS_URS_2024_01/998018002"/>
    <hyperlink ref="F137" r:id="rId15" display="https://podminky.urs.cz/item/CS_URS_2024_01/998741312"/>
    <hyperlink ref="F140" r:id="rId16" display="https://podminky.urs.cz/item/CS_URS_2024_01/766691914"/>
    <hyperlink ref="F142" r:id="rId17" display="https://podminky.urs.cz/item/CS_URS_2024_01/766660001"/>
    <hyperlink ref="F145" r:id="rId18" display="https://podminky.urs.cz/item/CS_URS_2024_01/766660729"/>
    <hyperlink ref="F148" r:id="rId19" display="https://podminky.urs.cz/item/CS_URS_2024_01/998766312"/>
    <hyperlink ref="F151" r:id="rId20" display="https://podminky.urs.cz/item/CS_URS_2024_01/771573810"/>
    <hyperlink ref="F154" r:id="rId21" display="https://podminky.urs.cz/item/CS_URS_2024_01/771121011"/>
    <hyperlink ref="F163" r:id="rId22" display="https://podminky.urs.cz/item/CS_URS_2024_01/771151014"/>
    <hyperlink ref="F165" r:id="rId23" display="https://podminky.urs.cz/item/CS_URS_2024_01/771574416"/>
    <hyperlink ref="F169" r:id="rId24" display="https://podminky.urs.cz/item/CS_URS_2024_01/771474112"/>
    <hyperlink ref="F174" r:id="rId25" display="https://podminky.urs.cz/item/CS_URS_2024_01/771161021"/>
    <hyperlink ref="F178" r:id="rId26" display="https://podminky.urs.cz/item/CS_URS_2024_01/998771312"/>
    <hyperlink ref="F181" r:id="rId27" display="https://podminky.urs.cz/item/CS_URS_2024_01/783306801"/>
    <hyperlink ref="F184" r:id="rId28" display="https://podminky.urs.cz/item/CS_URS_2024_01/783315103"/>
    <hyperlink ref="F187" r:id="rId29" display="https://podminky.urs.cz/item/CS_URS_2024_01/783317101"/>
    <hyperlink ref="F190" r:id="rId30" display="https://podminky.urs.cz/item/CS_URS_2024_01/784121001"/>
    <hyperlink ref="F196" r:id="rId31" display="https://podminky.urs.cz/item/CS_URS_2024_01/784181123"/>
    <hyperlink ref="F199" r:id="rId32" display="https://podminky.urs.cz/item/CS_URS_2024_01/78421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MDK - rekonstrukce sociálních zařízení II. NP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967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4. 2. 2024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ROUND((SUM(BE90:BE227)),  2)</f>
        <v>0</v>
      </c>
      <c r="G33" s="41"/>
      <c r="H33" s="41"/>
      <c r="I33" s="151">
        <v>0.20999999999999999</v>
      </c>
      <c r="J33" s="150">
        <f>ROUND(((SUM(BE90:BE227))*I33),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ROUND((SUM(BF90:BF227)),  2)</f>
        <v>0</v>
      </c>
      <c r="G34" s="41"/>
      <c r="H34" s="41"/>
      <c r="I34" s="151">
        <v>0.12</v>
      </c>
      <c r="J34" s="150">
        <f>ROUND(((SUM(BF90:BF227))*I34),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ROUND((SUM(BG90:BG227)),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ROUND((SUM(BH90:BH227)),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ROUND((SUM(BI90:BI227)),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MDK - rekonstrukce sociálních zařízení II. NP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Chodba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4. 2. 2024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J118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104</v>
      </c>
      <c r="E65" s="171"/>
      <c r="F65" s="171"/>
      <c r="G65" s="171"/>
      <c r="H65" s="171"/>
      <c r="I65" s="171"/>
      <c r="J65" s="172">
        <f>J133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J134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111</v>
      </c>
      <c r="E67" s="177"/>
      <c r="F67" s="177"/>
      <c r="G67" s="177"/>
      <c r="H67" s="177"/>
      <c r="I67" s="177"/>
      <c r="J67" s="178">
        <f>J138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112</v>
      </c>
      <c r="E68" s="177"/>
      <c r="F68" s="177"/>
      <c r="G68" s="177"/>
      <c r="H68" s="177"/>
      <c r="I68" s="177"/>
      <c r="J68" s="178">
        <f>J168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</v>
      </c>
      <c r="E69" s="177"/>
      <c r="F69" s="177"/>
      <c r="G69" s="177"/>
      <c r="H69" s="177"/>
      <c r="I69" s="177"/>
      <c r="J69" s="178">
        <f>J191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115</v>
      </c>
      <c r="E70" s="171"/>
      <c r="F70" s="171"/>
      <c r="G70" s="171"/>
      <c r="H70" s="171"/>
      <c r="I70" s="171"/>
      <c r="J70" s="172">
        <f>J226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MDK - rekonstrukce sociálních zařízení II. NP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92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Chodba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4. 2. 2024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Město Sokolov</v>
      </c>
      <c r="G86" s="43"/>
      <c r="H86" s="43"/>
      <c r="I86" s="35" t="s">
        <v>31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33</v>
      </c>
      <c r="J87" s="39" t="str">
        <f>E24</f>
        <v>Michal Kubelka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117</v>
      </c>
      <c r="D89" s="183" t="s">
        <v>56</v>
      </c>
      <c r="E89" s="183" t="s">
        <v>52</v>
      </c>
      <c r="F89" s="183" t="s">
        <v>53</v>
      </c>
      <c r="G89" s="183" t="s">
        <v>118</v>
      </c>
      <c r="H89" s="183" t="s">
        <v>119</v>
      </c>
      <c r="I89" s="183" t="s">
        <v>120</v>
      </c>
      <c r="J89" s="183" t="s">
        <v>96</v>
      </c>
      <c r="K89" s="184" t="s">
        <v>121</v>
      </c>
      <c r="L89" s="185"/>
      <c r="M89" s="95" t="s">
        <v>19</v>
      </c>
      <c r="N89" s="96" t="s">
        <v>41</v>
      </c>
      <c r="O89" s="96" t="s">
        <v>122</v>
      </c>
      <c r="P89" s="96" t="s">
        <v>123</v>
      </c>
      <c r="Q89" s="96" t="s">
        <v>124</v>
      </c>
      <c r="R89" s="96" t="s">
        <v>125</v>
      </c>
      <c r="S89" s="96" t="s">
        <v>126</v>
      </c>
      <c r="T89" s="97" t="s">
        <v>127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128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P91+P133+P226</f>
        <v>0</v>
      </c>
      <c r="Q90" s="99"/>
      <c r="R90" s="188">
        <f>R91+R133+R226</f>
        <v>0.44370662999999999</v>
      </c>
      <c r="S90" s="99"/>
      <c r="T90" s="189">
        <f>T91+T133+T226</f>
        <v>0.30109450999999998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70</v>
      </c>
      <c r="AU90" s="20" t="s">
        <v>97</v>
      </c>
      <c r="BK90" s="190">
        <f>BK91+BK133+BK226</f>
        <v>0</v>
      </c>
    </row>
    <row r="91" s="12" customFormat="1" ht="25.92" customHeight="1">
      <c r="A91" s="12"/>
      <c r="B91" s="191"/>
      <c r="C91" s="192"/>
      <c r="D91" s="193" t="s">
        <v>70</v>
      </c>
      <c r="E91" s="194" t="s">
        <v>129</v>
      </c>
      <c r="F91" s="194" t="s">
        <v>130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P92+P105+P118+P130</f>
        <v>0</v>
      </c>
      <c r="Q91" s="199"/>
      <c r="R91" s="200">
        <f>R92+R105+R118+R130</f>
        <v>0.12385349000000001</v>
      </c>
      <c r="S91" s="199"/>
      <c r="T91" s="201">
        <f>T92+T105+T118+T130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71</v>
      </c>
      <c r="AY91" s="202" t="s">
        <v>131</v>
      </c>
      <c r="BK91" s="204">
        <f>BK92+BK105+BK118+BK130</f>
        <v>0</v>
      </c>
    </row>
    <row r="92" s="12" customFormat="1" ht="22.8" customHeight="1">
      <c r="A92" s="12"/>
      <c r="B92" s="191"/>
      <c r="C92" s="192"/>
      <c r="D92" s="193" t="s">
        <v>70</v>
      </c>
      <c r="E92" s="205" t="s">
        <v>159</v>
      </c>
      <c r="F92" s="205" t="s">
        <v>160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SUM(P93:P104)</f>
        <v>0</v>
      </c>
      <c r="Q92" s="199"/>
      <c r="R92" s="200">
        <f>SUM(R93:R104)</f>
        <v>0.12305908000000002</v>
      </c>
      <c r="S92" s="199"/>
      <c r="T92" s="201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79</v>
      </c>
      <c r="AY92" s="202" t="s">
        <v>131</v>
      </c>
      <c r="BK92" s="204">
        <f>SUM(BK93:BK104)</f>
        <v>0</v>
      </c>
    </row>
    <row r="93" s="2" customFormat="1" ht="21.75" customHeight="1">
      <c r="A93" s="41"/>
      <c r="B93" s="42"/>
      <c r="C93" s="207" t="s">
        <v>167</v>
      </c>
      <c r="D93" s="207" t="s">
        <v>134</v>
      </c>
      <c r="E93" s="208" t="s">
        <v>168</v>
      </c>
      <c r="F93" s="209" t="s">
        <v>169</v>
      </c>
      <c r="G93" s="210" t="s">
        <v>137</v>
      </c>
      <c r="H93" s="211">
        <v>4.9400000000000004</v>
      </c>
      <c r="I93" s="212"/>
      <c r="J93" s="213">
        <f>ROUND(I93*H93,2)</f>
        <v>0</v>
      </c>
      <c r="K93" s="209" t="s">
        <v>138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0.020480000000000002</v>
      </c>
      <c r="R93" s="216">
        <f>Q93*H93</f>
        <v>0.10117120000000002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139</v>
      </c>
      <c r="AT93" s="218" t="s">
        <v>134</v>
      </c>
      <c r="AU93" s="218" t="s">
        <v>81</v>
      </c>
      <c r="AY93" s="20" t="s">
        <v>131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139</v>
      </c>
      <c r="BM93" s="218" t="s">
        <v>968</v>
      </c>
    </row>
    <row r="94" s="2" customFormat="1">
      <c r="A94" s="41"/>
      <c r="B94" s="42"/>
      <c r="C94" s="43"/>
      <c r="D94" s="220" t="s">
        <v>141</v>
      </c>
      <c r="E94" s="43"/>
      <c r="F94" s="221" t="s">
        <v>171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141</v>
      </c>
      <c r="AU94" s="20" t="s">
        <v>81</v>
      </c>
    </row>
    <row r="95" s="15" customFormat="1">
      <c r="A95" s="15"/>
      <c r="B95" s="248"/>
      <c r="C95" s="249"/>
      <c r="D95" s="227" t="s">
        <v>143</v>
      </c>
      <c r="E95" s="250" t="s">
        <v>19</v>
      </c>
      <c r="F95" s="251" t="s">
        <v>969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143</v>
      </c>
      <c r="AU95" s="257" t="s">
        <v>81</v>
      </c>
      <c r="AV95" s="15" t="s">
        <v>79</v>
      </c>
      <c r="AW95" s="15" t="s">
        <v>32</v>
      </c>
      <c r="AX95" s="15" t="s">
        <v>71</v>
      </c>
      <c r="AY95" s="257" t="s">
        <v>131</v>
      </c>
    </row>
    <row r="96" s="13" customFormat="1">
      <c r="A96" s="13"/>
      <c r="B96" s="225"/>
      <c r="C96" s="226"/>
      <c r="D96" s="227" t="s">
        <v>143</v>
      </c>
      <c r="E96" s="228" t="s">
        <v>19</v>
      </c>
      <c r="F96" s="229" t="s">
        <v>970</v>
      </c>
      <c r="G96" s="226"/>
      <c r="H96" s="230">
        <v>4.9400000000000004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143</v>
      </c>
      <c r="AU96" s="236" t="s">
        <v>81</v>
      </c>
      <c r="AV96" s="13" t="s">
        <v>81</v>
      </c>
      <c r="AW96" s="13" t="s">
        <v>32</v>
      </c>
      <c r="AX96" s="13" t="s">
        <v>79</v>
      </c>
      <c r="AY96" s="236" t="s">
        <v>131</v>
      </c>
    </row>
    <row r="97" s="2" customFormat="1" ht="16.5" customHeight="1">
      <c r="A97" s="41"/>
      <c r="B97" s="42"/>
      <c r="C97" s="207" t="s">
        <v>184</v>
      </c>
      <c r="D97" s="207" t="s">
        <v>134</v>
      </c>
      <c r="E97" s="208" t="s">
        <v>185</v>
      </c>
      <c r="F97" s="209" t="s">
        <v>186</v>
      </c>
      <c r="G97" s="210" t="s">
        <v>137</v>
      </c>
      <c r="H97" s="211">
        <v>5.1379999999999999</v>
      </c>
      <c r="I97" s="212"/>
      <c r="J97" s="213">
        <f>ROUND(I97*H97,2)</f>
        <v>0</v>
      </c>
      <c r="K97" s="209" t="s">
        <v>138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0.00025999999999999998</v>
      </c>
      <c r="R97" s="216">
        <f>Q97*H97</f>
        <v>0.0013358799999999998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139</v>
      </c>
      <c r="AT97" s="218" t="s">
        <v>134</v>
      </c>
      <c r="AU97" s="218" t="s">
        <v>81</v>
      </c>
      <c r="AY97" s="20" t="s">
        <v>131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139</v>
      </c>
      <c r="BM97" s="218" t="s">
        <v>971</v>
      </c>
    </row>
    <row r="98" s="2" customFormat="1">
      <c r="A98" s="41"/>
      <c r="B98" s="42"/>
      <c r="C98" s="43"/>
      <c r="D98" s="220" t="s">
        <v>141</v>
      </c>
      <c r="E98" s="43"/>
      <c r="F98" s="221" t="s">
        <v>188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141</v>
      </c>
      <c r="AU98" s="20" t="s">
        <v>81</v>
      </c>
    </row>
    <row r="99" s="15" customFormat="1">
      <c r="A99" s="15"/>
      <c r="B99" s="248"/>
      <c r="C99" s="249"/>
      <c r="D99" s="227" t="s">
        <v>143</v>
      </c>
      <c r="E99" s="250" t="s">
        <v>19</v>
      </c>
      <c r="F99" s="251" t="s">
        <v>972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143</v>
      </c>
      <c r="AU99" s="257" t="s">
        <v>81</v>
      </c>
      <c r="AV99" s="15" t="s">
        <v>79</v>
      </c>
      <c r="AW99" s="15" t="s">
        <v>32</v>
      </c>
      <c r="AX99" s="15" t="s">
        <v>71</v>
      </c>
      <c r="AY99" s="257" t="s">
        <v>131</v>
      </c>
    </row>
    <row r="100" s="13" customFormat="1">
      <c r="A100" s="13"/>
      <c r="B100" s="225"/>
      <c r="C100" s="226"/>
      <c r="D100" s="227" t="s">
        <v>143</v>
      </c>
      <c r="E100" s="228" t="s">
        <v>19</v>
      </c>
      <c r="F100" s="229" t="s">
        <v>973</v>
      </c>
      <c r="G100" s="226"/>
      <c r="H100" s="230">
        <v>4.641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143</v>
      </c>
      <c r="AU100" s="236" t="s">
        <v>81</v>
      </c>
      <c r="AV100" s="13" t="s">
        <v>81</v>
      </c>
      <c r="AW100" s="13" t="s">
        <v>32</v>
      </c>
      <c r="AX100" s="13" t="s">
        <v>71</v>
      </c>
      <c r="AY100" s="236" t="s">
        <v>131</v>
      </c>
    </row>
    <row r="101" s="13" customFormat="1">
      <c r="A101" s="13"/>
      <c r="B101" s="225"/>
      <c r="C101" s="226"/>
      <c r="D101" s="227" t="s">
        <v>143</v>
      </c>
      <c r="E101" s="228" t="s">
        <v>19</v>
      </c>
      <c r="F101" s="229" t="s">
        <v>974</v>
      </c>
      <c r="G101" s="226"/>
      <c r="H101" s="230">
        <v>0.497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143</v>
      </c>
      <c r="AU101" s="236" t="s">
        <v>81</v>
      </c>
      <c r="AV101" s="13" t="s">
        <v>81</v>
      </c>
      <c r="AW101" s="13" t="s">
        <v>32</v>
      </c>
      <c r="AX101" s="13" t="s">
        <v>71</v>
      </c>
      <c r="AY101" s="236" t="s">
        <v>131</v>
      </c>
    </row>
    <row r="102" s="14" customFormat="1">
      <c r="A102" s="14"/>
      <c r="B102" s="237"/>
      <c r="C102" s="238"/>
      <c r="D102" s="227" t="s">
        <v>143</v>
      </c>
      <c r="E102" s="239" t="s">
        <v>19</v>
      </c>
      <c r="F102" s="240" t="s">
        <v>147</v>
      </c>
      <c r="G102" s="238"/>
      <c r="H102" s="241">
        <v>5.1379999999999999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143</v>
      </c>
      <c r="AU102" s="247" t="s">
        <v>81</v>
      </c>
      <c r="AV102" s="14" t="s">
        <v>139</v>
      </c>
      <c r="AW102" s="14" t="s">
        <v>32</v>
      </c>
      <c r="AX102" s="14" t="s">
        <v>79</v>
      </c>
      <c r="AY102" s="247" t="s">
        <v>131</v>
      </c>
    </row>
    <row r="103" s="2" customFormat="1" ht="16.5" customHeight="1">
      <c r="A103" s="41"/>
      <c r="B103" s="42"/>
      <c r="C103" s="207" t="s">
        <v>193</v>
      </c>
      <c r="D103" s="207" t="s">
        <v>134</v>
      </c>
      <c r="E103" s="208" t="s">
        <v>194</v>
      </c>
      <c r="F103" s="209" t="s">
        <v>195</v>
      </c>
      <c r="G103" s="210" t="s">
        <v>137</v>
      </c>
      <c r="H103" s="211">
        <v>5.1379999999999999</v>
      </c>
      <c r="I103" s="212"/>
      <c r="J103" s="213">
        <f>ROUND(I103*H103,2)</f>
        <v>0</v>
      </c>
      <c r="K103" s="209" t="s">
        <v>138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0.0040000000000000001</v>
      </c>
      <c r="R103" s="216">
        <f>Q103*H103</f>
        <v>0.020552000000000001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139</v>
      </c>
      <c r="AT103" s="218" t="s">
        <v>134</v>
      </c>
      <c r="AU103" s="218" t="s">
        <v>81</v>
      </c>
      <c r="AY103" s="20" t="s">
        <v>131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139</v>
      </c>
      <c r="BM103" s="218" t="s">
        <v>975</v>
      </c>
    </row>
    <row r="104" s="2" customFormat="1">
      <c r="A104" s="41"/>
      <c r="B104" s="42"/>
      <c r="C104" s="43"/>
      <c r="D104" s="220" t="s">
        <v>141</v>
      </c>
      <c r="E104" s="43"/>
      <c r="F104" s="221" t="s">
        <v>197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141</v>
      </c>
      <c r="AU104" s="20" t="s">
        <v>81</v>
      </c>
    </row>
    <row r="105" s="12" customFormat="1" ht="22.8" customHeight="1">
      <c r="A105" s="12"/>
      <c r="B105" s="191"/>
      <c r="C105" s="192"/>
      <c r="D105" s="193" t="s">
        <v>70</v>
      </c>
      <c r="E105" s="205" t="s">
        <v>198</v>
      </c>
      <c r="F105" s="205" t="s">
        <v>208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SUM(P106:P117)</f>
        <v>0</v>
      </c>
      <c r="Q105" s="199"/>
      <c r="R105" s="200">
        <f>SUM(R106:R117)</f>
        <v>0.00079440999999999995</v>
      </c>
      <c r="S105" s="199"/>
      <c r="T105" s="201">
        <f>SUM(T106:T117)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79</v>
      </c>
      <c r="AT105" s="203" t="s">
        <v>70</v>
      </c>
      <c r="AU105" s="203" t="s">
        <v>79</v>
      </c>
      <c r="AY105" s="202" t="s">
        <v>131</v>
      </c>
      <c r="BK105" s="204">
        <f>SUM(BK106:BK117)</f>
        <v>0</v>
      </c>
    </row>
    <row r="106" s="2" customFormat="1" ht="16.5" customHeight="1">
      <c r="A106" s="41"/>
      <c r="B106" s="42"/>
      <c r="C106" s="207" t="s">
        <v>8</v>
      </c>
      <c r="D106" s="207" t="s">
        <v>134</v>
      </c>
      <c r="E106" s="208" t="s">
        <v>215</v>
      </c>
      <c r="F106" s="209" t="s">
        <v>216</v>
      </c>
      <c r="G106" s="210" t="s">
        <v>137</v>
      </c>
      <c r="H106" s="211">
        <v>4.673</v>
      </c>
      <c r="I106" s="212"/>
      <c r="J106" s="213">
        <f>ROUND(I106*H106,2)</f>
        <v>0</v>
      </c>
      <c r="K106" s="209" t="s">
        <v>138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139</v>
      </c>
      <c r="AT106" s="218" t="s">
        <v>134</v>
      </c>
      <c r="AU106" s="218" t="s">
        <v>81</v>
      </c>
      <c r="AY106" s="20" t="s">
        <v>131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139</v>
      </c>
      <c r="BM106" s="218" t="s">
        <v>976</v>
      </c>
    </row>
    <row r="107" s="2" customFormat="1">
      <c r="A107" s="41"/>
      <c r="B107" s="42"/>
      <c r="C107" s="43"/>
      <c r="D107" s="220" t="s">
        <v>141</v>
      </c>
      <c r="E107" s="43"/>
      <c r="F107" s="221" t="s">
        <v>218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141</v>
      </c>
      <c r="AU107" s="20" t="s">
        <v>81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977</v>
      </c>
      <c r="G108" s="226"/>
      <c r="H108" s="230">
        <v>4.173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32</v>
      </c>
      <c r="AX108" s="13" t="s">
        <v>71</v>
      </c>
      <c r="AY108" s="236" t="s">
        <v>131</v>
      </c>
    </row>
    <row r="109" s="13" customFormat="1">
      <c r="A109" s="13"/>
      <c r="B109" s="225"/>
      <c r="C109" s="226"/>
      <c r="D109" s="227" t="s">
        <v>143</v>
      </c>
      <c r="E109" s="228" t="s">
        <v>19</v>
      </c>
      <c r="F109" s="229" t="s">
        <v>978</v>
      </c>
      <c r="G109" s="226"/>
      <c r="H109" s="230">
        <v>0.5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143</v>
      </c>
      <c r="AU109" s="236" t="s">
        <v>81</v>
      </c>
      <c r="AV109" s="13" t="s">
        <v>81</v>
      </c>
      <c r="AW109" s="13" t="s">
        <v>32</v>
      </c>
      <c r="AX109" s="13" t="s">
        <v>71</v>
      </c>
      <c r="AY109" s="236" t="s">
        <v>131</v>
      </c>
    </row>
    <row r="110" s="14" customFormat="1">
      <c r="A110" s="14"/>
      <c r="B110" s="237"/>
      <c r="C110" s="238"/>
      <c r="D110" s="227" t="s">
        <v>143</v>
      </c>
      <c r="E110" s="239" t="s">
        <v>19</v>
      </c>
      <c r="F110" s="240" t="s">
        <v>147</v>
      </c>
      <c r="G110" s="238"/>
      <c r="H110" s="241">
        <v>4.673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143</v>
      </c>
      <c r="AU110" s="247" t="s">
        <v>81</v>
      </c>
      <c r="AV110" s="14" t="s">
        <v>139</v>
      </c>
      <c r="AW110" s="14" t="s">
        <v>32</v>
      </c>
      <c r="AX110" s="14" t="s">
        <v>79</v>
      </c>
      <c r="AY110" s="247" t="s">
        <v>131</v>
      </c>
    </row>
    <row r="111" s="2" customFormat="1" ht="16.5" customHeight="1">
      <c r="A111" s="41"/>
      <c r="B111" s="42"/>
      <c r="C111" s="207" t="s">
        <v>219</v>
      </c>
      <c r="D111" s="207" t="s">
        <v>134</v>
      </c>
      <c r="E111" s="208" t="s">
        <v>220</v>
      </c>
      <c r="F111" s="209" t="s">
        <v>221</v>
      </c>
      <c r="G111" s="210" t="s">
        <v>137</v>
      </c>
      <c r="H111" s="211">
        <v>9.3460000000000001</v>
      </c>
      <c r="I111" s="212"/>
      <c r="J111" s="213">
        <f>ROUND(I111*H111,2)</f>
        <v>0</v>
      </c>
      <c r="K111" s="209" t="s">
        <v>138</v>
      </c>
      <c r="L111" s="47"/>
      <c r="M111" s="214" t="s">
        <v>19</v>
      </c>
      <c r="N111" s="215" t="s">
        <v>42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139</v>
      </c>
      <c r="AT111" s="218" t="s">
        <v>134</v>
      </c>
      <c r="AU111" s="218" t="s">
        <v>81</v>
      </c>
      <c r="AY111" s="20" t="s">
        <v>131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139</v>
      </c>
      <c r="BM111" s="218" t="s">
        <v>979</v>
      </c>
    </row>
    <row r="112" s="2" customFormat="1">
      <c r="A112" s="41"/>
      <c r="B112" s="42"/>
      <c r="C112" s="43"/>
      <c r="D112" s="220" t="s">
        <v>141</v>
      </c>
      <c r="E112" s="43"/>
      <c r="F112" s="221" t="s">
        <v>223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141</v>
      </c>
      <c r="AU112" s="20" t="s">
        <v>81</v>
      </c>
    </row>
    <row r="113" s="13" customFormat="1">
      <c r="A113" s="13"/>
      <c r="B113" s="225"/>
      <c r="C113" s="226"/>
      <c r="D113" s="227" t="s">
        <v>143</v>
      </c>
      <c r="E113" s="228" t="s">
        <v>19</v>
      </c>
      <c r="F113" s="229" t="s">
        <v>980</v>
      </c>
      <c r="G113" s="226"/>
      <c r="H113" s="230">
        <v>9.3460000000000001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143</v>
      </c>
      <c r="AU113" s="236" t="s">
        <v>81</v>
      </c>
      <c r="AV113" s="13" t="s">
        <v>81</v>
      </c>
      <c r="AW113" s="13" t="s">
        <v>32</v>
      </c>
      <c r="AX113" s="13" t="s">
        <v>79</v>
      </c>
      <c r="AY113" s="236" t="s">
        <v>131</v>
      </c>
    </row>
    <row r="114" s="2" customFormat="1" ht="24.15" customHeight="1">
      <c r="A114" s="41"/>
      <c r="B114" s="42"/>
      <c r="C114" s="207" t="s">
        <v>691</v>
      </c>
      <c r="D114" s="207" t="s">
        <v>134</v>
      </c>
      <c r="E114" s="208" t="s">
        <v>912</v>
      </c>
      <c r="F114" s="209" t="s">
        <v>913</v>
      </c>
      <c r="G114" s="210" t="s">
        <v>137</v>
      </c>
      <c r="H114" s="211">
        <v>4.673</v>
      </c>
      <c r="I114" s="212"/>
      <c r="J114" s="213">
        <f>ROUND(I114*H114,2)</f>
        <v>0</v>
      </c>
      <c r="K114" s="209" t="s">
        <v>138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0.00012999999999999999</v>
      </c>
      <c r="R114" s="216">
        <f>Q114*H114</f>
        <v>0.00060748999999999992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139</v>
      </c>
      <c r="AT114" s="218" t="s">
        <v>134</v>
      </c>
      <c r="AU114" s="218" t="s">
        <v>81</v>
      </c>
      <c r="AY114" s="20" t="s">
        <v>131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139</v>
      </c>
      <c r="BM114" s="218" t="s">
        <v>981</v>
      </c>
    </row>
    <row r="115" s="2" customFormat="1">
      <c r="A115" s="41"/>
      <c r="B115" s="42"/>
      <c r="C115" s="43"/>
      <c r="D115" s="220" t="s">
        <v>141</v>
      </c>
      <c r="E115" s="43"/>
      <c r="F115" s="221" t="s">
        <v>915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141</v>
      </c>
      <c r="AU115" s="20" t="s">
        <v>81</v>
      </c>
    </row>
    <row r="116" s="2" customFormat="1" ht="24.15" customHeight="1">
      <c r="A116" s="41"/>
      <c r="B116" s="42"/>
      <c r="C116" s="207" t="s">
        <v>696</v>
      </c>
      <c r="D116" s="207" t="s">
        <v>134</v>
      </c>
      <c r="E116" s="208" t="s">
        <v>916</v>
      </c>
      <c r="F116" s="209" t="s">
        <v>917</v>
      </c>
      <c r="G116" s="210" t="s">
        <v>137</v>
      </c>
      <c r="H116" s="211">
        <v>4.673</v>
      </c>
      <c r="I116" s="212"/>
      <c r="J116" s="213">
        <f>ROUND(I116*H116,2)</f>
        <v>0</v>
      </c>
      <c r="K116" s="209" t="s">
        <v>138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4.0000000000000003E-05</v>
      </c>
      <c r="R116" s="216">
        <f>Q116*H116</f>
        <v>0.00018692000000000001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139</v>
      </c>
      <c r="AT116" s="218" t="s">
        <v>134</v>
      </c>
      <c r="AU116" s="218" t="s">
        <v>81</v>
      </c>
      <c r="AY116" s="20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139</v>
      </c>
      <c r="BM116" s="218" t="s">
        <v>982</v>
      </c>
    </row>
    <row r="117" s="2" customFormat="1">
      <c r="A117" s="41"/>
      <c r="B117" s="42"/>
      <c r="C117" s="43"/>
      <c r="D117" s="220" t="s">
        <v>141</v>
      </c>
      <c r="E117" s="43"/>
      <c r="F117" s="221" t="s">
        <v>919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141</v>
      </c>
      <c r="AU117" s="20" t="s">
        <v>81</v>
      </c>
    </row>
    <row r="118" s="12" customFormat="1" ht="22.8" customHeight="1">
      <c r="A118" s="12"/>
      <c r="B118" s="191"/>
      <c r="C118" s="192"/>
      <c r="D118" s="193" t="s">
        <v>70</v>
      </c>
      <c r="E118" s="205" t="s">
        <v>241</v>
      </c>
      <c r="F118" s="205" t="s">
        <v>242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SUM(P119:P129)</f>
        <v>0</v>
      </c>
      <c r="Q118" s="199"/>
      <c r="R118" s="200">
        <f>SUM(R119:R129)</f>
        <v>0</v>
      </c>
      <c r="S118" s="199"/>
      <c r="T118" s="201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79</v>
      </c>
      <c r="AT118" s="203" t="s">
        <v>70</v>
      </c>
      <c r="AU118" s="203" t="s">
        <v>79</v>
      </c>
      <c r="AY118" s="202" t="s">
        <v>131</v>
      </c>
      <c r="BK118" s="204">
        <f>SUM(BK119:BK129)</f>
        <v>0</v>
      </c>
    </row>
    <row r="119" s="2" customFormat="1" ht="16.5" customHeight="1">
      <c r="A119" s="41"/>
      <c r="B119" s="42"/>
      <c r="C119" s="207" t="s">
        <v>243</v>
      </c>
      <c r="D119" s="207" t="s">
        <v>134</v>
      </c>
      <c r="E119" s="208" t="s">
        <v>244</v>
      </c>
      <c r="F119" s="209" t="s">
        <v>245</v>
      </c>
      <c r="G119" s="210" t="s">
        <v>246</v>
      </c>
      <c r="H119" s="211">
        <v>0.30099999999999999</v>
      </c>
      <c r="I119" s="212"/>
      <c r="J119" s="213">
        <f>ROUND(I119*H119,2)</f>
        <v>0</v>
      </c>
      <c r="K119" s="209" t="s">
        <v>138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139</v>
      </c>
      <c r="AT119" s="218" t="s">
        <v>134</v>
      </c>
      <c r="AU119" s="218" t="s">
        <v>81</v>
      </c>
      <c r="AY119" s="20" t="s">
        <v>131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139</v>
      </c>
      <c r="BM119" s="218" t="s">
        <v>983</v>
      </c>
    </row>
    <row r="120" s="2" customFormat="1">
      <c r="A120" s="41"/>
      <c r="B120" s="42"/>
      <c r="C120" s="43"/>
      <c r="D120" s="220" t="s">
        <v>141</v>
      </c>
      <c r="E120" s="43"/>
      <c r="F120" s="221" t="s">
        <v>248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141</v>
      </c>
      <c r="AU120" s="20" t="s">
        <v>81</v>
      </c>
    </row>
    <row r="121" s="2" customFormat="1" ht="24.15" customHeight="1">
      <c r="A121" s="41"/>
      <c r="B121" s="42"/>
      <c r="C121" s="207" t="s">
        <v>249</v>
      </c>
      <c r="D121" s="207" t="s">
        <v>134</v>
      </c>
      <c r="E121" s="208" t="s">
        <v>250</v>
      </c>
      <c r="F121" s="209" t="s">
        <v>251</v>
      </c>
      <c r="G121" s="210" t="s">
        <v>246</v>
      </c>
      <c r="H121" s="211">
        <v>0.30099999999999999</v>
      </c>
      <c r="I121" s="212"/>
      <c r="J121" s="213">
        <f>ROUND(I121*H121,2)</f>
        <v>0</v>
      </c>
      <c r="K121" s="209" t="s">
        <v>138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139</v>
      </c>
      <c r="AT121" s="218" t="s">
        <v>134</v>
      </c>
      <c r="AU121" s="218" t="s">
        <v>81</v>
      </c>
      <c r="AY121" s="20" t="s">
        <v>131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139</v>
      </c>
      <c r="BM121" s="218" t="s">
        <v>984</v>
      </c>
    </row>
    <row r="122" s="2" customFormat="1">
      <c r="A122" s="41"/>
      <c r="B122" s="42"/>
      <c r="C122" s="43"/>
      <c r="D122" s="220" t="s">
        <v>141</v>
      </c>
      <c r="E122" s="43"/>
      <c r="F122" s="221" t="s">
        <v>253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141</v>
      </c>
      <c r="AU122" s="20" t="s">
        <v>81</v>
      </c>
    </row>
    <row r="123" s="2" customFormat="1" ht="21.75" customHeight="1">
      <c r="A123" s="41"/>
      <c r="B123" s="42"/>
      <c r="C123" s="207" t="s">
        <v>254</v>
      </c>
      <c r="D123" s="207" t="s">
        <v>134</v>
      </c>
      <c r="E123" s="208" t="s">
        <v>255</v>
      </c>
      <c r="F123" s="209" t="s">
        <v>256</v>
      </c>
      <c r="G123" s="210" t="s">
        <v>246</v>
      </c>
      <c r="H123" s="211">
        <v>0.30099999999999999</v>
      </c>
      <c r="I123" s="212"/>
      <c r="J123" s="213">
        <f>ROUND(I123*H123,2)</f>
        <v>0</v>
      </c>
      <c r="K123" s="209" t="s">
        <v>138</v>
      </c>
      <c r="L123" s="47"/>
      <c r="M123" s="214" t="s">
        <v>19</v>
      </c>
      <c r="N123" s="215" t="s">
        <v>42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139</v>
      </c>
      <c r="AT123" s="218" t="s">
        <v>134</v>
      </c>
      <c r="AU123" s="218" t="s">
        <v>81</v>
      </c>
      <c r="AY123" s="20" t="s">
        <v>131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139</v>
      </c>
      <c r="BM123" s="218" t="s">
        <v>985</v>
      </c>
    </row>
    <row r="124" s="2" customFormat="1">
      <c r="A124" s="41"/>
      <c r="B124" s="42"/>
      <c r="C124" s="43"/>
      <c r="D124" s="220" t="s">
        <v>141</v>
      </c>
      <c r="E124" s="43"/>
      <c r="F124" s="221" t="s">
        <v>258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141</v>
      </c>
      <c r="AU124" s="20" t="s">
        <v>81</v>
      </c>
    </row>
    <row r="125" s="2" customFormat="1" ht="24.15" customHeight="1">
      <c r="A125" s="41"/>
      <c r="B125" s="42"/>
      <c r="C125" s="207" t="s">
        <v>259</v>
      </c>
      <c r="D125" s="207" t="s">
        <v>134</v>
      </c>
      <c r="E125" s="208" t="s">
        <v>260</v>
      </c>
      <c r="F125" s="209" t="s">
        <v>261</v>
      </c>
      <c r="G125" s="210" t="s">
        <v>246</v>
      </c>
      <c r="H125" s="211">
        <v>30.800000000000001</v>
      </c>
      <c r="I125" s="212"/>
      <c r="J125" s="213">
        <f>ROUND(I125*H125,2)</f>
        <v>0</v>
      </c>
      <c r="K125" s="209" t="s">
        <v>138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139</v>
      </c>
      <c r="AT125" s="218" t="s">
        <v>134</v>
      </c>
      <c r="AU125" s="218" t="s">
        <v>81</v>
      </c>
      <c r="AY125" s="20" t="s">
        <v>131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139</v>
      </c>
      <c r="BM125" s="218" t="s">
        <v>986</v>
      </c>
    </row>
    <row r="126" s="2" customFormat="1">
      <c r="A126" s="41"/>
      <c r="B126" s="42"/>
      <c r="C126" s="43"/>
      <c r="D126" s="220" t="s">
        <v>141</v>
      </c>
      <c r="E126" s="43"/>
      <c r="F126" s="221" t="s">
        <v>263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141</v>
      </c>
      <c r="AU126" s="20" t="s">
        <v>81</v>
      </c>
    </row>
    <row r="127" s="13" customFormat="1">
      <c r="A127" s="13"/>
      <c r="B127" s="225"/>
      <c r="C127" s="226"/>
      <c r="D127" s="227" t="s">
        <v>143</v>
      </c>
      <c r="E127" s="228" t="s">
        <v>19</v>
      </c>
      <c r="F127" s="229" t="s">
        <v>264</v>
      </c>
      <c r="G127" s="226"/>
      <c r="H127" s="230">
        <v>30.800000000000001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143</v>
      </c>
      <c r="AU127" s="236" t="s">
        <v>81</v>
      </c>
      <c r="AV127" s="13" t="s">
        <v>81</v>
      </c>
      <c r="AW127" s="13" t="s">
        <v>32</v>
      </c>
      <c r="AX127" s="13" t="s">
        <v>79</v>
      </c>
      <c r="AY127" s="236" t="s">
        <v>131</v>
      </c>
    </row>
    <row r="128" s="2" customFormat="1" ht="24.15" customHeight="1">
      <c r="A128" s="41"/>
      <c r="B128" s="42"/>
      <c r="C128" s="207" t="s">
        <v>7</v>
      </c>
      <c r="D128" s="207" t="s">
        <v>134</v>
      </c>
      <c r="E128" s="208" t="s">
        <v>265</v>
      </c>
      <c r="F128" s="209" t="s">
        <v>266</v>
      </c>
      <c r="G128" s="210" t="s">
        <v>246</v>
      </c>
      <c r="H128" s="211">
        <v>0.30099999999999999</v>
      </c>
      <c r="I128" s="212"/>
      <c r="J128" s="213">
        <f>ROUND(I128*H128,2)</f>
        <v>0</v>
      </c>
      <c r="K128" s="209" t="s">
        <v>138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139</v>
      </c>
      <c r="AT128" s="218" t="s">
        <v>134</v>
      </c>
      <c r="AU128" s="218" t="s">
        <v>81</v>
      </c>
      <c r="AY128" s="20" t="s">
        <v>131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139</v>
      </c>
      <c r="BM128" s="218" t="s">
        <v>987</v>
      </c>
    </row>
    <row r="129" s="2" customFormat="1">
      <c r="A129" s="41"/>
      <c r="B129" s="42"/>
      <c r="C129" s="43"/>
      <c r="D129" s="220" t="s">
        <v>141</v>
      </c>
      <c r="E129" s="43"/>
      <c r="F129" s="221" t="s">
        <v>268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141</v>
      </c>
      <c r="AU129" s="20" t="s">
        <v>81</v>
      </c>
    </row>
    <row r="130" s="12" customFormat="1" ht="22.8" customHeight="1">
      <c r="A130" s="12"/>
      <c r="B130" s="191"/>
      <c r="C130" s="192"/>
      <c r="D130" s="193" t="s">
        <v>70</v>
      </c>
      <c r="E130" s="205" t="s">
        <v>269</v>
      </c>
      <c r="F130" s="205" t="s">
        <v>270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SUM(P131:P132)</f>
        <v>0</v>
      </c>
      <c r="Q130" s="199"/>
      <c r="R130" s="200">
        <f>SUM(R131:R132)</f>
        <v>0</v>
      </c>
      <c r="S130" s="199"/>
      <c r="T130" s="20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79</v>
      </c>
      <c r="AT130" s="203" t="s">
        <v>70</v>
      </c>
      <c r="AU130" s="203" t="s">
        <v>79</v>
      </c>
      <c r="AY130" s="202" t="s">
        <v>131</v>
      </c>
      <c r="BK130" s="204">
        <f>SUM(BK131:BK132)</f>
        <v>0</v>
      </c>
    </row>
    <row r="131" s="2" customFormat="1" ht="33" customHeight="1">
      <c r="A131" s="41"/>
      <c r="B131" s="42"/>
      <c r="C131" s="207" t="s">
        <v>271</v>
      </c>
      <c r="D131" s="207" t="s">
        <v>134</v>
      </c>
      <c r="E131" s="208" t="s">
        <v>272</v>
      </c>
      <c r="F131" s="209" t="s">
        <v>273</v>
      </c>
      <c r="G131" s="210" t="s">
        <v>246</v>
      </c>
      <c r="H131" s="211">
        <v>0.124</v>
      </c>
      <c r="I131" s="212"/>
      <c r="J131" s="213">
        <f>ROUND(I131*H131,2)</f>
        <v>0</v>
      </c>
      <c r="K131" s="209" t="s">
        <v>138</v>
      </c>
      <c r="L131" s="47"/>
      <c r="M131" s="214" t="s">
        <v>19</v>
      </c>
      <c r="N131" s="215" t="s">
        <v>42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139</v>
      </c>
      <c r="AT131" s="218" t="s">
        <v>134</v>
      </c>
      <c r="AU131" s="218" t="s">
        <v>81</v>
      </c>
      <c r="AY131" s="20" t="s">
        <v>131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139</v>
      </c>
      <c r="BM131" s="218" t="s">
        <v>988</v>
      </c>
    </row>
    <row r="132" s="2" customFormat="1">
      <c r="A132" s="41"/>
      <c r="B132" s="42"/>
      <c r="C132" s="43"/>
      <c r="D132" s="220" t="s">
        <v>141</v>
      </c>
      <c r="E132" s="43"/>
      <c r="F132" s="221" t="s">
        <v>275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141</v>
      </c>
      <c r="AU132" s="20" t="s">
        <v>81</v>
      </c>
    </row>
    <row r="133" s="12" customFormat="1" ht="25.92" customHeight="1">
      <c r="A133" s="12"/>
      <c r="B133" s="191"/>
      <c r="C133" s="192"/>
      <c r="D133" s="193" t="s">
        <v>70</v>
      </c>
      <c r="E133" s="194" t="s">
        <v>276</v>
      </c>
      <c r="F133" s="194" t="s">
        <v>277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P134+P138+P168+P191</f>
        <v>0</v>
      </c>
      <c r="Q133" s="199"/>
      <c r="R133" s="200">
        <f>R134+R138+R168+R191</f>
        <v>0.31985313999999998</v>
      </c>
      <c r="S133" s="199"/>
      <c r="T133" s="201">
        <f>T134+T138+T168+T191</f>
        <v>0.30109450999999998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70</v>
      </c>
      <c r="AU133" s="203" t="s">
        <v>71</v>
      </c>
      <c r="AY133" s="202" t="s">
        <v>131</v>
      </c>
      <c r="BK133" s="204">
        <f>BK134+BK138+BK168+BK191</f>
        <v>0</v>
      </c>
    </row>
    <row r="134" s="12" customFormat="1" ht="22.8" customHeight="1">
      <c r="A134" s="12"/>
      <c r="B134" s="191"/>
      <c r="C134" s="192"/>
      <c r="D134" s="193" t="s">
        <v>70</v>
      </c>
      <c r="E134" s="205" t="s">
        <v>420</v>
      </c>
      <c r="F134" s="205" t="s">
        <v>421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81</v>
      </c>
      <c r="AT134" s="203" t="s">
        <v>70</v>
      </c>
      <c r="AU134" s="203" t="s">
        <v>79</v>
      </c>
      <c r="AY134" s="202" t="s">
        <v>131</v>
      </c>
      <c r="BK134" s="204">
        <f>SUM(BK135:BK137)</f>
        <v>0</v>
      </c>
    </row>
    <row r="135" s="2" customFormat="1" ht="21.75" customHeight="1">
      <c r="A135" s="41"/>
      <c r="B135" s="42"/>
      <c r="C135" s="207" t="s">
        <v>422</v>
      </c>
      <c r="D135" s="207" t="s">
        <v>134</v>
      </c>
      <c r="E135" s="208" t="s">
        <v>423</v>
      </c>
      <c r="F135" s="209" t="s">
        <v>424</v>
      </c>
      <c r="G135" s="210" t="s">
        <v>156</v>
      </c>
      <c r="H135" s="211">
        <v>2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42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236</v>
      </c>
      <c r="AT135" s="218" t="s">
        <v>134</v>
      </c>
      <c r="AU135" s="218" t="s">
        <v>81</v>
      </c>
      <c r="AY135" s="20" t="s">
        <v>131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236</v>
      </c>
      <c r="BM135" s="218" t="s">
        <v>989</v>
      </c>
    </row>
    <row r="136" s="2" customFormat="1" ht="24.15" customHeight="1">
      <c r="A136" s="41"/>
      <c r="B136" s="42"/>
      <c r="C136" s="207" t="s">
        <v>438</v>
      </c>
      <c r="D136" s="207" t="s">
        <v>134</v>
      </c>
      <c r="E136" s="208" t="s">
        <v>439</v>
      </c>
      <c r="F136" s="209" t="s">
        <v>440</v>
      </c>
      <c r="G136" s="210" t="s">
        <v>405</v>
      </c>
      <c r="H136" s="268"/>
      <c r="I136" s="212"/>
      <c r="J136" s="213">
        <f>ROUND(I136*H136,2)</f>
        <v>0</v>
      </c>
      <c r="K136" s="209" t="s">
        <v>138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236</v>
      </c>
      <c r="AT136" s="218" t="s">
        <v>134</v>
      </c>
      <c r="AU136" s="218" t="s">
        <v>81</v>
      </c>
      <c r="AY136" s="20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236</v>
      </c>
      <c r="BM136" s="218" t="s">
        <v>990</v>
      </c>
    </row>
    <row r="137" s="2" customFormat="1">
      <c r="A137" s="41"/>
      <c r="B137" s="42"/>
      <c r="C137" s="43"/>
      <c r="D137" s="220" t="s">
        <v>141</v>
      </c>
      <c r="E137" s="43"/>
      <c r="F137" s="221" t="s">
        <v>442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141</v>
      </c>
      <c r="AU137" s="20" t="s">
        <v>81</v>
      </c>
    </row>
    <row r="138" s="12" customFormat="1" ht="22.8" customHeight="1">
      <c r="A138" s="12"/>
      <c r="B138" s="191"/>
      <c r="C138" s="192"/>
      <c r="D138" s="193" t="s">
        <v>70</v>
      </c>
      <c r="E138" s="205" t="s">
        <v>510</v>
      </c>
      <c r="F138" s="205" t="s">
        <v>511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SUM(P139:P167)</f>
        <v>0</v>
      </c>
      <c r="Q138" s="199"/>
      <c r="R138" s="200">
        <f>SUM(R139:R167)</f>
        <v>0.21461021999999996</v>
      </c>
      <c r="S138" s="199"/>
      <c r="T138" s="201">
        <f>SUM(T139:T167)</f>
        <v>0.16495689999999999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81</v>
      </c>
      <c r="AT138" s="203" t="s">
        <v>70</v>
      </c>
      <c r="AU138" s="203" t="s">
        <v>79</v>
      </c>
      <c r="AY138" s="202" t="s">
        <v>131</v>
      </c>
      <c r="BK138" s="204">
        <f>SUM(BK139:BK167)</f>
        <v>0</v>
      </c>
    </row>
    <row r="139" s="2" customFormat="1" ht="16.5" customHeight="1">
      <c r="A139" s="41"/>
      <c r="B139" s="42"/>
      <c r="C139" s="207" t="s">
        <v>512</v>
      </c>
      <c r="D139" s="207" t="s">
        <v>134</v>
      </c>
      <c r="E139" s="208" t="s">
        <v>513</v>
      </c>
      <c r="F139" s="209" t="s">
        <v>514</v>
      </c>
      <c r="G139" s="210" t="s">
        <v>137</v>
      </c>
      <c r="H139" s="211">
        <v>4.673</v>
      </c>
      <c r="I139" s="212"/>
      <c r="J139" s="213">
        <f>ROUND(I139*H139,2)</f>
        <v>0</v>
      </c>
      <c r="K139" s="209" t="s">
        <v>138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0.035299999999999998</v>
      </c>
      <c r="T139" s="217">
        <f>S139*H139</f>
        <v>0.16495689999999999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236</v>
      </c>
      <c r="AT139" s="218" t="s">
        <v>134</v>
      </c>
      <c r="AU139" s="218" t="s">
        <v>81</v>
      </c>
      <c r="AY139" s="20" t="s">
        <v>131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236</v>
      </c>
      <c r="BM139" s="218" t="s">
        <v>991</v>
      </c>
    </row>
    <row r="140" s="2" customFormat="1">
      <c r="A140" s="41"/>
      <c r="B140" s="42"/>
      <c r="C140" s="43"/>
      <c r="D140" s="220" t="s">
        <v>141</v>
      </c>
      <c r="E140" s="43"/>
      <c r="F140" s="221" t="s">
        <v>516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13" customFormat="1">
      <c r="A141" s="13"/>
      <c r="B141" s="225"/>
      <c r="C141" s="226"/>
      <c r="D141" s="227" t="s">
        <v>143</v>
      </c>
      <c r="E141" s="228" t="s">
        <v>19</v>
      </c>
      <c r="F141" s="229" t="s">
        <v>977</v>
      </c>
      <c r="G141" s="226"/>
      <c r="H141" s="230">
        <v>4.173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143</v>
      </c>
      <c r="AU141" s="236" t="s">
        <v>81</v>
      </c>
      <c r="AV141" s="13" t="s">
        <v>81</v>
      </c>
      <c r="AW141" s="13" t="s">
        <v>32</v>
      </c>
      <c r="AX141" s="13" t="s">
        <v>71</v>
      </c>
      <c r="AY141" s="236" t="s">
        <v>131</v>
      </c>
    </row>
    <row r="142" s="13" customFormat="1">
      <c r="A142" s="13"/>
      <c r="B142" s="225"/>
      <c r="C142" s="226"/>
      <c r="D142" s="227" t="s">
        <v>143</v>
      </c>
      <c r="E142" s="228" t="s">
        <v>19</v>
      </c>
      <c r="F142" s="229" t="s">
        <v>978</v>
      </c>
      <c r="G142" s="226"/>
      <c r="H142" s="230">
        <v>0.5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143</v>
      </c>
      <c r="AU142" s="236" t="s">
        <v>81</v>
      </c>
      <c r="AV142" s="13" t="s">
        <v>81</v>
      </c>
      <c r="AW142" s="13" t="s">
        <v>32</v>
      </c>
      <c r="AX142" s="13" t="s">
        <v>71</v>
      </c>
      <c r="AY142" s="236" t="s">
        <v>131</v>
      </c>
    </row>
    <row r="143" s="14" customFormat="1">
      <c r="A143" s="14"/>
      <c r="B143" s="237"/>
      <c r="C143" s="238"/>
      <c r="D143" s="227" t="s">
        <v>143</v>
      </c>
      <c r="E143" s="239" t="s">
        <v>19</v>
      </c>
      <c r="F143" s="240" t="s">
        <v>147</v>
      </c>
      <c r="G143" s="238"/>
      <c r="H143" s="241">
        <v>4.673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143</v>
      </c>
      <c r="AU143" s="247" t="s">
        <v>81</v>
      </c>
      <c r="AV143" s="14" t="s">
        <v>139</v>
      </c>
      <c r="AW143" s="14" t="s">
        <v>32</v>
      </c>
      <c r="AX143" s="14" t="s">
        <v>79</v>
      </c>
      <c r="AY143" s="247" t="s">
        <v>131</v>
      </c>
    </row>
    <row r="144" s="2" customFormat="1" ht="16.5" customHeight="1">
      <c r="A144" s="41"/>
      <c r="B144" s="42"/>
      <c r="C144" s="207" t="s">
        <v>521</v>
      </c>
      <c r="D144" s="207" t="s">
        <v>134</v>
      </c>
      <c r="E144" s="208" t="s">
        <v>522</v>
      </c>
      <c r="F144" s="209" t="s">
        <v>523</v>
      </c>
      <c r="G144" s="210" t="s">
        <v>137</v>
      </c>
      <c r="H144" s="211">
        <v>9.3460000000000001</v>
      </c>
      <c r="I144" s="212"/>
      <c r="J144" s="213">
        <f>ROUND(I144*H144,2)</f>
        <v>0</v>
      </c>
      <c r="K144" s="209" t="s">
        <v>138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0.00029999999999999997</v>
      </c>
      <c r="R144" s="216">
        <f>Q144*H144</f>
        <v>0.0028038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236</v>
      </c>
      <c r="AT144" s="218" t="s">
        <v>134</v>
      </c>
      <c r="AU144" s="218" t="s">
        <v>81</v>
      </c>
      <c r="AY144" s="20" t="s">
        <v>131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236</v>
      </c>
      <c r="BM144" s="218" t="s">
        <v>992</v>
      </c>
    </row>
    <row r="145" s="2" customFormat="1">
      <c r="A145" s="41"/>
      <c r="B145" s="42"/>
      <c r="C145" s="43"/>
      <c r="D145" s="220" t="s">
        <v>141</v>
      </c>
      <c r="E145" s="43"/>
      <c r="F145" s="221" t="s">
        <v>525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141</v>
      </c>
      <c r="AU145" s="20" t="s">
        <v>81</v>
      </c>
    </row>
    <row r="146" s="15" customFormat="1">
      <c r="A146" s="15"/>
      <c r="B146" s="248"/>
      <c r="C146" s="249"/>
      <c r="D146" s="227" t="s">
        <v>143</v>
      </c>
      <c r="E146" s="250" t="s">
        <v>19</v>
      </c>
      <c r="F146" s="251" t="s">
        <v>526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143</v>
      </c>
      <c r="AU146" s="257" t="s">
        <v>81</v>
      </c>
      <c r="AV146" s="15" t="s">
        <v>79</v>
      </c>
      <c r="AW146" s="15" t="s">
        <v>32</v>
      </c>
      <c r="AX146" s="15" t="s">
        <v>71</v>
      </c>
      <c r="AY146" s="257" t="s">
        <v>131</v>
      </c>
    </row>
    <row r="147" s="13" customFormat="1">
      <c r="A147" s="13"/>
      <c r="B147" s="225"/>
      <c r="C147" s="226"/>
      <c r="D147" s="227" t="s">
        <v>143</v>
      </c>
      <c r="E147" s="228" t="s">
        <v>19</v>
      </c>
      <c r="F147" s="229" t="s">
        <v>993</v>
      </c>
      <c r="G147" s="226"/>
      <c r="H147" s="230">
        <v>4.673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143</v>
      </c>
      <c r="AU147" s="236" t="s">
        <v>81</v>
      </c>
      <c r="AV147" s="13" t="s">
        <v>81</v>
      </c>
      <c r="AW147" s="13" t="s">
        <v>32</v>
      </c>
      <c r="AX147" s="13" t="s">
        <v>71</v>
      </c>
      <c r="AY147" s="236" t="s">
        <v>131</v>
      </c>
    </row>
    <row r="148" s="16" customFormat="1">
      <c r="A148" s="16"/>
      <c r="B148" s="269"/>
      <c r="C148" s="270"/>
      <c r="D148" s="227" t="s">
        <v>143</v>
      </c>
      <c r="E148" s="271" t="s">
        <v>19</v>
      </c>
      <c r="F148" s="272" t="s">
        <v>529</v>
      </c>
      <c r="G148" s="270"/>
      <c r="H148" s="273">
        <v>4.673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9" t="s">
        <v>143</v>
      </c>
      <c r="AU148" s="279" t="s">
        <v>81</v>
      </c>
      <c r="AV148" s="16" t="s">
        <v>132</v>
      </c>
      <c r="AW148" s="16" t="s">
        <v>32</v>
      </c>
      <c r="AX148" s="16" t="s">
        <v>71</v>
      </c>
      <c r="AY148" s="279" t="s">
        <v>131</v>
      </c>
    </row>
    <row r="149" s="15" customFormat="1">
      <c r="A149" s="15"/>
      <c r="B149" s="248"/>
      <c r="C149" s="249"/>
      <c r="D149" s="227" t="s">
        <v>143</v>
      </c>
      <c r="E149" s="250" t="s">
        <v>19</v>
      </c>
      <c r="F149" s="251" t="s">
        <v>530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143</v>
      </c>
      <c r="AU149" s="257" t="s">
        <v>81</v>
      </c>
      <c r="AV149" s="15" t="s">
        <v>79</v>
      </c>
      <c r="AW149" s="15" t="s">
        <v>32</v>
      </c>
      <c r="AX149" s="15" t="s">
        <v>71</v>
      </c>
      <c r="AY149" s="257" t="s">
        <v>131</v>
      </c>
    </row>
    <row r="150" s="13" customFormat="1">
      <c r="A150" s="13"/>
      <c r="B150" s="225"/>
      <c r="C150" s="226"/>
      <c r="D150" s="227" t="s">
        <v>143</v>
      </c>
      <c r="E150" s="228" t="s">
        <v>19</v>
      </c>
      <c r="F150" s="229" t="s">
        <v>993</v>
      </c>
      <c r="G150" s="226"/>
      <c r="H150" s="230">
        <v>4.673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143</v>
      </c>
      <c r="AU150" s="236" t="s">
        <v>81</v>
      </c>
      <c r="AV150" s="13" t="s">
        <v>81</v>
      </c>
      <c r="AW150" s="13" t="s">
        <v>32</v>
      </c>
      <c r="AX150" s="13" t="s">
        <v>71</v>
      </c>
      <c r="AY150" s="236" t="s">
        <v>131</v>
      </c>
    </row>
    <row r="151" s="16" customFormat="1">
      <c r="A151" s="16"/>
      <c r="B151" s="269"/>
      <c r="C151" s="270"/>
      <c r="D151" s="227" t="s">
        <v>143</v>
      </c>
      <c r="E151" s="271" t="s">
        <v>19</v>
      </c>
      <c r="F151" s="272" t="s">
        <v>529</v>
      </c>
      <c r="G151" s="270"/>
      <c r="H151" s="273">
        <v>4.673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9" t="s">
        <v>143</v>
      </c>
      <c r="AU151" s="279" t="s">
        <v>81</v>
      </c>
      <c r="AV151" s="16" t="s">
        <v>132</v>
      </c>
      <c r="AW151" s="16" t="s">
        <v>32</v>
      </c>
      <c r="AX151" s="16" t="s">
        <v>71</v>
      </c>
      <c r="AY151" s="279" t="s">
        <v>131</v>
      </c>
    </row>
    <row r="152" s="14" customFormat="1">
      <c r="A152" s="14"/>
      <c r="B152" s="237"/>
      <c r="C152" s="238"/>
      <c r="D152" s="227" t="s">
        <v>143</v>
      </c>
      <c r="E152" s="239" t="s">
        <v>19</v>
      </c>
      <c r="F152" s="240" t="s">
        <v>147</v>
      </c>
      <c r="G152" s="238"/>
      <c r="H152" s="241">
        <v>9.3460000000000001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143</v>
      </c>
      <c r="AU152" s="247" t="s">
        <v>81</v>
      </c>
      <c r="AV152" s="14" t="s">
        <v>139</v>
      </c>
      <c r="AW152" s="14" t="s">
        <v>32</v>
      </c>
      <c r="AX152" s="14" t="s">
        <v>79</v>
      </c>
      <c r="AY152" s="247" t="s">
        <v>131</v>
      </c>
    </row>
    <row r="153" s="2" customFormat="1" ht="24.15" customHeight="1">
      <c r="A153" s="41"/>
      <c r="B153" s="42"/>
      <c r="C153" s="207" t="s">
        <v>532</v>
      </c>
      <c r="D153" s="207" t="s">
        <v>134</v>
      </c>
      <c r="E153" s="208" t="s">
        <v>533</v>
      </c>
      <c r="F153" s="209" t="s">
        <v>534</v>
      </c>
      <c r="G153" s="210" t="s">
        <v>137</v>
      </c>
      <c r="H153" s="211">
        <v>4.673</v>
      </c>
      <c r="I153" s="212"/>
      <c r="J153" s="213">
        <f>ROUND(I153*H153,2)</f>
        <v>0</v>
      </c>
      <c r="K153" s="209" t="s">
        <v>138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0.014999999999999999</v>
      </c>
      <c r="R153" s="216">
        <f>Q153*H153</f>
        <v>0.070095000000000005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236</v>
      </c>
      <c r="AT153" s="218" t="s">
        <v>134</v>
      </c>
      <c r="AU153" s="218" t="s">
        <v>81</v>
      </c>
      <c r="AY153" s="20" t="s">
        <v>131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236</v>
      </c>
      <c r="BM153" s="218" t="s">
        <v>994</v>
      </c>
    </row>
    <row r="154" s="2" customFormat="1">
      <c r="A154" s="41"/>
      <c r="B154" s="42"/>
      <c r="C154" s="43"/>
      <c r="D154" s="220" t="s">
        <v>141</v>
      </c>
      <c r="E154" s="43"/>
      <c r="F154" s="221" t="s">
        <v>536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141</v>
      </c>
      <c r="AU154" s="20" t="s">
        <v>81</v>
      </c>
    </row>
    <row r="155" s="2" customFormat="1" ht="24.15" customHeight="1">
      <c r="A155" s="41"/>
      <c r="B155" s="42"/>
      <c r="C155" s="207" t="s">
        <v>537</v>
      </c>
      <c r="D155" s="207" t="s">
        <v>134</v>
      </c>
      <c r="E155" s="208" t="s">
        <v>538</v>
      </c>
      <c r="F155" s="209" t="s">
        <v>539</v>
      </c>
      <c r="G155" s="210" t="s">
        <v>137</v>
      </c>
      <c r="H155" s="211">
        <v>4.673</v>
      </c>
      <c r="I155" s="212"/>
      <c r="J155" s="213">
        <f>ROUND(I155*H155,2)</f>
        <v>0</v>
      </c>
      <c r="K155" s="209" t="s">
        <v>138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0.0060000000000000001</v>
      </c>
      <c r="R155" s="216">
        <f>Q155*H155</f>
        <v>0.028038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236</v>
      </c>
      <c r="AT155" s="218" t="s">
        <v>134</v>
      </c>
      <c r="AU155" s="218" t="s">
        <v>81</v>
      </c>
      <c r="AY155" s="20" t="s">
        <v>131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236</v>
      </c>
      <c r="BM155" s="218" t="s">
        <v>995</v>
      </c>
    </row>
    <row r="156" s="2" customFormat="1">
      <c r="A156" s="41"/>
      <c r="B156" s="42"/>
      <c r="C156" s="43"/>
      <c r="D156" s="220" t="s">
        <v>141</v>
      </c>
      <c r="E156" s="43"/>
      <c r="F156" s="221" t="s">
        <v>541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141</v>
      </c>
      <c r="AU156" s="20" t="s">
        <v>81</v>
      </c>
    </row>
    <row r="157" s="2" customFormat="1" ht="16.5" customHeight="1">
      <c r="A157" s="41"/>
      <c r="B157" s="42"/>
      <c r="C157" s="258" t="s">
        <v>542</v>
      </c>
      <c r="D157" s="258" t="s">
        <v>204</v>
      </c>
      <c r="E157" s="259" t="s">
        <v>543</v>
      </c>
      <c r="F157" s="260" t="s">
        <v>544</v>
      </c>
      <c r="G157" s="261" t="s">
        <v>137</v>
      </c>
      <c r="H157" s="262">
        <v>5.1399999999999997</v>
      </c>
      <c r="I157" s="263"/>
      <c r="J157" s="264">
        <f>ROUND(I157*H157,2)</f>
        <v>0</v>
      </c>
      <c r="K157" s="260" t="s">
        <v>138</v>
      </c>
      <c r="L157" s="265"/>
      <c r="M157" s="266" t="s">
        <v>19</v>
      </c>
      <c r="N157" s="267" t="s">
        <v>42</v>
      </c>
      <c r="O157" s="87"/>
      <c r="P157" s="216">
        <f>O157*H157</f>
        <v>0</v>
      </c>
      <c r="Q157" s="216">
        <v>0.021999999999999999</v>
      </c>
      <c r="R157" s="216">
        <f>Q157*H157</f>
        <v>0.11307999999999999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324</v>
      </c>
      <c r="AT157" s="218" t="s">
        <v>204</v>
      </c>
      <c r="AU157" s="218" t="s">
        <v>81</v>
      </c>
      <c r="AY157" s="20" t="s">
        <v>131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236</v>
      </c>
      <c r="BM157" s="218" t="s">
        <v>996</v>
      </c>
    </row>
    <row r="158" s="13" customFormat="1">
      <c r="A158" s="13"/>
      <c r="B158" s="225"/>
      <c r="C158" s="226"/>
      <c r="D158" s="227" t="s">
        <v>143</v>
      </c>
      <c r="E158" s="226"/>
      <c r="F158" s="229" t="s">
        <v>997</v>
      </c>
      <c r="G158" s="226"/>
      <c r="H158" s="230">
        <v>5.1399999999999997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143</v>
      </c>
      <c r="AU158" s="236" t="s">
        <v>81</v>
      </c>
      <c r="AV158" s="13" t="s">
        <v>81</v>
      </c>
      <c r="AW158" s="13" t="s">
        <v>4</v>
      </c>
      <c r="AX158" s="13" t="s">
        <v>79</v>
      </c>
      <c r="AY158" s="236" t="s">
        <v>131</v>
      </c>
    </row>
    <row r="159" s="2" customFormat="1" ht="16.5" customHeight="1">
      <c r="A159" s="41"/>
      <c r="B159" s="42"/>
      <c r="C159" s="207" t="s">
        <v>547</v>
      </c>
      <c r="D159" s="207" t="s">
        <v>134</v>
      </c>
      <c r="E159" s="208" t="s">
        <v>548</v>
      </c>
      <c r="F159" s="209" t="s">
        <v>549</v>
      </c>
      <c r="G159" s="210" t="s">
        <v>150</v>
      </c>
      <c r="H159" s="211">
        <v>6.3700000000000001</v>
      </c>
      <c r="I159" s="212"/>
      <c r="J159" s="213">
        <f>ROUND(I159*H159,2)</f>
        <v>0</v>
      </c>
      <c r="K159" s="209" t="s">
        <v>138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3.0000000000000001E-05</v>
      </c>
      <c r="R159" s="216">
        <f>Q159*H159</f>
        <v>0.00019110000000000001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236</v>
      </c>
      <c r="AT159" s="218" t="s">
        <v>134</v>
      </c>
      <c r="AU159" s="218" t="s">
        <v>81</v>
      </c>
      <c r="AY159" s="20" t="s">
        <v>131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236</v>
      </c>
      <c r="BM159" s="218" t="s">
        <v>998</v>
      </c>
    </row>
    <row r="160" s="2" customFormat="1">
      <c r="A160" s="41"/>
      <c r="B160" s="42"/>
      <c r="C160" s="43"/>
      <c r="D160" s="220" t="s">
        <v>141</v>
      </c>
      <c r="E160" s="43"/>
      <c r="F160" s="221" t="s">
        <v>551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141</v>
      </c>
      <c r="AU160" s="20" t="s">
        <v>81</v>
      </c>
    </row>
    <row r="161" s="13" customFormat="1">
      <c r="A161" s="13"/>
      <c r="B161" s="225"/>
      <c r="C161" s="226"/>
      <c r="D161" s="227" t="s">
        <v>143</v>
      </c>
      <c r="E161" s="228" t="s">
        <v>19</v>
      </c>
      <c r="F161" s="229" t="s">
        <v>999</v>
      </c>
      <c r="G161" s="226"/>
      <c r="H161" s="230">
        <v>6.3700000000000001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143</v>
      </c>
      <c r="AU161" s="236" t="s">
        <v>81</v>
      </c>
      <c r="AV161" s="13" t="s">
        <v>81</v>
      </c>
      <c r="AW161" s="13" t="s">
        <v>32</v>
      </c>
      <c r="AX161" s="13" t="s">
        <v>79</v>
      </c>
      <c r="AY161" s="236" t="s">
        <v>131</v>
      </c>
    </row>
    <row r="162" s="2" customFormat="1" ht="24.15" customHeight="1">
      <c r="A162" s="41"/>
      <c r="B162" s="42"/>
      <c r="C162" s="207" t="s">
        <v>553</v>
      </c>
      <c r="D162" s="207" t="s">
        <v>134</v>
      </c>
      <c r="E162" s="208" t="s">
        <v>554</v>
      </c>
      <c r="F162" s="209" t="s">
        <v>555</v>
      </c>
      <c r="G162" s="210" t="s">
        <v>150</v>
      </c>
      <c r="H162" s="211">
        <v>1.0700000000000001</v>
      </c>
      <c r="I162" s="212"/>
      <c r="J162" s="213">
        <f>ROUND(I162*H162,2)</f>
        <v>0</v>
      </c>
      <c r="K162" s="209" t="s">
        <v>138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0.00020000000000000001</v>
      </c>
      <c r="R162" s="216">
        <f>Q162*H162</f>
        <v>0.00021400000000000003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236</v>
      </c>
      <c r="AT162" s="218" t="s">
        <v>134</v>
      </c>
      <c r="AU162" s="218" t="s">
        <v>81</v>
      </c>
      <c r="AY162" s="20" t="s">
        <v>131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236</v>
      </c>
      <c r="BM162" s="218" t="s">
        <v>1000</v>
      </c>
    </row>
    <row r="163" s="2" customFormat="1">
      <c r="A163" s="41"/>
      <c r="B163" s="42"/>
      <c r="C163" s="43"/>
      <c r="D163" s="220" t="s">
        <v>141</v>
      </c>
      <c r="E163" s="43"/>
      <c r="F163" s="221" t="s">
        <v>557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141</v>
      </c>
      <c r="AU163" s="20" t="s">
        <v>81</v>
      </c>
    </row>
    <row r="164" s="2" customFormat="1" ht="16.5" customHeight="1">
      <c r="A164" s="41"/>
      <c r="B164" s="42"/>
      <c r="C164" s="258" t="s">
        <v>558</v>
      </c>
      <c r="D164" s="258" t="s">
        <v>204</v>
      </c>
      <c r="E164" s="259" t="s">
        <v>559</v>
      </c>
      <c r="F164" s="260" t="s">
        <v>560</v>
      </c>
      <c r="G164" s="261" t="s">
        <v>150</v>
      </c>
      <c r="H164" s="262">
        <v>1.1770000000000001</v>
      </c>
      <c r="I164" s="263"/>
      <c r="J164" s="264">
        <f>ROUND(I164*H164,2)</f>
        <v>0</v>
      </c>
      <c r="K164" s="260" t="s">
        <v>19</v>
      </c>
      <c r="L164" s="265"/>
      <c r="M164" s="266" t="s">
        <v>19</v>
      </c>
      <c r="N164" s="267" t="s">
        <v>42</v>
      </c>
      <c r="O164" s="87"/>
      <c r="P164" s="216">
        <f>O164*H164</f>
        <v>0</v>
      </c>
      <c r="Q164" s="216">
        <v>0.00016000000000000001</v>
      </c>
      <c r="R164" s="216">
        <f>Q164*H164</f>
        <v>0.00018832000000000001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324</v>
      </c>
      <c r="AT164" s="218" t="s">
        <v>204</v>
      </c>
      <c r="AU164" s="218" t="s">
        <v>81</v>
      </c>
      <c r="AY164" s="20" t="s">
        <v>131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236</v>
      </c>
      <c r="BM164" s="218" t="s">
        <v>1001</v>
      </c>
    </row>
    <row r="165" s="13" customFormat="1">
      <c r="A165" s="13"/>
      <c r="B165" s="225"/>
      <c r="C165" s="226"/>
      <c r="D165" s="227" t="s">
        <v>143</v>
      </c>
      <c r="E165" s="226"/>
      <c r="F165" s="229" t="s">
        <v>1002</v>
      </c>
      <c r="G165" s="226"/>
      <c r="H165" s="230">
        <v>1.1770000000000001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143</v>
      </c>
      <c r="AU165" s="236" t="s">
        <v>81</v>
      </c>
      <c r="AV165" s="13" t="s">
        <v>81</v>
      </c>
      <c r="AW165" s="13" t="s">
        <v>4</v>
      </c>
      <c r="AX165" s="13" t="s">
        <v>79</v>
      </c>
      <c r="AY165" s="236" t="s">
        <v>131</v>
      </c>
    </row>
    <row r="166" s="2" customFormat="1" ht="24.15" customHeight="1">
      <c r="A166" s="41"/>
      <c r="B166" s="42"/>
      <c r="C166" s="207" t="s">
        <v>563</v>
      </c>
      <c r="D166" s="207" t="s">
        <v>134</v>
      </c>
      <c r="E166" s="208" t="s">
        <v>564</v>
      </c>
      <c r="F166" s="209" t="s">
        <v>565</v>
      </c>
      <c r="G166" s="210" t="s">
        <v>405</v>
      </c>
      <c r="H166" s="268"/>
      <c r="I166" s="212"/>
      <c r="J166" s="213">
        <f>ROUND(I166*H166,2)</f>
        <v>0</v>
      </c>
      <c r="K166" s="209" t="s">
        <v>138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236</v>
      </c>
      <c r="AT166" s="218" t="s">
        <v>134</v>
      </c>
      <c r="AU166" s="218" t="s">
        <v>81</v>
      </c>
      <c r="AY166" s="20" t="s">
        <v>131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236</v>
      </c>
      <c r="BM166" s="218" t="s">
        <v>1003</v>
      </c>
    </row>
    <row r="167" s="2" customFormat="1">
      <c r="A167" s="41"/>
      <c r="B167" s="42"/>
      <c r="C167" s="43"/>
      <c r="D167" s="220" t="s">
        <v>141</v>
      </c>
      <c r="E167" s="43"/>
      <c r="F167" s="221" t="s">
        <v>567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141</v>
      </c>
      <c r="AU167" s="20" t="s">
        <v>81</v>
      </c>
    </row>
    <row r="168" s="12" customFormat="1" ht="22.8" customHeight="1">
      <c r="A168" s="12"/>
      <c r="B168" s="191"/>
      <c r="C168" s="192"/>
      <c r="D168" s="193" t="s">
        <v>70</v>
      </c>
      <c r="E168" s="205" t="s">
        <v>568</v>
      </c>
      <c r="F168" s="205" t="s">
        <v>569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SUM(P169:P190)</f>
        <v>0</v>
      </c>
      <c r="Q168" s="199"/>
      <c r="R168" s="200">
        <f>SUM(R169:R190)</f>
        <v>0.091363280000000005</v>
      </c>
      <c r="S168" s="199"/>
      <c r="T168" s="201">
        <f>SUM(T169:T190)</f>
        <v>0.13436800000000002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70</v>
      </c>
      <c r="AU168" s="203" t="s">
        <v>79</v>
      </c>
      <c r="AY168" s="202" t="s">
        <v>131</v>
      </c>
      <c r="BK168" s="204">
        <f>SUM(BK169:BK190)</f>
        <v>0</v>
      </c>
    </row>
    <row r="169" s="2" customFormat="1" ht="16.5" customHeight="1">
      <c r="A169" s="41"/>
      <c r="B169" s="42"/>
      <c r="C169" s="207" t="s">
        <v>570</v>
      </c>
      <c r="D169" s="207" t="s">
        <v>134</v>
      </c>
      <c r="E169" s="208" t="s">
        <v>571</v>
      </c>
      <c r="F169" s="209" t="s">
        <v>572</v>
      </c>
      <c r="G169" s="210" t="s">
        <v>137</v>
      </c>
      <c r="H169" s="211">
        <v>4.9400000000000004</v>
      </c>
      <c r="I169" s="212"/>
      <c r="J169" s="213">
        <f>ROUND(I169*H169,2)</f>
        <v>0</v>
      </c>
      <c r="K169" s="209" t="s">
        <v>138</v>
      </c>
      <c r="L169" s="47"/>
      <c r="M169" s="214" t="s">
        <v>19</v>
      </c>
      <c r="N169" s="215" t="s">
        <v>42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0.027199999999999998</v>
      </c>
      <c r="T169" s="217">
        <f>S169*H169</f>
        <v>0.13436800000000002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236</v>
      </c>
      <c r="AT169" s="218" t="s">
        <v>134</v>
      </c>
      <c r="AU169" s="218" t="s">
        <v>81</v>
      </c>
      <c r="AY169" s="20" t="s">
        <v>131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236</v>
      </c>
      <c r="BM169" s="218" t="s">
        <v>1004</v>
      </c>
    </row>
    <row r="170" s="2" customFormat="1">
      <c r="A170" s="41"/>
      <c r="B170" s="42"/>
      <c r="C170" s="43"/>
      <c r="D170" s="220" t="s">
        <v>141</v>
      </c>
      <c r="E170" s="43"/>
      <c r="F170" s="221" t="s">
        <v>574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141</v>
      </c>
      <c r="AU170" s="20" t="s">
        <v>81</v>
      </c>
    </row>
    <row r="171" s="13" customFormat="1">
      <c r="A171" s="13"/>
      <c r="B171" s="225"/>
      <c r="C171" s="226"/>
      <c r="D171" s="227" t="s">
        <v>143</v>
      </c>
      <c r="E171" s="228" t="s">
        <v>19</v>
      </c>
      <c r="F171" s="229" t="s">
        <v>1005</v>
      </c>
      <c r="G171" s="226"/>
      <c r="H171" s="230">
        <v>4.9400000000000004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143</v>
      </c>
      <c r="AU171" s="236" t="s">
        <v>81</v>
      </c>
      <c r="AV171" s="13" t="s">
        <v>81</v>
      </c>
      <c r="AW171" s="13" t="s">
        <v>32</v>
      </c>
      <c r="AX171" s="13" t="s">
        <v>79</v>
      </c>
      <c r="AY171" s="236" t="s">
        <v>131</v>
      </c>
    </row>
    <row r="172" s="2" customFormat="1" ht="16.5" customHeight="1">
      <c r="A172" s="41"/>
      <c r="B172" s="42"/>
      <c r="C172" s="207" t="s">
        <v>577</v>
      </c>
      <c r="D172" s="207" t="s">
        <v>134</v>
      </c>
      <c r="E172" s="208" t="s">
        <v>578</v>
      </c>
      <c r="F172" s="209" t="s">
        <v>579</v>
      </c>
      <c r="G172" s="210" t="s">
        <v>137</v>
      </c>
      <c r="H172" s="211">
        <v>4.9400000000000004</v>
      </c>
      <c r="I172" s="212"/>
      <c r="J172" s="213">
        <f>ROUND(I172*H172,2)</f>
        <v>0</v>
      </c>
      <c r="K172" s="209" t="s">
        <v>138</v>
      </c>
      <c r="L172" s="47"/>
      <c r="M172" s="214" t="s">
        <v>19</v>
      </c>
      <c r="N172" s="215" t="s">
        <v>42</v>
      </c>
      <c r="O172" s="87"/>
      <c r="P172" s="216">
        <f>O172*H172</f>
        <v>0</v>
      </c>
      <c r="Q172" s="216">
        <v>0.00029999999999999997</v>
      </c>
      <c r="R172" s="216">
        <f>Q172*H172</f>
        <v>0.001482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236</v>
      </c>
      <c r="AT172" s="218" t="s">
        <v>134</v>
      </c>
      <c r="AU172" s="218" t="s">
        <v>81</v>
      </c>
      <c r="AY172" s="20" t="s">
        <v>131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236</v>
      </c>
      <c r="BM172" s="218" t="s">
        <v>1006</v>
      </c>
    </row>
    <row r="173" s="2" customFormat="1">
      <c r="A173" s="41"/>
      <c r="B173" s="42"/>
      <c r="C173" s="43"/>
      <c r="D173" s="220" t="s">
        <v>141</v>
      </c>
      <c r="E173" s="43"/>
      <c r="F173" s="221" t="s">
        <v>581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141</v>
      </c>
      <c r="AU173" s="20" t="s">
        <v>81</v>
      </c>
    </row>
    <row r="174" s="13" customFormat="1">
      <c r="A174" s="13"/>
      <c r="B174" s="225"/>
      <c r="C174" s="226"/>
      <c r="D174" s="227" t="s">
        <v>143</v>
      </c>
      <c r="E174" s="228" t="s">
        <v>19</v>
      </c>
      <c r="F174" s="229" t="s">
        <v>1007</v>
      </c>
      <c r="G174" s="226"/>
      <c r="H174" s="230">
        <v>4.9400000000000004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143</v>
      </c>
      <c r="AU174" s="236" t="s">
        <v>81</v>
      </c>
      <c r="AV174" s="13" t="s">
        <v>81</v>
      </c>
      <c r="AW174" s="13" t="s">
        <v>32</v>
      </c>
      <c r="AX174" s="13" t="s">
        <v>79</v>
      </c>
      <c r="AY174" s="236" t="s">
        <v>131</v>
      </c>
    </row>
    <row r="175" s="2" customFormat="1" ht="21.75" customHeight="1">
      <c r="A175" s="41"/>
      <c r="B175" s="42"/>
      <c r="C175" s="207" t="s">
        <v>585</v>
      </c>
      <c r="D175" s="207" t="s">
        <v>134</v>
      </c>
      <c r="E175" s="208" t="s">
        <v>586</v>
      </c>
      <c r="F175" s="209" t="s">
        <v>587</v>
      </c>
      <c r="G175" s="210" t="s">
        <v>137</v>
      </c>
      <c r="H175" s="211">
        <v>4.9400000000000004</v>
      </c>
      <c r="I175" s="212"/>
      <c r="J175" s="213">
        <f>ROUND(I175*H175,2)</f>
        <v>0</v>
      </c>
      <c r="K175" s="209" t="s">
        <v>138</v>
      </c>
      <c r="L175" s="47"/>
      <c r="M175" s="214" t="s">
        <v>19</v>
      </c>
      <c r="N175" s="215" t="s">
        <v>42</v>
      </c>
      <c r="O175" s="87"/>
      <c r="P175" s="216">
        <f>O175*H175</f>
        <v>0</v>
      </c>
      <c r="Q175" s="216">
        <v>0.0053800000000000002</v>
      </c>
      <c r="R175" s="216">
        <f>Q175*H175</f>
        <v>0.026577200000000002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236</v>
      </c>
      <c r="AT175" s="218" t="s">
        <v>134</v>
      </c>
      <c r="AU175" s="218" t="s">
        <v>81</v>
      </c>
      <c r="AY175" s="20" t="s">
        <v>131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236</v>
      </c>
      <c r="BM175" s="218" t="s">
        <v>1008</v>
      </c>
    </row>
    <row r="176" s="2" customFormat="1">
      <c r="A176" s="41"/>
      <c r="B176" s="42"/>
      <c r="C176" s="43"/>
      <c r="D176" s="220" t="s">
        <v>141</v>
      </c>
      <c r="E176" s="43"/>
      <c r="F176" s="221" t="s">
        <v>589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141</v>
      </c>
      <c r="AU176" s="20" t="s">
        <v>81</v>
      </c>
    </row>
    <row r="177" s="13" customFormat="1">
      <c r="A177" s="13"/>
      <c r="B177" s="225"/>
      <c r="C177" s="226"/>
      <c r="D177" s="227" t="s">
        <v>143</v>
      </c>
      <c r="E177" s="228" t="s">
        <v>19</v>
      </c>
      <c r="F177" s="229" t="s">
        <v>1007</v>
      </c>
      <c r="G177" s="226"/>
      <c r="H177" s="230">
        <v>4.9400000000000004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143</v>
      </c>
      <c r="AU177" s="236" t="s">
        <v>81</v>
      </c>
      <c r="AV177" s="13" t="s">
        <v>81</v>
      </c>
      <c r="AW177" s="13" t="s">
        <v>32</v>
      </c>
      <c r="AX177" s="13" t="s">
        <v>79</v>
      </c>
      <c r="AY177" s="236" t="s">
        <v>131</v>
      </c>
    </row>
    <row r="178" s="2" customFormat="1" ht="16.5" customHeight="1">
      <c r="A178" s="41"/>
      <c r="B178" s="42"/>
      <c r="C178" s="258" t="s">
        <v>601</v>
      </c>
      <c r="D178" s="258" t="s">
        <v>204</v>
      </c>
      <c r="E178" s="259" t="s">
        <v>602</v>
      </c>
      <c r="F178" s="260" t="s">
        <v>603</v>
      </c>
      <c r="G178" s="261" t="s">
        <v>137</v>
      </c>
      <c r="H178" s="262">
        <v>5.5620000000000003</v>
      </c>
      <c r="I178" s="263"/>
      <c r="J178" s="264">
        <f>ROUND(I178*H178,2)</f>
        <v>0</v>
      </c>
      <c r="K178" s="260" t="s">
        <v>138</v>
      </c>
      <c r="L178" s="265"/>
      <c r="M178" s="266" t="s">
        <v>19</v>
      </c>
      <c r="N178" s="267" t="s">
        <v>42</v>
      </c>
      <c r="O178" s="87"/>
      <c r="P178" s="216">
        <f>O178*H178</f>
        <v>0</v>
      </c>
      <c r="Q178" s="216">
        <v>0.01112</v>
      </c>
      <c r="R178" s="216">
        <f>Q178*H178</f>
        <v>0.061849439999999999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324</v>
      </c>
      <c r="AT178" s="218" t="s">
        <v>204</v>
      </c>
      <c r="AU178" s="218" t="s">
        <v>81</v>
      </c>
      <c r="AY178" s="20" t="s">
        <v>131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236</v>
      </c>
      <c r="BM178" s="218" t="s">
        <v>1009</v>
      </c>
    </row>
    <row r="179" s="13" customFormat="1">
      <c r="A179" s="13"/>
      <c r="B179" s="225"/>
      <c r="C179" s="226"/>
      <c r="D179" s="227" t="s">
        <v>143</v>
      </c>
      <c r="E179" s="226"/>
      <c r="F179" s="229" t="s">
        <v>1010</v>
      </c>
      <c r="G179" s="226"/>
      <c r="H179" s="230">
        <v>5.5620000000000003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143</v>
      </c>
      <c r="AU179" s="236" t="s">
        <v>81</v>
      </c>
      <c r="AV179" s="13" t="s">
        <v>81</v>
      </c>
      <c r="AW179" s="13" t="s">
        <v>4</v>
      </c>
      <c r="AX179" s="13" t="s">
        <v>79</v>
      </c>
      <c r="AY179" s="236" t="s">
        <v>131</v>
      </c>
    </row>
    <row r="180" s="2" customFormat="1" ht="16.5" customHeight="1">
      <c r="A180" s="41"/>
      <c r="B180" s="42"/>
      <c r="C180" s="207" t="s">
        <v>612</v>
      </c>
      <c r="D180" s="207" t="s">
        <v>134</v>
      </c>
      <c r="E180" s="208" t="s">
        <v>613</v>
      </c>
      <c r="F180" s="209" t="s">
        <v>614</v>
      </c>
      <c r="G180" s="210" t="s">
        <v>150</v>
      </c>
      <c r="H180" s="211">
        <v>4.4699999999999998</v>
      </c>
      <c r="I180" s="212"/>
      <c r="J180" s="213">
        <f>ROUND(I180*H180,2)</f>
        <v>0</v>
      </c>
      <c r="K180" s="209" t="s">
        <v>138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0.00018000000000000001</v>
      </c>
      <c r="R180" s="216">
        <f>Q180*H180</f>
        <v>0.00080460000000000004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236</v>
      </c>
      <c r="AT180" s="218" t="s">
        <v>134</v>
      </c>
      <c r="AU180" s="218" t="s">
        <v>81</v>
      </c>
      <c r="AY180" s="20" t="s">
        <v>131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236</v>
      </c>
      <c r="BM180" s="218" t="s">
        <v>1011</v>
      </c>
    </row>
    <row r="181" s="2" customFormat="1">
      <c r="A181" s="41"/>
      <c r="B181" s="42"/>
      <c r="C181" s="43"/>
      <c r="D181" s="220" t="s">
        <v>141</v>
      </c>
      <c r="E181" s="43"/>
      <c r="F181" s="221" t="s">
        <v>616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141</v>
      </c>
      <c r="AU181" s="20" t="s">
        <v>81</v>
      </c>
    </row>
    <row r="182" s="13" customFormat="1">
      <c r="A182" s="13"/>
      <c r="B182" s="225"/>
      <c r="C182" s="226"/>
      <c r="D182" s="227" t="s">
        <v>143</v>
      </c>
      <c r="E182" s="228" t="s">
        <v>19</v>
      </c>
      <c r="F182" s="229" t="s">
        <v>1012</v>
      </c>
      <c r="G182" s="226"/>
      <c r="H182" s="230">
        <v>4.4699999999999998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143</v>
      </c>
      <c r="AU182" s="236" t="s">
        <v>81</v>
      </c>
      <c r="AV182" s="13" t="s">
        <v>81</v>
      </c>
      <c r="AW182" s="13" t="s">
        <v>32</v>
      </c>
      <c r="AX182" s="13" t="s">
        <v>79</v>
      </c>
      <c r="AY182" s="236" t="s">
        <v>131</v>
      </c>
    </row>
    <row r="183" s="2" customFormat="1" ht="16.5" customHeight="1">
      <c r="A183" s="41"/>
      <c r="B183" s="42"/>
      <c r="C183" s="258" t="s">
        <v>618</v>
      </c>
      <c r="D183" s="258" t="s">
        <v>204</v>
      </c>
      <c r="E183" s="259" t="s">
        <v>619</v>
      </c>
      <c r="F183" s="260" t="s">
        <v>620</v>
      </c>
      <c r="G183" s="261" t="s">
        <v>150</v>
      </c>
      <c r="H183" s="262">
        <v>4.9169999999999998</v>
      </c>
      <c r="I183" s="263"/>
      <c r="J183" s="264">
        <f>ROUND(I183*H183,2)</f>
        <v>0</v>
      </c>
      <c r="K183" s="260" t="s">
        <v>138</v>
      </c>
      <c r="L183" s="265"/>
      <c r="M183" s="266" t="s">
        <v>19</v>
      </c>
      <c r="N183" s="267" t="s">
        <v>42</v>
      </c>
      <c r="O183" s="87"/>
      <c r="P183" s="216">
        <f>O183*H183</f>
        <v>0</v>
      </c>
      <c r="Q183" s="216">
        <v>0.00012</v>
      </c>
      <c r="R183" s="216">
        <f>Q183*H183</f>
        <v>0.00059004000000000001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324</v>
      </c>
      <c r="AT183" s="218" t="s">
        <v>204</v>
      </c>
      <c r="AU183" s="218" t="s">
        <v>81</v>
      </c>
      <c r="AY183" s="20" t="s">
        <v>131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236</v>
      </c>
      <c r="BM183" s="218" t="s">
        <v>1013</v>
      </c>
    </row>
    <row r="184" s="13" customFormat="1">
      <c r="A184" s="13"/>
      <c r="B184" s="225"/>
      <c r="C184" s="226"/>
      <c r="D184" s="227" t="s">
        <v>143</v>
      </c>
      <c r="E184" s="228" t="s">
        <v>19</v>
      </c>
      <c r="F184" s="229" t="s">
        <v>1014</v>
      </c>
      <c r="G184" s="226"/>
      <c r="H184" s="230">
        <v>4.4699999999999998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143</v>
      </c>
      <c r="AU184" s="236" t="s">
        <v>81</v>
      </c>
      <c r="AV184" s="13" t="s">
        <v>81</v>
      </c>
      <c r="AW184" s="13" t="s">
        <v>32</v>
      </c>
      <c r="AX184" s="13" t="s">
        <v>79</v>
      </c>
      <c r="AY184" s="236" t="s">
        <v>131</v>
      </c>
    </row>
    <row r="185" s="13" customFormat="1">
      <c r="A185" s="13"/>
      <c r="B185" s="225"/>
      <c r="C185" s="226"/>
      <c r="D185" s="227" t="s">
        <v>143</v>
      </c>
      <c r="E185" s="226"/>
      <c r="F185" s="229" t="s">
        <v>1015</v>
      </c>
      <c r="G185" s="226"/>
      <c r="H185" s="230">
        <v>4.9169999999999998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143</v>
      </c>
      <c r="AU185" s="236" t="s">
        <v>81</v>
      </c>
      <c r="AV185" s="13" t="s">
        <v>81</v>
      </c>
      <c r="AW185" s="13" t="s">
        <v>4</v>
      </c>
      <c r="AX185" s="13" t="s">
        <v>79</v>
      </c>
      <c r="AY185" s="236" t="s">
        <v>131</v>
      </c>
    </row>
    <row r="186" s="2" customFormat="1" ht="16.5" customHeight="1">
      <c r="A186" s="41"/>
      <c r="B186" s="42"/>
      <c r="C186" s="207" t="s">
        <v>624</v>
      </c>
      <c r="D186" s="207" t="s">
        <v>134</v>
      </c>
      <c r="E186" s="208" t="s">
        <v>625</v>
      </c>
      <c r="F186" s="209" t="s">
        <v>626</v>
      </c>
      <c r="G186" s="210" t="s">
        <v>150</v>
      </c>
      <c r="H186" s="211">
        <v>2</v>
      </c>
      <c r="I186" s="212"/>
      <c r="J186" s="213">
        <f>ROUND(I186*H186,2)</f>
        <v>0</v>
      </c>
      <c r="K186" s="209" t="s">
        <v>138</v>
      </c>
      <c r="L186" s="47"/>
      <c r="M186" s="214" t="s">
        <v>19</v>
      </c>
      <c r="N186" s="215" t="s">
        <v>42</v>
      </c>
      <c r="O186" s="87"/>
      <c r="P186" s="216">
        <f>O186*H186</f>
        <v>0</v>
      </c>
      <c r="Q186" s="216">
        <v>3.0000000000000001E-05</v>
      </c>
      <c r="R186" s="216">
        <f>Q186*H186</f>
        <v>6.0000000000000002E-05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236</v>
      </c>
      <c r="AT186" s="218" t="s">
        <v>134</v>
      </c>
      <c r="AU186" s="218" t="s">
        <v>81</v>
      </c>
      <c r="AY186" s="20" t="s">
        <v>131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236</v>
      </c>
      <c r="BM186" s="218" t="s">
        <v>1016</v>
      </c>
    </row>
    <row r="187" s="2" customFormat="1">
      <c r="A187" s="41"/>
      <c r="B187" s="42"/>
      <c r="C187" s="43"/>
      <c r="D187" s="220" t="s">
        <v>141</v>
      </c>
      <c r="E187" s="43"/>
      <c r="F187" s="221" t="s">
        <v>628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141</v>
      </c>
      <c r="AU187" s="20" t="s">
        <v>81</v>
      </c>
    </row>
    <row r="188" s="13" customFormat="1">
      <c r="A188" s="13"/>
      <c r="B188" s="225"/>
      <c r="C188" s="226"/>
      <c r="D188" s="227" t="s">
        <v>143</v>
      </c>
      <c r="E188" s="228" t="s">
        <v>19</v>
      </c>
      <c r="F188" s="229" t="s">
        <v>81</v>
      </c>
      <c r="G188" s="226"/>
      <c r="H188" s="230">
        <v>2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143</v>
      </c>
      <c r="AU188" s="236" t="s">
        <v>81</v>
      </c>
      <c r="AV188" s="13" t="s">
        <v>81</v>
      </c>
      <c r="AW188" s="13" t="s">
        <v>32</v>
      </c>
      <c r="AX188" s="13" t="s">
        <v>79</v>
      </c>
      <c r="AY188" s="236" t="s">
        <v>131</v>
      </c>
    </row>
    <row r="189" s="2" customFormat="1" ht="24.15" customHeight="1">
      <c r="A189" s="41"/>
      <c r="B189" s="42"/>
      <c r="C189" s="207" t="s">
        <v>641</v>
      </c>
      <c r="D189" s="207" t="s">
        <v>134</v>
      </c>
      <c r="E189" s="208" t="s">
        <v>642</v>
      </c>
      <c r="F189" s="209" t="s">
        <v>643</v>
      </c>
      <c r="G189" s="210" t="s">
        <v>405</v>
      </c>
      <c r="H189" s="268"/>
      <c r="I189" s="212"/>
      <c r="J189" s="213">
        <f>ROUND(I189*H189,2)</f>
        <v>0</v>
      </c>
      <c r="K189" s="209" t="s">
        <v>138</v>
      </c>
      <c r="L189" s="47"/>
      <c r="M189" s="214" t="s">
        <v>19</v>
      </c>
      <c r="N189" s="215" t="s">
        <v>42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236</v>
      </c>
      <c r="AT189" s="218" t="s">
        <v>134</v>
      </c>
      <c r="AU189" s="218" t="s">
        <v>81</v>
      </c>
      <c r="AY189" s="20" t="s">
        <v>131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236</v>
      </c>
      <c r="BM189" s="218" t="s">
        <v>1017</v>
      </c>
    </row>
    <row r="190" s="2" customFormat="1">
      <c r="A190" s="41"/>
      <c r="B190" s="42"/>
      <c r="C190" s="43"/>
      <c r="D190" s="220" t="s">
        <v>141</v>
      </c>
      <c r="E190" s="43"/>
      <c r="F190" s="221" t="s">
        <v>645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141</v>
      </c>
      <c r="AU190" s="20" t="s">
        <v>81</v>
      </c>
    </row>
    <row r="191" s="12" customFormat="1" ht="22.8" customHeight="1">
      <c r="A191" s="12"/>
      <c r="B191" s="191"/>
      <c r="C191" s="192"/>
      <c r="D191" s="193" t="s">
        <v>70</v>
      </c>
      <c r="E191" s="205" t="s">
        <v>671</v>
      </c>
      <c r="F191" s="205" t="s">
        <v>672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SUM(P192:P225)</f>
        <v>0</v>
      </c>
      <c r="Q191" s="199"/>
      <c r="R191" s="200">
        <f>SUM(R192:R225)</f>
        <v>0.013879639999999999</v>
      </c>
      <c r="S191" s="199"/>
      <c r="T191" s="201">
        <f>SUM(T192:T225)</f>
        <v>0.00176961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81</v>
      </c>
      <c r="AT191" s="203" t="s">
        <v>70</v>
      </c>
      <c r="AU191" s="203" t="s">
        <v>79</v>
      </c>
      <c r="AY191" s="202" t="s">
        <v>131</v>
      </c>
      <c r="BK191" s="204">
        <f>SUM(BK192:BK225)</f>
        <v>0</v>
      </c>
    </row>
    <row r="192" s="2" customFormat="1" ht="24.15" customHeight="1">
      <c r="A192" s="41"/>
      <c r="B192" s="42"/>
      <c r="C192" s="207" t="s">
        <v>1018</v>
      </c>
      <c r="D192" s="207" t="s">
        <v>134</v>
      </c>
      <c r="E192" s="208" t="s">
        <v>1019</v>
      </c>
      <c r="F192" s="209" t="s">
        <v>1020</v>
      </c>
      <c r="G192" s="210" t="s">
        <v>150</v>
      </c>
      <c r="H192" s="211">
        <v>27.600000000000001</v>
      </c>
      <c r="I192" s="212"/>
      <c r="J192" s="213">
        <f>ROUND(I192*H192,2)</f>
        <v>0</v>
      </c>
      <c r="K192" s="209" t="s">
        <v>138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236</v>
      </c>
      <c r="AT192" s="218" t="s">
        <v>134</v>
      </c>
      <c r="AU192" s="218" t="s">
        <v>81</v>
      </c>
      <c r="AY192" s="20" t="s">
        <v>131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236</v>
      </c>
      <c r="BM192" s="218" t="s">
        <v>1021</v>
      </c>
    </row>
    <row r="193" s="2" customFormat="1">
      <c r="A193" s="41"/>
      <c r="B193" s="42"/>
      <c r="C193" s="43"/>
      <c r="D193" s="220" t="s">
        <v>141</v>
      </c>
      <c r="E193" s="43"/>
      <c r="F193" s="221" t="s">
        <v>1022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141</v>
      </c>
      <c r="AU193" s="20" t="s">
        <v>81</v>
      </c>
    </row>
    <row r="194" s="13" customFormat="1">
      <c r="A194" s="13"/>
      <c r="B194" s="225"/>
      <c r="C194" s="226"/>
      <c r="D194" s="227" t="s">
        <v>143</v>
      </c>
      <c r="E194" s="228" t="s">
        <v>19</v>
      </c>
      <c r="F194" s="229" t="s">
        <v>1023</v>
      </c>
      <c r="G194" s="226"/>
      <c r="H194" s="230">
        <v>27.600000000000001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143</v>
      </c>
      <c r="AU194" s="236" t="s">
        <v>81</v>
      </c>
      <c r="AV194" s="13" t="s">
        <v>81</v>
      </c>
      <c r="AW194" s="13" t="s">
        <v>32</v>
      </c>
      <c r="AX194" s="13" t="s">
        <v>79</v>
      </c>
      <c r="AY194" s="236" t="s">
        <v>131</v>
      </c>
    </row>
    <row r="195" s="2" customFormat="1" ht="16.5" customHeight="1">
      <c r="A195" s="41"/>
      <c r="B195" s="42"/>
      <c r="C195" s="258" t="s">
        <v>1024</v>
      </c>
      <c r="D195" s="258" t="s">
        <v>204</v>
      </c>
      <c r="E195" s="259" t="s">
        <v>692</v>
      </c>
      <c r="F195" s="260" t="s">
        <v>693</v>
      </c>
      <c r="G195" s="261" t="s">
        <v>150</v>
      </c>
      <c r="H195" s="262">
        <v>33.119999999999997</v>
      </c>
      <c r="I195" s="263"/>
      <c r="J195" s="264">
        <f>ROUND(I195*H195,2)</f>
        <v>0</v>
      </c>
      <c r="K195" s="260" t="s">
        <v>138</v>
      </c>
      <c r="L195" s="265"/>
      <c r="M195" s="266" t="s">
        <v>19</v>
      </c>
      <c r="N195" s="267" t="s">
        <v>42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324</v>
      </c>
      <c r="AT195" s="218" t="s">
        <v>204</v>
      </c>
      <c r="AU195" s="218" t="s">
        <v>81</v>
      </c>
      <c r="AY195" s="20" t="s">
        <v>131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236</v>
      </c>
      <c r="BM195" s="218" t="s">
        <v>1025</v>
      </c>
    </row>
    <row r="196" s="13" customFormat="1">
      <c r="A196" s="13"/>
      <c r="B196" s="225"/>
      <c r="C196" s="226"/>
      <c r="D196" s="227" t="s">
        <v>143</v>
      </c>
      <c r="E196" s="226"/>
      <c r="F196" s="229" t="s">
        <v>1026</v>
      </c>
      <c r="G196" s="226"/>
      <c r="H196" s="230">
        <v>33.119999999999997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143</v>
      </c>
      <c r="AU196" s="236" t="s">
        <v>81</v>
      </c>
      <c r="AV196" s="13" t="s">
        <v>81</v>
      </c>
      <c r="AW196" s="13" t="s">
        <v>4</v>
      </c>
      <c r="AX196" s="13" t="s">
        <v>79</v>
      </c>
      <c r="AY196" s="236" t="s">
        <v>131</v>
      </c>
    </row>
    <row r="197" s="2" customFormat="1" ht="24.15" customHeight="1">
      <c r="A197" s="41"/>
      <c r="B197" s="42"/>
      <c r="C197" s="207" t="s">
        <v>728</v>
      </c>
      <c r="D197" s="207" t="s">
        <v>134</v>
      </c>
      <c r="E197" s="208" t="s">
        <v>1027</v>
      </c>
      <c r="F197" s="209" t="s">
        <v>1028</v>
      </c>
      <c r="G197" s="210" t="s">
        <v>137</v>
      </c>
      <c r="H197" s="211">
        <v>4.4000000000000004</v>
      </c>
      <c r="I197" s="212"/>
      <c r="J197" s="213">
        <f>ROUND(I197*H197,2)</f>
        <v>0</v>
      </c>
      <c r="K197" s="209" t="s">
        <v>138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3.0000000000000001E-05</v>
      </c>
      <c r="T197" s="217">
        <f>S197*H197</f>
        <v>0.00013200000000000001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236</v>
      </c>
      <c r="AT197" s="218" t="s">
        <v>134</v>
      </c>
      <c r="AU197" s="218" t="s">
        <v>81</v>
      </c>
      <c r="AY197" s="20" t="s">
        <v>131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236</v>
      </c>
      <c r="BM197" s="218" t="s">
        <v>1029</v>
      </c>
    </row>
    <row r="198" s="2" customFormat="1">
      <c r="A198" s="41"/>
      <c r="B198" s="42"/>
      <c r="C198" s="43"/>
      <c r="D198" s="220" t="s">
        <v>141</v>
      </c>
      <c r="E198" s="43"/>
      <c r="F198" s="221" t="s">
        <v>1030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141</v>
      </c>
      <c r="AU198" s="20" t="s">
        <v>81</v>
      </c>
    </row>
    <row r="199" s="15" customFormat="1">
      <c r="A199" s="15"/>
      <c r="B199" s="248"/>
      <c r="C199" s="249"/>
      <c r="D199" s="227" t="s">
        <v>143</v>
      </c>
      <c r="E199" s="250" t="s">
        <v>19</v>
      </c>
      <c r="F199" s="251" t="s">
        <v>1031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143</v>
      </c>
      <c r="AU199" s="257" t="s">
        <v>81</v>
      </c>
      <c r="AV199" s="15" t="s">
        <v>79</v>
      </c>
      <c r="AW199" s="15" t="s">
        <v>32</v>
      </c>
      <c r="AX199" s="15" t="s">
        <v>71</v>
      </c>
      <c r="AY199" s="257" t="s">
        <v>131</v>
      </c>
    </row>
    <row r="200" s="13" customFormat="1">
      <c r="A200" s="13"/>
      <c r="B200" s="225"/>
      <c r="C200" s="226"/>
      <c r="D200" s="227" t="s">
        <v>143</v>
      </c>
      <c r="E200" s="228" t="s">
        <v>19</v>
      </c>
      <c r="F200" s="229" t="s">
        <v>1032</v>
      </c>
      <c r="G200" s="226"/>
      <c r="H200" s="230">
        <v>1.2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143</v>
      </c>
      <c r="AU200" s="236" t="s">
        <v>81</v>
      </c>
      <c r="AV200" s="13" t="s">
        <v>81</v>
      </c>
      <c r="AW200" s="13" t="s">
        <v>32</v>
      </c>
      <c r="AX200" s="13" t="s">
        <v>71</v>
      </c>
      <c r="AY200" s="236" t="s">
        <v>131</v>
      </c>
    </row>
    <row r="201" s="13" customFormat="1">
      <c r="A201" s="13"/>
      <c r="B201" s="225"/>
      <c r="C201" s="226"/>
      <c r="D201" s="227" t="s">
        <v>143</v>
      </c>
      <c r="E201" s="228" t="s">
        <v>19</v>
      </c>
      <c r="F201" s="229" t="s">
        <v>1033</v>
      </c>
      <c r="G201" s="226"/>
      <c r="H201" s="230">
        <v>3.2000000000000002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143</v>
      </c>
      <c r="AU201" s="236" t="s">
        <v>81</v>
      </c>
      <c r="AV201" s="13" t="s">
        <v>81</v>
      </c>
      <c r="AW201" s="13" t="s">
        <v>32</v>
      </c>
      <c r="AX201" s="13" t="s">
        <v>71</v>
      </c>
      <c r="AY201" s="236" t="s">
        <v>131</v>
      </c>
    </row>
    <row r="202" s="14" customFormat="1">
      <c r="A202" s="14"/>
      <c r="B202" s="237"/>
      <c r="C202" s="238"/>
      <c r="D202" s="227" t="s">
        <v>143</v>
      </c>
      <c r="E202" s="239" t="s">
        <v>19</v>
      </c>
      <c r="F202" s="240" t="s">
        <v>147</v>
      </c>
      <c r="G202" s="238"/>
      <c r="H202" s="241">
        <v>4.4000000000000004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143</v>
      </c>
      <c r="AU202" s="247" t="s">
        <v>81</v>
      </c>
      <c r="AV202" s="14" t="s">
        <v>139</v>
      </c>
      <c r="AW202" s="14" t="s">
        <v>32</v>
      </c>
      <c r="AX202" s="14" t="s">
        <v>79</v>
      </c>
      <c r="AY202" s="247" t="s">
        <v>131</v>
      </c>
    </row>
    <row r="203" s="2" customFormat="1" ht="16.5" customHeight="1">
      <c r="A203" s="41"/>
      <c r="B203" s="42"/>
      <c r="C203" s="258" t="s">
        <v>1034</v>
      </c>
      <c r="D203" s="258" t="s">
        <v>204</v>
      </c>
      <c r="E203" s="259" t="s">
        <v>704</v>
      </c>
      <c r="F203" s="260" t="s">
        <v>705</v>
      </c>
      <c r="G203" s="261" t="s">
        <v>137</v>
      </c>
      <c r="H203" s="262">
        <v>5.2800000000000002</v>
      </c>
      <c r="I203" s="263"/>
      <c r="J203" s="264">
        <f>ROUND(I203*H203,2)</f>
        <v>0</v>
      </c>
      <c r="K203" s="260" t="s">
        <v>138</v>
      </c>
      <c r="L203" s="265"/>
      <c r="M203" s="266" t="s">
        <v>19</v>
      </c>
      <c r="N203" s="267" t="s">
        <v>42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324</v>
      </c>
      <c r="AT203" s="218" t="s">
        <v>204</v>
      </c>
      <c r="AU203" s="218" t="s">
        <v>81</v>
      </c>
      <c r="AY203" s="20" t="s">
        <v>131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236</v>
      </c>
      <c r="BM203" s="218" t="s">
        <v>1035</v>
      </c>
    </row>
    <row r="204" s="13" customFormat="1">
      <c r="A204" s="13"/>
      <c r="B204" s="225"/>
      <c r="C204" s="226"/>
      <c r="D204" s="227" t="s">
        <v>143</v>
      </c>
      <c r="E204" s="226"/>
      <c r="F204" s="229" t="s">
        <v>1036</v>
      </c>
      <c r="G204" s="226"/>
      <c r="H204" s="230">
        <v>5.2800000000000002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143</v>
      </c>
      <c r="AU204" s="236" t="s">
        <v>81</v>
      </c>
      <c r="AV204" s="13" t="s">
        <v>81</v>
      </c>
      <c r="AW204" s="13" t="s">
        <v>4</v>
      </c>
      <c r="AX204" s="13" t="s">
        <v>79</v>
      </c>
      <c r="AY204" s="236" t="s">
        <v>131</v>
      </c>
    </row>
    <row r="205" s="2" customFormat="1" ht="24.15" customHeight="1">
      <c r="A205" s="41"/>
      <c r="B205" s="42"/>
      <c r="C205" s="207" t="s">
        <v>1037</v>
      </c>
      <c r="D205" s="207" t="s">
        <v>134</v>
      </c>
      <c r="E205" s="208" t="s">
        <v>1038</v>
      </c>
      <c r="F205" s="209" t="s">
        <v>1039</v>
      </c>
      <c r="G205" s="210" t="s">
        <v>137</v>
      </c>
      <c r="H205" s="211">
        <v>6.6299999999999999</v>
      </c>
      <c r="I205" s="212"/>
      <c r="J205" s="213">
        <f>ROUND(I205*H205,2)</f>
        <v>0</v>
      </c>
      <c r="K205" s="209" t="s">
        <v>138</v>
      </c>
      <c r="L205" s="47"/>
      <c r="M205" s="214" t="s">
        <v>19</v>
      </c>
      <c r="N205" s="215" t="s">
        <v>42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3.0000000000000001E-05</v>
      </c>
      <c r="T205" s="217">
        <f>S205*H205</f>
        <v>0.00019890000000000001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236</v>
      </c>
      <c r="AT205" s="218" t="s">
        <v>134</v>
      </c>
      <c r="AU205" s="218" t="s">
        <v>81</v>
      </c>
      <c r="AY205" s="20" t="s">
        <v>131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236</v>
      </c>
      <c r="BM205" s="218" t="s">
        <v>1040</v>
      </c>
    </row>
    <row r="206" s="2" customFormat="1">
      <c r="A206" s="41"/>
      <c r="B206" s="42"/>
      <c r="C206" s="43"/>
      <c r="D206" s="220" t="s">
        <v>141</v>
      </c>
      <c r="E206" s="43"/>
      <c r="F206" s="221" t="s">
        <v>1041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141</v>
      </c>
      <c r="AU206" s="20" t="s">
        <v>81</v>
      </c>
    </row>
    <row r="207" s="15" customFormat="1">
      <c r="A207" s="15"/>
      <c r="B207" s="248"/>
      <c r="C207" s="249"/>
      <c r="D207" s="227" t="s">
        <v>143</v>
      </c>
      <c r="E207" s="250" t="s">
        <v>19</v>
      </c>
      <c r="F207" s="251" t="s">
        <v>1042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143</v>
      </c>
      <c r="AU207" s="257" t="s">
        <v>81</v>
      </c>
      <c r="AV207" s="15" t="s">
        <v>79</v>
      </c>
      <c r="AW207" s="15" t="s">
        <v>32</v>
      </c>
      <c r="AX207" s="15" t="s">
        <v>71</v>
      </c>
      <c r="AY207" s="257" t="s">
        <v>131</v>
      </c>
    </row>
    <row r="208" s="13" customFormat="1">
      <c r="A208" s="13"/>
      <c r="B208" s="225"/>
      <c r="C208" s="226"/>
      <c r="D208" s="227" t="s">
        <v>143</v>
      </c>
      <c r="E208" s="228" t="s">
        <v>19</v>
      </c>
      <c r="F208" s="229" t="s">
        <v>1043</v>
      </c>
      <c r="G208" s="226"/>
      <c r="H208" s="230">
        <v>6.6299999999999999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143</v>
      </c>
      <c r="AU208" s="236" t="s">
        <v>81</v>
      </c>
      <c r="AV208" s="13" t="s">
        <v>81</v>
      </c>
      <c r="AW208" s="13" t="s">
        <v>32</v>
      </c>
      <c r="AX208" s="13" t="s">
        <v>79</v>
      </c>
      <c r="AY208" s="236" t="s">
        <v>131</v>
      </c>
    </row>
    <row r="209" s="2" customFormat="1" ht="16.5" customHeight="1">
      <c r="A209" s="41"/>
      <c r="B209" s="42"/>
      <c r="C209" s="258" t="s">
        <v>1044</v>
      </c>
      <c r="D209" s="258" t="s">
        <v>204</v>
      </c>
      <c r="E209" s="259" t="s">
        <v>704</v>
      </c>
      <c r="F209" s="260" t="s">
        <v>705</v>
      </c>
      <c r="G209" s="261" t="s">
        <v>137</v>
      </c>
      <c r="H209" s="262">
        <v>7.9560000000000004</v>
      </c>
      <c r="I209" s="263"/>
      <c r="J209" s="264">
        <f>ROUND(I209*H209,2)</f>
        <v>0</v>
      </c>
      <c r="K209" s="260" t="s">
        <v>138</v>
      </c>
      <c r="L209" s="265"/>
      <c r="M209" s="266" t="s">
        <v>19</v>
      </c>
      <c r="N209" s="267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324</v>
      </c>
      <c r="AT209" s="218" t="s">
        <v>204</v>
      </c>
      <c r="AU209" s="218" t="s">
        <v>81</v>
      </c>
      <c r="AY209" s="20" t="s">
        <v>131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236</v>
      </c>
      <c r="BM209" s="218" t="s">
        <v>1045</v>
      </c>
    </row>
    <row r="210" s="13" customFormat="1">
      <c r="A210" s="13"/>
      <c r="B210" s="225"/>
      <c r="C210" s="226"/>
      <c r="D210" s="227" t="s">
        <v>143</v>
      </c>
      <c r="E210" s="226"/>
      <c r="F210" s="229" t="s">
        <v>1046</v>
      </c>
      <c r="G210" s="226"/>
      <c r="H210" s="230">
        <v>7.9560000000000004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143</v>
      </c>
      <c r="AU210" s="236" t="s">
        <v>81</v>
      </c>
      <c r="AV210" s="13" t="s">
        <v>81</v>
      </c>
      <c r="AW210" s="13" t="s">
        <v>4</v>
      </c>
      <c r="AX210" s="13" t="s">
        <v>79</v>
      </c>
      <c r="AY210" s="236" t="s">
        <v>131</v>
      </c>
    </row>
    <row r="211" s="2" customFormat="1" ht="16.5" customHeight="1">
      <c r="A211" s="41"/>
      <c r="B211" s="42"/>
      <c r="C211" s="207" t="s">
        <v>703</v>
      </c>
      <c r="D211" s="207" t="s">
        <v>134</v>
      </c>
      <c r="E211" s="208" t="s">
        <v>1047</v>
      </c>
      <c r="F211" s="209" t="s">
        <v>1048</v>
      </c>
      <c r="G211" s="210" t="s">
        <v>137</v>
      </c>
      <c r="H211" s="211">
        <v>20.084</v>
      </c>
      <c r="I211" s="212"/>
      <c r="J211" s="213">
        <f>ROUND(I211*H211,2)</f>
        <v>0</v>
      </c>
      <c r="K211" s="209" t="s">
        <v>138</v>
      </c>
      <c r="L211" s="47"/>
      <c r="M211" s="214" t="s">
        <v>19</v>
      </c>
      <c r="N211" s="215" t="s">
        <v>42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236</v>
      </c>
      <c r="AT211" s="218" t="s">
        <v>134</v>
      </c>
      <c r="AU211" s="218" t="s">
        <v>81</v>
      </c>
      <c r="AY211" s="20" t="s">
        <v>131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236</v>
      </c>
      <c r="BM211" s="218" t="s">
        <v>1049</v>
      </c>
    </row>
    <row r="212" s="2" customFormat="1">
      <c r="A212" s="41"/>
      <c r="B212" s="42"/>
      <c r="C212" s="43"/>
      <c r="D212" s="220" t="s">
        <v>141</v>
      </c>
      <c r="E212" s="43"/>
      <c r="F212" s="221" t="s">
        <v>1050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141</v>
      </c>
      <c r="AU212" s="20" t="s">
        <v>81</v>
      </c>
    </row>
    <row r="213" s="13" customFormat="1">
      <c r="A213" s="13"/>
      <c r="B213" s="225"/>
      <c r="C213" s="226"/>
      <c r="D213" s="227" t="s">
        <v>143</v>
      </c>
      <c r="E213" s="228" t="s">
        <v>19</v>
      </c>
      <c r="F213" s="229" t="s">
        <v>977</v>
      </c>
      <c r="G213" s="226"/>
      <c r="H213" s="230">
        <v>4.173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143</v>
      </c>
      <c r="AU213" s="236" t="s">
        <v>81</v>
      </c>
      <c r="AV213" s="13" t="s">
        <v>81</v>
      </c>
      <c r="AW213" s="13" t="s">
        <v>32</v>
      </c>
      <c r="AX213" s="13" t="s">
        <v>71</v>
      </c>
      <c r="AY213" s="236" t="s">
        <v>131</v>
      </c>
    </row>
    <row r="214" s="13" customFormat="1">
      <c r="A214" s="13"/>
      <c r="B214" s="225"/>
      <c r="C214" s="226"/>
      <c r="D214" s="227" t="s">
        <v>143</v>
      </c>
      <c r="E214" s="228" t="s">
        <v>19</v>
      </c>
      <c r="F214" s="229" t="s">
        <v>973</v>
      </c>
      <c r="G214" s="226"/>
      <c r="H214" s="230">
        <v>4.641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143</v>
      </c>
      <c r="AU214" s="236" t="s">
        <v>81</v>
      </c>
      <c r="AV214" s="13" t="s">
        <v>81</v>
      </c>
      <c r="AW214" s="13" t="s">
        <v>32</v>
      </c>
      <c r="AX214" s="13" t="s">
        <v>71</v>
      </c>
      <c r="AY214" s="236" t="s">
        <v>131</v>
      </c>
    </row>
    <row r="215" s="13" customFormat="1">
      <c r="A215" s="13"/>
      <c r="B215" s="225"/>
      <c r="C215" s="226"/>
      <c r="D215" s="227" t="s">
        <v>143</v>
      </c>
      <c r="E215" s="228" t="s">
        <v>19</v>
      </c>
      <c r="F215" s="229" t="s">
        <v>1051</v>
      </c>
      <c r="G215" s="226"/>
      <c r="H215" s="230">
        <v>10.359999999999999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143</v>
      </c>
      <c r="AU215" s="236" t="s">
        <v>81</v>
      </c>
      <c r="AV215" s="13" t="s">
        <v>81</v>
      </c>
      <c r="AW215" s="13" t="s">
        <v>32</v>
      </c>
      <c r="AX215" s="13" t="s">
        <v>71</v>
      </c>
      <c r="AY215" s="236" t="s">
        <v>131</v>
      </c>
    </row>
    <row r="216" s="13" customFormat="1">
      <c r="A216" s="13"/>
      <c r="B216" s="225"/>
      <c r="C216" s="226"/>
      <c r="D216" s="227" t="s">
        <v>143</v>
      </c>
      <c r="E216" s="228" t="s">
        <v>19</v>
      </c>
      <c r="F216" s="229" t="s">
        <v>1052</v>
      </c>
      <c r="G216" s="226"/>
      <c r="H216" s="230">
        <v>0.91000000000000003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143</v>
      </c>
      <c r="AU216" s="236" t="s">
        <v>81</v>
      </c>
      <c r="AV216" s="13" t="s">
        <v>81</v>
      </c>
      <c r="AW216" s="13" t="s">
        <v>32</v>
      </c>
      <c r="AX216" s="13" t="s">
        <v>71</v>
      </c>
      <c r="AY216" s="236" t="s">
        <v>131</v>
      </c>
    </row>
    <row r="217" s="14" customFormat="1">
      <c r="A217" s="14"/>
      <c r="B217" s="237"/>
      <c r="C217" s="238"/>
      <c r="D217" s="227" t="s">
        <v>143</v>
      </c>
      <c r="E217" s="239" t="s">
        <v>19</v>
      </c>
      <c r="F217" s="240" t="s">
        <v>147</v>
      </c>
      <c r="G217" s="238"/>
      <c r="H217" s="241">
        <v>20.084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143</v>
      </c>
      <c r="AU217" s="247" t="s">
        <v>81</v>
      </c>
      <c r="AV217" s="14" t="s">
        <v>139</v>
      </c>
      <c r="AW217" s="14" t="s">
        <v>32</v>
      </c>
      <c r="AX217" s="14" t="s">
        <v>79</v>
      </c>
      <c r="AY217" s="247" t="s">
        <v>131</v>
      </c>
    </row>
    <row r="218" s="2" customFormat="1" ht="16.5" customHeight="1">
      <c r="A218" s="41"/>
      <c r="B218" s="42"/>
      <c r="C218" s="207" t="s">
        <v>667</v>
      </c>
      <c r="D218" s="207" t="s">
        <v>134</v>
      </c>
      <c r="E218" s="208" t="s">
        <v>674</v>
      </c>
      <c r="F218" s="209" t="s">
        <v>675</v>
      </c>
      <c r="G218" s="210" t="s">
        <v>137</v>
      </c>
      <c r="H218" s="211">
        <v>4.641</v>
      </c>
      <c r="I218" s="212"/>
      <c r="J218" s="213">
        <f>ROUND(I218*H218,2)</f>
        <v>0</v>
      </c>
      <c r="K218" s="209" t="s">
        <v>138</v>
      </c>
      <c r="L218" s="47"/>
      <c r="M218" s="214" t="s">
        <v>19</v>
      </c>
      <c r="N218" s="215" t="s">
        <v>42</v>
      </c>
      <c r="O218" s="87"/>
      <c r="P218" s="216">
        <f>O218*H218</f>
        <v>0</v>
      </c>
      <c r="Q218" s="216">
        <v>0.001</v>
      </c>
      <c r="R218" s="216">
        <f>Q218*H218</f>
        <v>0.0046410000000000002</v>
      </c>
      <c r="S218" s="216">
        <v>0.00031</v>
      </c>
      <c r="T218" s="217">
        <f>S218*H218</f>
        <v>0.00143871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236</v>
      </c>
      <c r="AT218" s="218" t="s">
        <v>134</v>
      </c>
      <c r="AU218" s="218" t="s">
        <v>81</v>
      </c>
      <c r="AY218" s="20" t="s">
        <v>131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236</v>
      </c>
      <c r="BM218" s="218" t="s">
        <v>1053</v>
      </c>
    </row>
    <row r="219" s="2" customFormat="1">
      <c r="A219" s="41"/>
      <c r="B219" s="42"/>
      <c r="C219" s="43"/>
      <c r="D219" s="220" t="s">
        <v>141</v>
      </c>
      <c r="E219" s="43"/>
      <c r="F219" s="221" t="s">
        <v>677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141</v>
      </c>
      <c r="AU219" s="20" t="s">
        <v>81</v>
      </c>
    </row>
    <row r="220" s="15" customFormat="1">
      <c r="A220" s="15"/>
      <c r="B220" s="248"/>
      <c r="C220" s="249"/>
      <c r="D220" s="227" t="s">
        <v>143</v>
      </c>
      <c r="E220" s="250" t="s">
        <v>19</v>
      </c>
      <c r="F220" s="251" t="s">
        <v>1054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143</v>
      </c>
      <c r="AU220" s="257" t="s">
        <v>81</v>
      </c>
      <c r="AV220" s="15" t="s">
        <v>79</v>
      </c>
      <c r="AW220" s="15" t="s">
        <v>32</v>
      </c>
      <c r="AX220" s="15" t="s">
        <v>71</v>
      </c>
      <c r="AY220" s="257" t="s">
        <v>131</v>
      </c>
    </row>
    <row r="221" s="13" customFormat="1">
      <c r="A221" s="13"/>
      <c r="B221" s="225"/>
      <c r="C221" s="226"/>
      <c r="D221" s="227" t="s">
        <v>143</v>
      </c>
      <c r="E221" s="228" t="s">
        <v>19</v>
      </c>
      <c r="F221" s="229" t="s">
        <v>973</v>
      </c>
      <c r="G221" s="226"/>
      <c r="H221" s="230">
        <v>4.641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143</v>
      </c>
      <c r="AU221" s="236" t="s">
        <v>81</v>
      </c>
      <c r="AV221" s="13" t="s">
        <v>81</v>
      </c>
      <c r="AW221" s="13" t="s">
        <v>32</v>
      </c>
      <c r="AX221" s="13" t="s">
        <v>79</v>
      </c>
      <c r="AY221" s="236" t="s">
        <v>131</v>
      </c>
    </row>
    <row r="222" s="2" customFormat="1" ht="16.5" customHeight="1">
      <c r="A222" s="41"/>
      <c r="B222" s="42"/>
      <c r="C222" s="207" t="s">
        <v>708</v>
      </c>
      <c r="D222" s="207" t="s">
        <v>134</v>
      </c>
      <c r="E222" s="208" t="s">
        <v>1055</v>
      </c>
      <c r="F222" s="209" t="s">
        <v>1056</v>
      </c>
      <c r="G222" s="210" t="s">
        <v>137</v>
      </c>
      <c r="H222" s="211">
        <v>20.084</v>
      </c>
      <c r="I222" s="212"/>
      <c r="J222" s="213">
        <f>ROUND(I222*H222,2)</f>
        <v>0</v>
      </c>
      <c r="K222" s="209" t="s">
        <v>138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0.00020000000000000001</v>
      </c>
      <c r="R222" s="216">
        <f>Q222*H222</f>
        <v>0.0040168000000000001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236</v>
      </c>
      <c r="AT222" s="218" t="s">
        <v>134</v>
      </c>
      <c r="AU222" s="218" t="s">
        <v>81</v>
      </c>
      <c r="AY222" s="20" t="s">
        <v>131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236</v>
      </c>
      <c r="BM222" s="218" t="s">
        <v>1057</v>
      </c>
    </row>
    <row r="223" s="2" customFormat="1">
      <c r="A223" s="41"/>
      <c r="B223" s="42"/>
      <c r="C223" s="43"/>
      <c r="D223" s="220" t="s">
        <v>141</v>
      </c>
      <c r="E223" s="43"/>
      <c r="F223" s="221" t="s">
        <v>1058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141</v>
      </c>
      <c r="AU223" s="20" t="s">
        <v>81</v>
      </c>
    </row>
    <row r="224" s="2" customFormat="1" ht="24.15" customHeight="1">
      <c r="A224" s="41"/>
      <c r="B224" s="42"/>
      <c r="C224" s="207" t="s">
        <v>721</v>
      </c>
      <c r="D224" s="207" t="s">
        <v>134</v>
      </c>
      <c r="E224" s="208" t="s">
        <v>1059</v>
      </c>
      <c r="F224" s="209" t="s">
        <v>1060</v>
      </c>
      <c r="G224" s="210" t="s">
        <v>137</v>
      </c>
      <c r="H224" s="211">
        <v>20.084</v>
      </c>
      <c r="I224" s="212"/>
      <c r="J224" s="213">
        <f>ROUND(I224*H224,2)</f>
        <v>0</v>
      </c>
      <c r="K224" s="209" t="s">
        <v>138</v>
      </c>
      <c r="L224" s="47"/>
      <c r="M224" s="214" t="s">
        <v>19</v>
      </c>
      <c r="N224" s="215" t="s">
        <v>42</v>
      </c>
      <c r="O224" s="87"/>
      <c r="P224" s="216">
        <f>O224*H224</f>
        <v>0</v>
      </c>
      <c r="Q224" s="216">
        <v>0.00025999999999999998</v>
      </c>
      <c r="R224" s="216">
        <f>Q224*H224</f>
        <v>0.0052218399999999993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236</v>
      </c>
      <c r="AT224" s="218" t="s">
        <v>134</v>
      </c>
      <c r="AU224" s="218" t="s">
        <v>81</v>
      </c>
      <c r="AY224" s="20" t="s">
        <v>131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236</v>
      </c>
      <c r="BM224" s="218" t="s">
        <v>1061</v>
      </c>
    </row>
    <row r="225" s="2" customFormat="1">
      <c r="A225" s="41"/>
      <c r="B225" s="42"/>
      <c r="C225" s="43"/>
      <c r="D225" s="220" t="s">
        <v>141</v>
      </c>
      <c r="E225" s="43"/>
      <c r="F225" s="221" t="s">
        <v>1062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141</v>
      </c>
      <c r="AU225" s="20" t="s">
        <v>81</v>
      </c>
    </row>
    <row r="226" s="12" customFormat="1" ht="25.92" customHeight="1">
      <c r="A226" s="12"/>
      <c r="B226" s="191"/>
      <c r="C226" s="192"/>
      <c r="D226" s="193" t="s">
        <v>70</v>
      </c>
      <c r="E226" s="194" t="s">
        <v>726</v>
      </c>
      <c r="F226" s="194" t="s">
        <v>727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P227</f>
        <v>0</v>
      </c>
      <c r="Q226" s="199"/>
      <c r="R226" s="200">
        <f>R227</f>
        <v>0</v>
      </c>
      <c r="S226" s="199"/>
      <c r="T226" s="201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167</v>
      </c>
      <c r="AT226" s="203" t="s">
        <v>70</v>
      </c>
      <c r="AU226" s="203" t="s">
        <v>71</v>
      </c>
      <c r="AY226" s="202" t="s">
        <v>131</v>
      </c>
      <c r="BK226" s="204">
        <f>BK227</f>
        <v>0</v>
      </c>
    </row>
    <row r="227" s="2" customFormat="1" ht="16.5" customHeight="1">
      <c r="A227" s="41"/>
      <c r="B227" s="42"/>
      <c r="C227" s="207" t="s">
        <v>1063</v>
      </c>
      <c r="D227" s="207" t="s">
        <v>134</v>
      </c>
      <c r="E227" s="208" t="s">
        <v>729</v>
      </c>
      <c r="F227" s="209" t="s">
        <v>727</v>
      </c>
      <c r="G227" s="210" t="s">
        <v>405</v>
      </c>
      <c r="H227" s="268"/>
      <c r="I227" s="212"/>
      <c r="J227" s="213">
        <f>ROUND(I227*H227,2)</f>
        <v>0</v>
      </c>
      <c r="K227" s="209" t="s">
        <v>19</v>
      </c>
      <c r="L227" s="47"/>
      <c r="M227" s="280" t="s">
        <v>19</v>
      </c>
      <c r="N227" s="281" t="s">
        <v>42</v>
      </c>
      <c r="O227" s="282"/>
      <c r="P227" s="283">
        <f>O227*H227</f>
        <v>0</v>
      </c>
      <c r="Q227" s="283">
        <v>0</v>
      </c>
      <c r="R227" s="283">
        <f>Q227*H227</f>
        <v>0</v>
      </c>
      <c r="S227" s="283">
        <v>0</v>
      </c>
      <c r="T227" s="28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139</v>
      </c>
      <c r="AT227" s="218" t="s">
        <v>134</v>
      </c>
      <c r="AU227" s="218" t="s">
        <v>79</v>
      </c>
      <c r="AY227" s="20" t="s">
        <v>131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139</v>
      </c>
      <c r="BM227" s="218" t="s">
        <v>1064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yx+z/aDlP8SsE0fA2ptSVTAz4URxWrpuoZTw/lvI7AlSv0GUGRooiL/Q8IFLlche7RvHpudK7jDiLrLHKRGHbg==" hashValue="NZoj11YsB18u+3tja390J99ltA09GAWQJQiPlUB1H+uBCW3eMd7jnycPAYql4H24dBDZpLngZyUg6KY8s050mA==" algorithmName="SHA-512" password="80EB"/>
  <autoFilter ref="C89:K22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612135001"/>
    <hyperlink ref="F98" r:id="rId2" display="https://podminky.urs.cz/item/CS_URS_2024_01/612131121"/>
    <hyperlink ref="F104" r:id="rId3" display="https://podminky.urs.cz/item/CS_URS_2024_01/612311131"/>
    <hyperlink ref="F107" r:id="rId4" display="https://podminky.urs.cz/item/CS_URS_2024_01/965046111"/>
    <hyperlink ref="F112" r:id="rId5" display="https://podminky.urs.cz/item/CS_URS_2024_01/965046119"/>
    <hyperlink ref="F115" r:id="rId6" display="https://podminky.urs.cz/item/CS_URS_2024_01/949101111"/>
    <hyperlink ref="F117" r:id="rId7" display="https://podminky.urs.cz/item/CS_URS_2024_01/952901111"/>
    <hyperlink ref="F120" r:id="rId8" display="https://podminky.urs.cz/item/CS_URS_2024_01/997002611"/>
    <hyperlink ref="F122" r:id="rId9" display="https://podminky.urs.cz/item/CS_URS_2024_01/997013213"/>
    <hyperlink ref="F124" r:id="rId10" display="https://podminky.urs.cz/item/CS_URS_2024_01/997013501"/>
    <hyperlink ref="F126" r:id="rId11" display="https://podminky.urs.cz/item/CS_URS_2024_01/997013509"/>
    <hyperlink ref="F129" r:id="rId12" display="https://podminky.urs.cz/item/CS_URS_2024_01/997013871"/>
    <hyperlink ref="F132" r:id="rId13" display="https://podminky.urs.cz/item/CS_URS_2024_01/998018002"/>
    <hyperlink ref="F137" r:id="rId14" display="https://podminky.urs.cz/item/CS_URS_2024_01/998741312"/>
    <hyperlink ref="F140" r:id="rId15" display="https://podminky.urs.cz/item/CS_URS_2024_01/771573810"/>
    <hyperlink ref="F145" r:id="rId16" display="https://podminky.urs.cz/item/CS_URS_2024_01/771121011"/>
    <hyperlink ref="F154" r:id="rId17" display="https://podminky.urs.cz/item/CS_URS_2024_01/771151014"/>
    <hyperlink ref="F156" r:id="rId18" display="https://podminky.urs.cz/item/CS_URS_2024_01/771574416"/>
    <hyperlink ref="F160" r:id="rId19" display="https://podminky.urs.cz/item/CS_URS_2024_01/771591115"/>
    <hyperlink ref="F163" r:id="rId20" display="https://podminky.urs.cz/item/CS_URS_2024_01/771161021"/>
    <hyperlink ref="F167" r:id="rId21" display="https://podminky.urs.cz/item/CS_URS_2024_01/998771312"/>
    <hyperlink ref="F170" r:id="rId22" display="https://podminky.urs.cz/item/CS_URS_2024_01/781473810"/>
    <hyperlink ref="F173" r:id="rId23" display="https://podminky.urs.cz/item/CS_URS_2024_01/781121011"/>
    <hyperlink ref="F176" r:id="rId24" display="https://podminky.urs.cz/item/CS_URS_2024_01/781472219"/>
    <hyperlink ref="F181" r:id="rId25" display="https://podminky.urs.cz/item/CS_URS_2024_01/781492251"/>
    <hyperlink ref="F187" r:id="rId26" display="https://podminky.urs.cz/item/CS_URS_2024_01/781495115"/>
    <hyperlink ref="F190" r:id="rId27" display="https://podminky.urs.cz/item/CS_URS_2024_01/998781312"/>
    <hyperlink ref="F193" r:id="rId28" display="https://podminky.urs.cz/item/CS_URS_2024_01/784171001"/>
    <hyperlink ref="F198" r:id="rId29" display="https://podminky.urs.cz/item/CS_URS_2024_01/784171111"/>
    <hyperlink ref="F206" r:id="rId30" display="https://podminky.urs.cz/item/CS_URS_2024_01/784171121"/>
    <hyperlink ref="F212" r:id="rId31" display="https://podminky.urs.cz/item/CS_URS_2024_01/784111001"/>
    <hyperlink ref="F219" r:id="rId32" display="https://podminky.urs.cz/item/CS_URS_2024_01/784121001"/>
    <hyperlink ref="F223" r:id="rId33" display="https://podminky.urs.cz/item/CS_URS_2024_01/784181121"/>
    <hyperlink ref="F225" r:id="rId34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1065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1066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1067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1068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1069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1070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1071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1072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1073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1074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1075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78</v>
      </c>
      <c r="F18" s="296" t="s">
        <v>1076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1077</v>
      </c>
      <c r="F19" s="296" t="s">
        <v>1078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1079</v>
      </c>
      <c r="F20" s="296" t="s">
        <v>1080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1081</v>
      </c>
      <c r="F21" s="296" t="s">
        <v>1082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1083</v>
      </c>
      <c r="F22" s="296" t="s">
        <v>1084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1085</v>
      </c>
      <c r="F23" s="296" t="s">
        <v>1086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1087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1088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1089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1090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1091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1092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1093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1094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1095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117</v>
      </c>
      <c r="F36" s="296"/>
      <c r="G36" s="296" t="s">
        <v>1096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1097</v>
      </c>
      <c r="F37" s="296"/>
      <c r="G37" s="296" t="s">
        <v>1098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52</v>
      </c>
      <c r="F38" s="296"/>
      <c r="G38" s="296" t="s">
        <v>1099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53</v>
      </c>
      <c r="F39" s="296"/>
      <c r="G39" s="296" t="s">
        <v>1100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118</v>
      </c>
      <c r="F40" s="296"/>
      <c r="G40" s="296" t="s">
        <v>1101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119</v>
      </c>
      <c r="F41" s="296"/>
      <c r="G41" s="296" t="s">
        <v>1102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1103</v>
      </c>
      <c r="F42" s="296"/>
      <c r="G42" s="296" t="s">
        <v>1104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1105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1106</v>
      </c>
      <c r="F44" s="296"/>
      <c r="G44" s="296" t="s">
        <v>1107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121</v>
      </c>
      <c r="F45" s="296"/>
      <c r="G45" s="296" t="s">
        <v>1108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1109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1110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1111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1112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1113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1114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1115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1116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1117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1118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1119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1120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1121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1122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1123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1124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1125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1126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1127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1128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1129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1130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1131</v>
      </c>
      <c r="D76" s="314"/>
      <c r="E76" s="314"/>
      <c r="F76" s="314" t="s">
        <v>1132</v>
      </c>
      <c r="G76" s="315"/>
      <c r="H76" s="314" t="s">
        <v>53</v>
      </c>
      <c r="I76" s="314" t="s">
        <v>56</v>
      </c>
      <c r="J76" s="314" t="s">
        <v>1133</v>
      </c>
      <c r="K76" s="313"/>
    </row>
    <row r="77" s="1" customFormat="1" ht="17.25" customHeight="1">
      <c r="B77" s="311"/>
      <c r="C77" s="316" t="s">
        <v>1134</v>
      </c>
      <c r="D77" s="316"/>
      <c r="E77" s="316"/>
      <c r="F77" s="317" t="s">
        <v>1135</v>
      </c>
      <c r="G77" s="318"/>
      <c r="H77" s="316"/>
      <c r="I77" s="316"/>
      <c r="J77" s="316" t="s">
        <v>1136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52</v>
      </c>
      <c r="D79" s="321"/>
      <c r="E79" s="321"/>
      <c r="F79" s="322" t="s">
        <v>1137</v>
      </c>
      <c r="G79" s="323"/>
      <c r="H79" s="299" t="s">
        <v>1138</v>
      </c>
      <c r="I79" s="299" t="s">
        <v>1139</v>
      </c>
      <c r="J79" s="299">
        <v>20</v>
      </c>
      <c r="K79" s="313"/>
    </row>
    <row r="80" s="1" customFormat="1" ht="15" customHeight="1">
      <c r="B80" s="311"/>
      <c r="C80" s="299" t="s">
        <v>1140</v>
      </c>
      <c r="D80" s="299"/>
      <c r="E80" s="299"/>
      <c r="F80" s="322" t="s">
        <v>1137</v>
      </c>
      <c r="G80" s="323"/>
      <c r="H80" s="299" t="s">
        <v>1141</v>
      </c>
      <c r="I80" s="299" t="s">
        <v>1139</v>
      </c>
      <c r="J80" s="299">
        <v>120</v>
      </c>
      <c r="K80" s="313"/>
    </row>
    <row r="81" s="1" customFormat="1" ht="15" customHeight="1">
      <c r="B81" s="324"/>
      <c r="C81" s="299" t="s">
        <v>1142</v>
      </c>
      <c r="D81" s="299"/>
      <c r="E81" s="299"/>
      <c r="F81" s="322" t="s">
        <v>1143</v>
      </c>
      <c r="G81" s="323"/>
      <c r="H81" s="299" t="s">
        <v>1144</v>
      </c>
      <c r="I81" s="299" t="s">
        <v>1139</v>
      </c>
      <c r="J81" s="299">
        <v>50</v>
      </c>
      <c r="K81" s="313"/>
    </row>
    <row r="82" s="1" customFormat="1" ht="15" customHeight="1">
      <c r="B82" s="324"/>
      <c r="C82" s="299" t="s">
        <v>1145</v>
      </c>
      <c r="D82" s="299"/>
      <c r="E82" s="299"/>
      <c r="F82" s="322" t="s">
        <v>1137</v>
      </c>
      <c r="G82" s="323"/>
      <c r="H82" s="299" t="s">
        <v>1146</v>
      </c>
      <c r="I82" s="299" t="s">
        <v>1147</v>
      </c>
      <c r="J82" s="299"/>
      <c r="K82" s="313"/>
    </row>
    <row r="83" s="1" customFormat="1" ht="15" customHeight="1">
      <c r="B83" s="324"/>
      <c r="C83" s="325" t="s">
        <v>1148</v>
      </c>
      <c r="D83" s="325"/>
      <c r="E83" s="325"/>
      <c r="F83" s="326" t="s">
        <v>1143</v>
      </c>
      <c r="G83" s="325"/>
      <c r="H83" s="325" t="s">
        <v>1149</v>
      </c>
      <c r="I83" s="325" t="s">
        <v>1139</v>
      </c>
      <c r="J83" s="325">
        <v>15</v>
      </c>
      <c r="K83" s="313"/>
    </row>
    <row r="84" s="1" customFormat="1" ht="15" customHeight="1">
      <c r="B84" s="324"/>
      <c r="C84" s="325" t="s">
        <v>1150</v>
      </c>
      <c r="D84" s="325"/>
      <c r="E84" s="325"/>
      <c r="F84" s="326" t="s">
        <v>1143</v>
      </c>
      <c r="G84" s="325"/>
      <c r="H84" s="325" t="s">
        <v>1151</v>
      </c>
      <c r="I84" s="325" t="s">
        <v>1139</v>
      </c>
      <c r="J84" s="325">
        <v>15</v>
      </c>
      <c r="K84" s="313"/>
    </row>
    <row r="85" s="1" customFormat="1" ht="15" customHeight="1">
      <c r="B85" s="324"/>
      <c r="C85" s="325" t="s">
        <v>1152</v>
      </c>
      <c r="D85" s="325"/>
      <c r="E85" s="325"/>
      <c r="F85" s="326" t="s">
        <v>1143</v>
      </c>
      <c r="G85" s="325"/>
      <c r="H85" s="325" t="s">
        <v>1153</v>
      </c>
      <c r="I85" s="325" t="s">
        <v>1139</v>
      </c>
      <c r="J85" s="325">
        <v>20</v>
      </c>
      <c r="K85" s="313"/>
    </row>
    <row r="86" s="1" customFormat="1" ht="15" customHeight="1">
      <c r="B86" s="324"/>
      <c r="C86" s="325" t="s">
        <v>1154</v>
      </c>
      <c r="D86" s="325"/>
      <c r="E86" s="325"/>
      <c r="F86" s="326" t="s">
        <v>1143</v>
      </c>
      <c r="G86" s="325"/>
      <c r="H86" s="325" t="s">
        <v>1155</v>
      </c>
      <c r="I86" s="325" t="s">
        <v>1139</v>
      </c>
      <c r="J86" s="325">
        <v>20</v>
      </c>
      <c r="K86" s="313"/>
    </row>
    <row r="87" s="1" customFormat="1" ht="15" customHeight="1">
      <c r="B87" s="324"/>
      <c r="C87" s="299" t="s">
        <v>1156</v>
      </c>
      <c r="D87" s="299"/>
      <c r="E87" s="299"/>
      <c r="F87" s="322" t="s">
        <v>1143</v>
      </c>
      <c r="G87" s="323"/>
      <c r="H87" s="299" t="s">
        <v>1157</v>
      </c>
      <c r="I87" s="299" t="s">
        <v>1139</v>
      </c>
      <c r="J87" s="299">
        <v>50</v>
      </c>
      <c r="K87" s="313"/>
    </row>
    <row r="88" s="1" customFormat="1" ht="15" customHeight="1">
      <c r="B88" s="324"/>
      <c r="C88" s="299" t="s">
        <v>1158</v>
      </c>
      <c r="D88" s="299"/>
      <c r="E88" s="299"/>
      <c r="F88" s="322" t="s">
        <v>1143</v>
      </c>
      <c r="G88" s="323"/>
      <c r="H88" s="299" t="s">
        <v>1159</v>
      </c>
      <c r="I88" s="299" t="s">
        <v>1139</v>
      </c>
      <c r="J88" s="299">
        <v>20</v>
      </c>
      <c r="K88" s="313"/>
    </row>
    <row r="89" s="1" customFormat="1" ht="15" customHeight="1">
      <c r="B89" s="324"/>
      <c r="C89" s="299" t="s">
        <v>1160</v>
      </c>
      <c r="D89" s="299"/>
      <c r="E89" s="299"/>
      <c r="F89" s="322" t="s">
        <v>1143</v>
      </c>
      <c r="G89" s="323"/>
      <c r="H89" s="299" t="s">
        <v>1161</v>
      </c>
      <c r="I89" s="299" t="s">
        <v>1139</v>
      </c>
      <c r="J89" s="299">
        <v>20</v>
      </c>
      <c r="K89" s="313"/>
    </row>
    <row r="90" s="1" customFormat="1" ht="15" customHeight="1">
      <c r="B90" s="324"/>
      <c r="C90" s="299" t="s">
        <v>1162</v>
      </c>
      <c r="D90" s="299"/>
      <c r="E90" s="299"/>
      <c r="F90" s="322" t="s">
        <v>1143</v>
      </c>
      <c r="G90" s="323"/>
      <c r="H90" s="299" t="s">
        <v>1163</v>
      </c>
      <c r="I90" s="299" t="s">
        <v>1139</v>
      </c>
      <c r="J90" s="299">
        <v>50</v>
      </c>
      <c r="K90" s="313"/>
    </row>
    <row r="91" s="1" customFormat="1" ht="15" customHeight="1">
      <c r="B91" s="324"/>
      <c r="C91" s="299" t="s">
        <v>1164</v>
      </c>
      <c r="D91" s="299"/>
      <c r="E91" s="299"/>
      <c r="F91" s="322" t="s">
        <v>1143</v>
      </c>
      <c r="G91" s="323"/>
      <c r="H91" s="299" t="s">
        <v>1164</v>
      </c>
      <c r="I91" s="299" t="s">
        <v>1139</v>
      </c>
      <c r="J91" s="299">
        <v>50</v>
      </c>
      <c r="K91" s="313"/>
    </row>
    <row r="92" s="1" customFormat="1" ht="15" customHeight="1">
      <c r="B92" s="324"/>
      <c r="C92" s="299" t="s">
        <v>1165</v>
      </c>
      <c r="D92" s="299"/>
      <c r="E92" s="299"/>
      <c r="F92" s="322" t="s">
        <v>1143</v>
      </c>
      <c r="G92" s="323"/>
      <c r="H92" s="299" t="s">
        <v>1166</v>
      </c>
      <c r="I92" s="299" t="s">
        <v>1139</v>
      </c>
      <c r="J92" s="299">
        <v>255</v>
      </c>
      <c r="K92" s="313"/>
    </row>
    <row r="93" s="1" customFormat="1" ht="15" customHeight="1">
      <c r="B93" s="324"/>
      <c r="C93" s="299" t="s">
        <v>1167</v>
      </c>
      <c r="D93" s="299"/>
      <c r="E93" s="299"/>
      <c r="F93" s="322" t="s">
        <v>1137</v>
      </c>
      <c r="G93" s="323"/>
      <c r="H93" s="299" t="s">
        <v>1168</v>
      </c>
      <c r="I93" s="299" t="s">
        <v>1169</v>
      </c>
      <c r="J93" s="299"/>
      <c r="K93" s="313"/>
    </row>
    <row r="94" s="1" customFormat="1" ht="15" customHeight="1">
      <c r="B94" s="324"/>
      <c r="C94" s="299" t="s">
        <v>1170</v>
      </c>
      <c r="D94" s="299"/>
      <c r="E94" s="299"/>
      <c r="F94" s="322" t="s">
        <v>1137</v>
      </c>
      <c r="G94" s="323"/>
      <c r="H94" s="299" t="s">
        <v>1171</v>
      </c>
      <c r="I94" s="299" t="s">
        <v>1172</v>
      </c>
      <c r="J94" s="299"/>
      <c r="K94" s="313"/>
    </row>
    <row r="95" s="1" customFormat="1" ht="15" customHeight="1">
      <c r="B95" s="324"/>
      <c r="C95" s="299" t="s">
        <v>1173</v>
      </c>
      <c r="D95" s="299"/>
      <c r="E95" s="299"/>
      <c r="F95" s="322" t="s">
        <v>1137</v>
      </c>
      <c r="G95" s="323"/>
      <c r="H95" s="299" t="s">
        <v>1173</v>
      </c>
      <c r="I95" s="299" t="s">
        <v>1172</v>
      </c>
      <c r="J95" s="299"/>
      <c r="K95" s="313"/>
    </row>
    <row r="96" s="1" customFormat="1" ht="15" customHeight="1">
      <c r="B96" s="324"/>
      <c r="C96" s="299" t="s">
        <v>37</v>
      </c>
      <c r="D96" s="299"/>
      <c r="E96" s="299"/>
      <c r="F96" s="322" t="s">
        <v>1137</v>
      </c>
      <c r="G96" s="323"/>
      <c r="H96" s="299" t="s">
        <v>1174</v>
      </c>
      <c r="I96" s="299" t="s">
        <v>1172</v>
      </c>
      <c r="J96" s="299"/>
      <c r="K96" s="313"/>
    </row>
    <row r="97" s="1" customFormat="1" ht="15" customHeight="1">
      <c r="B97" s="324"/>
      <c r="C97" s="299" t="s">
        <v>47</v>
      </c>
      <c r="D97" s="299"/>
      <c r="E97" s="299"/>
      <c r="F97" s="322" t="s">
        <v>1137</v>
      </c>
      <c r="G97" s="323"/>
      <c r="H97" s="299" t="s">
        <v>1175</v>
      </c>
      <c r="I97" s="299" t="s">
        <v>1172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1176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1131</v>
      </c>
      <c r="D103" s="314"/>
      <c r="E103" s="314"/>
      <c r="F103" s="314" t="s">
        <v>1132</v>
      </c>
      <c r="G103" s="315"/>
      <c r="H103" s="314" t="s">
        <v>53</v>
      </c>
      <c r="I103" s="314" t="s">
        <v>56</v>
      </c>
      <c r="J103" s="314" t="s">
        <v>1133</v>
      </c>
      <c r="K103" s="313"/>
    </row>
    <row r="104" s="1" customFormat="1" ht="17.25" customHeight="1">
      <c r="B104" s="311"/>
      <c r="C104" s="316" t="s">
        <v>1134</v>
      </c>
      <c r="D104" s="316"/>
      <c r="E104" s="316"/>
      <c r="F104" s="317" t="s">
        <v>1135</v>
      </c>
      <c r="G104" s="318"/>
      <c r="H104" s="316"/>
      <c r="I104" s="316"/>
      <c r="J104" s="316" t="s">
        <v>1136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52</v>
      </c>
      <c r="D106" s="321"/>
      <c r="E106" s="321"/>
      <c r="F106" s="322" t="s">
        <v>1137</v>
      </c>
      <c r="G106" s="299"/>
      <c r="H106" s="299" t="s">
        <v>1177</v>
      </c>
      <c r="I106" s="299" t="s">
        <v>1139</v>
      </c>
      <c r="J106" s="299">
        <v>20</v>
      </c>
      <c r="K106" s="313"/>
    </row>
    <row r="107" s="1" customFormat="1" ht="15" customHeight="1">
      <c r="B107" s="311"/>
      <c r="C107" s="299" t="s">
        <v>1140</v>
      </c>
      <c r="D107" s="299"/>
      <c r="E107" s="299"/>
      <c r="F107" s="322" t="s">
        <v>1137</v>
      </c>
      <c r="G107" s="299"/>
      <c r="H107" s="299" t="s">
        <v>1177</v>
      </c>
      <c r="I107" s="299" t="s">
        <v>1139</v>
      </c>
      <c r="J107" s="299">
        <v>120</v>
      </c>
      <c r="K107" s="313"/>
    </row>
    <row r="108" s="1" customFormat="1" ht="15" customHeight="1">
      <c r="B108" s="324"/>
      <c r="C108" s="299" t="s">
        <v>1142</v>
      </c>
      <c r="D108" s="299"/>
      <c r="E108" s="299"/>
      <c r="F108" s="322" t="s">
        <v>1143</v>
      </c>
      <c r="G108" s="299"/>
      <c r="H108" s="299" t="s">
        <v>1177</v>
      </c>
      <c r="I108" s="299" t="s">
        <v>1139</v>
      </c>
      <c r="J108" s="299">
        <v>50</v>
      </c>
      <c r="K108" s="313"/>
    </row>
    <row r="109" s="1" customFormat="1" ht="15" customHeight="1">
      <c r="B109" s="324"/>
      <c r="C109" s="299" t="s">
        <v>1145</v>
      </c>
      <c r="D109" s="299"/>
      <c r="E109" s="299"/>
      <c r="F109" s="322" t="s">
        <v>1137</v>
      </c>
      <c r="G109" s="299"/>
      <c r="H109" s="299" t="s">
        <v>1177</v>
      </c>
      <c r="I109" s="299" t="s">
        <v>1147</v>
      </c>
      <c r="J109" s="299"/>
      <c r="K109" s="313"/>
    </row>
    <row r="110" s="1" customFormat="1" ht="15" customHeight="1">
      <c r="B110" s="324"/>
      <c r="C110" s="299" t="s">
        <v>1156</v>
      </c>
      <c r="D110" s="299"/>
      <c r="E110" s="299"/>
      <c r="F110" s="322" t="s">
        <v>1143</v>
      </c>
      <c r="G110" s="299"/>
      <c r="H110" s="299" t="s">
        <v>1177</v>
      </c>
      <c r="I110" s="299" t="s">
        <v>1139</v>
      </c>
      <c r="J110" s="299">
        <v>50</v>
      </c>
      <c r="K110" s="313"/>
    </row>
    <row r="111" s="1" customFormat="1" ht="15" customHeight="1">
      <c r="B111" s="324"/>
      <c r="C111" s="299" t="s">
        <v>1164</v>
      </c>
      <c r="D111" s="299"/>
      <c r="E111" s="299"/>
      <c r="F111" s="322" t="s">
        <v>1143</v>
      </c>
      <c r="G111" s="299"/>
      <c r="H111" s="299" t="s">
        <v>1177</v>
      </c>
      <c r="I111" s="299" t="s">
        <v>1139</v>
      </c>
      <c r="J111" s="299">
        <v>50</v>
      </c>
      <c r="K111" s="313"/>
    </row>
    <row r="112" s="1" customFormat="1" ht="15" customHeight="1">
      <c r="B112" s="324"/>
      <c r="C112" s="299" t="s">
        <v>1162</v>
      </c>
      <c r="D112" s="299"/>
      <c r="E112" s="299"/>
      <c r="F112" s="322" t="s">
        <v>1143</v>
      </c>
      <c r="G112" s="299"/>
      <c r="H112" s="299" t="s">
        <v>1177</v>
      </c>
      <c r="I112" s="299" t="s">
        <v>1139</v>
      </c>
      <c r="J112" s="299">
        <v>50</v>
      </c>
      <c r="K112" s="313"/>
    </row>
    <row r="113" s="1" customFormat="1" ht="15" customHeight="1">
      <c r="B113" s="324"/>
      <c r="C113" s="299" t="s">
        <v>52</v>
      </c>
      <c r="D113" s="299"/>
      <c r="E113" s="299"/>
      <c r="F113" s="322" t="s">
        <v>1137</v>
      </c>
      <c r="G113" s="299"/>
      <c r="H113" s="299" t="s">
        <v>1178</v>
      </c>
      <c r="I113" s="299" t="s">
        <v>1139</v>
      </c>
      <c r="J113" s="299">
        <v>20</v>
      </c>
      <c r="K113" s="313"/>
    </row>
    <row r="114" s="1" customFormat="1" ht="15" customHeight="1">
      <c r="B114" s="324"/>
      <c r="C114" s="299" t="s">
        <v>1179</v>
      </c>
      <c r="D114" s="299"/>
      <c r="E114" s="299"/>
      <c r="F114" s="322" t="s">
        <v>1137</v>
      </c>
      <c r="G114" s="299"/>
      <c r="H114" s="299" t="s">
        <v>1180</v>
      </c>
      <c r="I114" s="299" t="s">
        <v>1139</v>
      </c>
      <c r="J114" s="299">
        <v>120</v>
      </c>
      <c r="K114" s="313"/>
    </row>
    <row r="115" s="1" customFormat="1" ht="15" customHeight="1">
      <c r="B115" s="324"/>
      <c r="C115" s="299" t="s">
        <v>37</v>
      </c>
      <c r="D115" s="299"/>
      <c r="E115" s="299"/>
      <c r="F115" s="322" t="s">
        <v>1137</v>
      </c>
      <c r="G115" s="299"/>
      <c r="H115" s="299" t="s">
        <v>1181</v>
      </c>
      <c r="I115" s="299" t="s">
        <v>1172</v>
      </c>
      <c r="J115" s="299"/>
      <c r="K115" s="313"/>
    </row>
    <row r="116" s="1" customFormat="1" ht="15" customHeight="1">
      <c r="B116" s="324"/>
      <c r="C116" s="299" t="s">
        <v>47</v>
      </c>
      <c r="D116" s="299"/>
      <c r="E116" s="299"/>
      <c r="F116" s="322" t="s">
        <v>1137</v>
      </c>
      <c r="G116" s="299"/>
      <c r="H116" s="299" t="s">
        <v>1182</v>
      </c>
      <c r="I116" s="299" t="s">
        <v>1172</v>
      </c>
      <c r="J116" s="299"/>
      <c r="K116" s="313"/>
    </row>
    <row r="117" s="1" customFormat="1" ht="15" customHeight="1">
      <c r="B117" s="324"/>
      <c r="C117" s="299" t="s">
        <v>56</v>
      </c>
      <c r="D117" s="299"/>
      <c r="E117" s="299"/>
      <c r="F117" s="322" t="s">
        <v>1137</v>
      </c>
      <c r="G117" s="299"/>
      <c r="H117" s="299" t="s">
        <v>1183</v>
      </c>
      <c r="I117" s="299" t="s">
        <v>1184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1185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1131</v>
      </c>
      <c r="D123" s="314"/>
      <c r="E123" s="314"/>
      <c r="F123" s="314" t="s">
        <v>1132</v>
      </c>
      <c r="G123" s="315"/>
      <c r="H123" s="314" t="s">
        <v>53</v>
      </c>
      <c r="I123" s="314" t="s">
        <v>56</v>
      </c>
      <c r="J123" s="314" t="s">
        <v>1133</v>
      </c>
      <c r="K123" s="343"/>
    </row>
    <row r="124" s="1" customFormat="1" ht="17.25" customHeight="1">
      <c r="B124" s="342"/>
      <c r="C124" s="316" t="s">
        <v>1134</v>
      </c>
      <c r="D124" s="316"/>
      <c r="E124" s="316"/>
      <c r="F124" s="317" t="s">
        <v>1135</v>
      </c>
      <c r="G124" s="318"/>
      <c r="H124" s="316"/>
      <c r="I124" s="316"/>
      <c r="J124" s="316" t="s">
        <v>1136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1140</v>
      </c>
      <c r="D126" s="321"/>
      <c r="E126" s="321"/>
      <c r="F126" s="322" t="s">
        <v>1137</v>
      </c>
      <c r="G126" s="299"/>
      <c r="H126" s="299" t="s">
        <v>1177</v>
      </c>
      <c r="I126" s="299" t="s">
        <v>1139</v>
      </c>
      <c r="J126" s="299">
        <v>120</v>
      </c>
      <c r="K126" s="347"/>
    </row>
    <row r="127" s="1" customFormat="1" ht="15" customHeight="1">
      <c r="B127" s="344"/>
      <c r="C127" s="299" t="s">
        <v>1186</v>
      </c>
      <c r="D127" s="299"/>
      <c r="E127" s="299"/>
      <c r="F127" s="322" t="s">
        <v>1137</v>
      </c>
      <c r="G127" s="299"/>
      <c r="H127" s="299" t="s">
        <v>1187</v>
      </c>
      <c r="I127" s="299" t="s">
        <v>1139</v>
      </c>
      <c r="J127" s="299" t="s">
        <v>1188</v>
      </c>
      <c r="K127" s="347"/>
    </row>
    <row r="128" s="1" customFormat="1" ht="15" customHeight="1">
      <c r="B128" s="344"/>
      <c r="C128" s="299" t="s">
        <v>1085</v>
      </c>
      <c r="D128" s="299"/>
      <c r="E128" s="299"/>
      <c r="F128" s="322" t="s">
        <v>1137</v>
      </c>
      <c r="G128" s="299"/>
      <c r="H128" s="299" t="s">
        <v>1189</v>
      </c>
      <c r="I128" s="299" t="s">
        <v>1139</v>
      </c>
      <c r="J128" s="299" t="s">
        <v>1188</v>
      </c>
      <c r="K128" s="347"/>
    </row>
    <row r="129" s="1" customFormat="1" ht="15" customHeight="1">
      <c r="B129" s="344"/>
      <c r="C129" s="299" t="s">
        <v>1148</v>
      </c>
      <c r="D129" s="299"/>
      <c r="E129" s="299"/>
      <c r="F129" s="322" t="s">
        <v>1143</v>
      </c>
      <c r="G129" s="299"/>
      <c r="H129" s="299" t="s">
        <v>1149</v>
      </c>
      <c r="I129" s="299" t="s">
        <v>1139</v>
      </c>
      <c r="J129" s="299">
        <v>15</v>
      </c>
      <c r="K129" s="347"/>
    </row>
    <row r="130" s="1" customFormat="1" ht="15" customHeight="1">
      <c r="B130" s="344"/>
      <c r="C130" s="325" t="s">
        <v>1150</v>
      </c>
      <c r="D130" s="325"/>
      <c r="E130" s="325"/>
      <c r="F130" s="326" t="s">
        <v>1143</v>
      </c>
      <c r="G130" s="325"/>
      <c r="H130" s="325" t="s">
        <v>1151</v>
      </c>
      <c r="I130" s="325" t="s">
        <v>1139</v>
      </c>
      <c r="J130" s="325">
        <v>15</v>
      </c>
      <c r="K130" s="347"/>
    </row>
    <row r="131" s="1" customFormat="1" ht="15" customHeight="1">
      <c r="B131" s="344"/>
      <c r="C131" s="325" t="s">
        <v>1152</v>
      </c>
      <c r="D131" s="325"/>
      <c r="E131" s="325"/>
      <c r="F131" s="326" t="s">
        <v>1143</v>
      </c>
      <c r="G131" s="325"/>
      <c r="H131" s="325" t="s">
        <v>1153</v>
      </c>
      <c r="I131" s="325" t="s">
        <v>1139</v>
      </c>
      <c r="J131" s="325">
        <v>20</v>
      </c>
      <c r="K131" s="347"/>
    </row>
    <row r="132" s="1" customFormat="1" ht="15" customHeight="1">
      <c r="B132" s="344"/>
      <c r="C132" s="325" t="s">
        <v>1154</v>
      </c>
      <c r="D132" s="325"/>
      <c r="E132" s="325"/>
      <c r="F132" s="326" t="s">
        <v>1143</v>
      </c>
      <c r="G132" s="325"/>
      <c r="H132" s="325" t="s">
        <v>1155</v>
      </c>
      <c r="I132" s="325" t="s">
        <v>1139</v>
      </c>
      <c r="J132" s="325">
        <v>20</v>
      </c>
      <c r="K132" s="347"/>
    </row>
    <row r="133" s="1" customFormat="1" ht="15" customHeight="1">
      <c r="B133" s="344"/>
      <c r="C133" s="299" t="s">
        <v>1142</v>
      </c>
      <c r="D133" s="299"/>
      <c r="E133" s="299"/>
      <c r="F133" s="322" t="s">
        <v>1143</v>
      </c>
      <c r="G133" s="299"/>
      <c r="H133" s="299" t="s">
        <v>1177</v>
      </c>
      <c r="I133" s="299" t="s">
        <v>1139</v>
      </c>
      <c r="J133" s="299">
        <v>50</v>
      </c>
      <c r="K133" s="347"/>
    </row>
    <row r="134" s="1" customFormat="1" ht="15" customHeight="1">
      <c r="B134" s="344"/>
      <c r="C134" s="299" t="s">
        <v>1156</v>
      </c>
      <c r="D134" s="299"/>
      <c r="E134" s="299"/>
      <c r="F134" s="322" t="s">
        <v>1143</v>
      </c>
      <c r="G134" s="299"/>
      <c r="H134" s="299" t="s">
        <v>1177</v>
      </c>
      <c r="I134" s="299" t="s">
        <v>1139</v>
      </c>
      <c r="J134" s="299">
        <v>50</v>
      </c>
      <c r="K134" s="347"/>
    </row>
    <row r="135" s="1" customFormat="1" ht="15" customHeight="1">
      <c r="B135" s="344"/>
      <c r="C135" s="299" t="s">
        <v>1162</v>
      </c>
      <c r="D135" s="299"/>
      <c r="E135" s="299"/>
      <c r="F135" s="322" t="s">
        <v>1143</v>
      </c>
      <c r="G135" s="299"/>
      <c r="H135" s="299" t="s">
        <v>1177</v>
      </c>
      <c r="I135" s="299" t="s">
        <v>1139</v>
      </c>
      <c r="J135" s="299">
        <v>50</v>
      </c>
      <c r="K135" s="347"/>
    </row>
    <row r="136" s="1" customFormat="1" ht="15" customHeight="1">
      <c r="B136" s="344"/>
      <c r="C136" s="299" t="s">
        <v>1164</v>
      </c>
      <c r="D136" s="299"/>
      <c r="E136" s="299"/>
      <c r="F136" s="322" t="s">
        <v>1143</v>
      </c>
      <c r="G136" s="299"/>
      <c r="H136" s="299" t="s">
        <v>1177</v>
      </c>
      <c r="I136" s="299" t="s">
        <v>1139</v>
      </c>
      <c r="J136" s="299">
        <v>50</v>
      </c>
      <c r="K136" s="347"/>
    </row>
    <row r="137" s="1" customFormat="1" ht="15" customHeight="1">
      <c r="B137" s="344"/>
      <c r="C137" s="299" t="s">
        <v>1165</v>
      </c>
      <c r="D137" s="299"/>
      <c r="E137" s="299"/>
      <c r="F137" s="322" t="s">
        <v>1143</v>
      </c>
      <c r="G137" s="299"/>
      <c r="H137" s="299" t="s">
        <v>1190</v>
      </c>
      <c r="I137" s="299" t="s">
        <v>1139</v>
      </c>
      <c r="J137" s="299">
        <v>255</v>
      </c>
      <c r="K137" s="347"/>
    </row>
    <row r="138" s="1" customFormat="1" ht="15" customHeight="1">
      <c r="B138" s="344"/>
      <c r="C138" s="299" t="s">
        <v>1167</v>
      </c>
      <c r="D138" s="299"/>
      <c r="E138" s="299"/>
      <c r="F138" s="322" t="s">
        <v>1137</v>
      </c>
      <c r="G138" s="299"/>
      <c r="H138" s="299" t="s">
        <v>1191</v>
      </c>
      <c r="I138" s="299" t="s">
        <v>1169</v>
      </c>
      <c r="J138" s="299"/>
      <c r="K138" s="347"/>
    </row>
    <row r="139" s="1" customFormat="1" ht="15" customHeight="1">
      <c r="B139" s="344"/>
      <c r="C139" s="299" t="s">
        <v>1170</v>
      </c>
      <c r="D139" s="299"/>
      <c r="E139" s="299"/>
      <c r="F139" s="322" t="s">
        <v>1137</v>
      </c>
      <c r="G139" s="299"/>
      <c r="H139" s="299" t="s">
        <v>1192</v>
      </c>
      <c r="I139" s="299" t="s">
        <v>1172</v>
      </c>
      <c r="J139" s="299"/>
      <c r="K139" s="347"/>
    </row>
    <row r="140" s="1" customFormat="1" ht="15" customHeight="1">
      <c r="B140" s="344"/>
      <c r="C140" s="299" t="s">
        <v>1173</v>
      </c>
      <c r="D140" s="299"/>
      <c r="E140" s="299"/>
      <c r="F140" s="322" t="s">
        <v>1137</v>
      </c>
      <c r="G140" s="299"/>
      <c r="H140" s="299" t="s">
        <v>1173</v>
      </c>
      <c r="I140" s="299" t="s">
        <v>1172</v>
      </c>
      <c r="J140" s="299"/>
      <c r="K140" s="347"/>
    </row>
    <row r="141" s="1" customFormat="1" ht="15" customHeight="1">
      <c r="B141" s="344"/>
      <c r="C141" s="299" t="s">
        <v>37</v>
      </c>
      <c r="D141" s="299"/>
      <c r="E141" s="299"/>
      <c r="F141" s="322" t="s">
        <v>1137</v>
      </c>
      <c r="G141" s="299"/>
      <c r="H141" s="299" t="s">
        <v>1193</v>
      </c>
      <c r="I141" s="299" t="s">
        <v>1172</v>
      </c>
      <c r="J141" s="299"/>
      <c r="K141" s="347"/>
    </row>
    <row r="142" s="1" customFormat="1" ht="15" customHeight="1">
      <c r="B142" s="344"/>
      <c r="C142" s="299" t="s">
        <v>1194</v>
      </c>
      <c r="D142" s="299"/>
      <c r="E142" s="299"/>
      <c r="F142" s="322" t="s">
        <v>1137</v>
      </c>
      <c r="G142" s="299"/>
      <c r="H142" s="299" t="s">
        <v>1195</v>
      </c>
      <c r="I142" s="299" t="s">
        <v>1172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1196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1131</v>
      </c>
      <c r="D148" s="314"/>
      <c r="E148" s="314"/>
      <c r="F148" s="314" t="s">
        <v>1132</v>
      </c>
      <c r="G148" s="315"/>
      <c r="H148" s="314" t="s">
        <v>53</v>
      </c>
      <c r="I148" s="314" t="s">
        <v>56</v>
      </c>
      <c r="J148" s="314" t="s">
        <v>1133</v>
      </c>
      <c r="K148" s="313"/>
    </row>
    <row r="149" s="1" customFormat="1" ht="17.25" customHeight="1">
      <c r="B149" s="311"/>
      <c r="C149" s="316" t="s">
        <v>1134</v>
      </c>
      <c r="D149" s="316"/>
      <c r="E149" s="316"/>
      <c r="F149" s="317" t="s">
        <v>1135</v>
      </c>
      <c r="G149" s="318"/>
      <c r="H149" s="316"/>
      <c r="I149" s="316"/>
      <c r="J149" s="316" t="s">
        <v>1136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1140</v>
      </c>
      <c r="D151" s="299"/>
      <c r="E151" s="299"/>
      <c r="F151" s="352" t="s">
        <v>1137</v>
      </c>
      <c r="G151" s="299"/>
      <c r="H151" s="351" t="s">
        <v>1177</v>
      </c>
      <c r="I151" s="351" t="s">
        <v>1139</v>
      </c>
      <c r="J151" s="351">
        <v>120</v>
      </c>
      <c r="K151" s="347"/>
    </row>
    <row r="152" s="1" customFormat="1" ht="15" customHeight="1">
      <c r="B152" s="324"/>
      <c r="C152" s="351" t="s">
        <v>1186</v>
      </c>
      <c r="D152" s="299"/>
      <c r="E152" s="299"/>
      <c r="F152" s="352" t="s">
        <v>1137</v>
      </c>
      <c r="G152" s="299"/>
      <c r="H152" s="351" t="s">
        <v>1197</v>
      </c>
      <c r="I152" s="351" t="s">
        <v>1139</v>
      </c>
      <c r="J152" s="351" t="s">
        <v>1188</v>
      </c>
      <c r="K152" s="347"/>
    </row>
    <row r="153" s="1" customFormat="1" ht="15" customHeight="1">
      <c r="B153" s="324"/>
      <c r="C153" s="351" t="s">
        <v>1085</v>
      </c>
      <c r="D153" s="299"/>
      <c r="E153" s="299"/>
      <c r="F153" s="352" t="s">
        <v>1137</v>
      </c>
      <c r="G153" s="299"/>
      <c r="H153" s="351" t="s">
        <v>1198</v>
      </c>
      <c r="I153" s="351" t="s">
        <v>1139</v>
      </c>
      <c r="J153" s="351" t="s">
        <v>1188</v>
      </c>
      <c r="K153" s="347"/>
    </row>
    <row r="154" s="1" customFormat="1" ht="15" customHeight="1">
      <c r="B154" s="324"/>
      <c r="C154" s="351" t="s">
        <v>1142</v>
      </c>
      <c r="D154" s="299"/>
      <c r="E154" s="299"/>
      <c r="F154" s="352" t="s">
        <v>1143</v>
      </c>
      <c r="G154" s="299"/>
      <c r="H154" s="351" t="s">
        <v>1177</v>
      </c>
      <c r="I154" s="351" t="s">
        <v>1139</v>
      </c>
      <c r="J154" s="351">
        <v>50</v>
      </c>
      <c r="K154" s="347"/>
    </row>
    <row r="155" s="1" customFormat="1" ht="15" customHeight="1">
      <c r="B155" s="324"/>
      <c r="C155" s="351" t="s">
        <v>1145</v>
      </c>
      <c r="D155" s="299"/>
      <c r="E155" s="299"/>
      <c r="F155" s="352" t="s">
        <v>1137</v>
      </c>
      <c r="G155" s="299"/>
      <c r="H155" s="351" t="s">
        <v>1177</v>
      </c>
      <c r="I155" s="351" t="s">
        <v>1147</v>
      </c>
      <c r="J155" s="351"/>
      <c r="K155" s="347"/>
    </row>
    <row r="156" s="1" customFormat="1" ht="15" customHeight="1">
      <c r="B156" s="324"/>
      <c r="C156" s="351" t="s">
        <v>1156</v>
      </c>
      <c r="D156" s="299"/>
      <c r="E156" s="299"/>
      <c r="F156" s="352" t="s">
        <v>1143</v>
      </c>
      <c r="G156" s="299"/>
      <c r="H156" s="351" t="s">
        <v>1177</v>
      </c>
      <c r="I156" s="351" t="s">
        <v>1139</v>
      </c>
      <c r="J156" s="351">
        <v>50</v>
      </c>
      <c r="K156" s="347"/>
    </row>
    <row r="157" s="1" customFormat="1" ht="15" customHeight="1">
      <c r="B157" s="324"/>
      <c r="C157" s="351" t="s">
        <v>1164</v>
      </c>
      <c r="D157" s="299"/>
      <c r="E157" s="299"/>
      <c r="F157" s="352" t="s">
        <v>1143</v>
      </c>
      <c r="G157" s="299"/>
      <c r="H157" s="351" t="s">
        <v>1177</v>
      </c>
      <c r="I157" s="351" t="s">
        <v>1139</v>
      </c>
      <c r="J157" s="351">
        <v>50</v>
      </c>
      <c r="K157" s="347"/>
    </row>
    <row r="158" s="1" customFormat="1" ht="15" customHeight="1">
      <c r="B158" s="324"/>
      <c r="C158" s="351" t="s">
        <v>1162</v>
      </c>
      <c r="D158" s="299"/>
      <c r="E158" s="299"/>
      <c r="F158" s="352" t="s">
        <v>1143</v>
      </c>
      <c r="G158" s="299"/>
      <c r="H158" s="351" t="s">
        <v>1177</v>
      </c>
      <c r="I158" s="351" t="s">
        <v>1139</v>
      </c>
      <c r="J158" s="351">
        <v>50</v>
      </c>
      <c r="K158" s="347"/>
    </row>
    <row r="159" s="1" customFormat="1" ht="15" customHeight="1">
      <c r="B159" s="324"/>
      <c r="C159" s="351" t="s">
        <v>95</v>
      </c>
      <c r="D159" s="299"/>
      <c r="E159" s="299"/>
      <c r="F159" s="352" t="s">
        <v>1137</v>
      </c>
      <c r="G159" s="299"/>
      <c r="H159" s="351" t="s">
        <v>1199</v>
      </c>
      <c r="I159" s="351" t="s">
        <v>1139</v>
      </c>
      <c r="J159" s="351" t="s">
        <v>1200</v>
      </c>
      <c r="K159" s="347"/>
    </row>
    <row r="160" s="1" customFormat="1" ht="15" customHeight="1">
      <c r="B160" s="324"/>
      <c r="C160" s="351" t="s">
        <v>1201</v>
      </c>
      <c r="D160" s="299"/>
      <c r="E160" s="299"/>
      <c r="F160" s="352" t="s">
        <v>1137</v>
      </c>
      <c r="G160" s="299"/>
      <c r="H160" s="351" t="s">
        <v>1202</v>
      </c>
      <c r="I160" s="351" t="s">
        <v>1172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1203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1131</v>
      </c>
      <c r="D166" s="314"/>
      <c r="E166" s="314"/>
      <c r="F166" s="314" t="s">
        <v>1132</v>
      </c>
      <c r="G166" s="356"/>
      <c r="H166" s="357" t="s">
        <v>53</v>
      </c>
      <c r="I166" s="357" t="s">
        <v>56</v>
      </c>
      <c r="J166" s="314" t="s">
        <v>1133</v>
      </c>
      <c r="K166" s="291"/>
    </row>
    <row r="167" s="1" customFormat="1" ht="17.25" customHeight="1">
      <c r="B167" s="292"/>
      <c r="C167" s="316" t="s">
        <v>1134</v>
      </c>
      <c r="D167" s="316"/>
      <c r="E167" s="316"/>
      <c r="F167" s="317" t="s">
        <v>1135</v>
      </c>
      <c r="G167" s="358"/>
      <c r="H167" s="359"/>
      <c r="I167" s="359"/>
      <c r="J167" s="316" t="s">
        <v>1136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1140</v>
      </c>
      <c r="D169" s="299"/>
      <c r="E169" s="299"/>
      <c r="F169" s="322" t="s">
        <v>1137</v>
      </c>
      <c r="G169" s="299"/>
      <c r="H169" s="299" t="s">
        <v>1177</v>
      </c>
      <c r="I169" s="299" t="s">
        <v>1139</v>
      </c>
      <c r="J169" s="299">
        <v>120</v>
      </c>
      <c r="K169" s="347"/>
    </row>
    <row r="170" s="1" customFormat="1" ht="15" customHeight="1">
      <c r="B170" s="324"/>
      <c r="C170" s="299" t="s">
        <v>1186</v>
      </c>
      <c r="D170" s="299"/>
      <c r="E170" s="299"/>
      <c r="F170" s="322" t="s">
        <v>1137</v>
      </c>
      <c r="G170" s="299"/>
      <c r="H170" s="299" t="s">
        <v>1187</v>
      </c>
      <c r="I170" s="299" t="s">
        <v>1139</v>
      </c>
      <c r="J170" s="299" t="s">
        <v>1188</v>
      </c>
      <c r="K170" s="347"/>
    </row>
    <row r="171" s="1" customFormat="1" ht="15" customHeight="1">
      <c r="B171" s="324"/>
      <c r="C171" s="299" t="s">
        <v>1085</v>
      </c>
      <c r="D171" s="299"/>
      <c r="E171" s="299"/>
      <c r="F171" s="322" t="s">
        <v>1137</v>
      </c>
      <c r="G171" s="299"/>
      <c r="H171" s="299" t="s">
        <v>1204</v>
      </c>
      <c r="I171" s="299" t="s">
        <v>1139</v>
      </c>
      <c r="J171" s="299" t="s">
        <v>1188</v>
      </c>
      <c r="K171" s="347"/>
    </row>
    <row r="172" s="1" customFormat="1" ht="15" customHeight="1">
      <c r="B172" s="324"/>
      <c r="C172" s="299" t="s">
        <v>1142</v>
      </c>
      <c r="D172" s="299"/>
      <c r="E172" s="299"/>
      <c r="F172" s="322" t="s">
        <v>1143</v>
      </c>
      <c r="G172" s="299"/>
      <c r="H172" s="299" t="s">
        <v>1204</v>
      </c>
      <c r="I172" s="299" t="s">
        <v>1139</v>
      </c>
      <c r="J172" s="299">
        <v>50</v>
      </c>
      <c r="K172" s="347"/>
    </row>
    <row r="173" s="1" customFormat="1" ht="15" customHeight="1">
      <c r="B173" s="324"/>
      <c r="C173" s="299" t="s">
        <v>1145</v>
      </c>
      <c r="D173" s="299"/>
      <c r="E173" s="299"/>
      <c r="F173" s="322" t="s">
        <v>1137</v>
      </c>
      <c r="G173" s="299"/>
      <c r="H173" s="299" t="s">
        <v>1204</v>
      </c>
      <c r="I173" s="299" t="s">
        <v>1147</v>
      </c>
      <c r="J173" s="299"/>
      <c r="K173" s="347"/>
    </row>
    <row r="174" s="1" customFormat="1" ht="15" customHeight="1">
      <c r="B174" s="324"/>
      <c r="C174" s="299" t="s">
        <v>1156</v>
      </c>
      <c r="D174" s="299"/>
      <c r="E174" s="299"/>
      <c r="F174" s="322" t="s">
        <v>1143</v>
      </c>
      <c r="G174" s="299"/>
      <c r="H174" s="299" t="s">
        <v>1204</v>
      </c>
      <c r="I174" s="299" t="s">
        <v>1139</v>
      </c>
      <c r="J174" s="299">
        <v>50</v>
      </c>
      <c r="K174" s="347"/>
    </row>
    <row r="175" s="1" customFormat="1" ht="15" customHeight="1">
      <c r="B175" s="324"/>
      <c r="C175" s="299" t="s">
        <v>1164</v>
      </c>
      <c r="D175" s="299"/>
      <c r="E175" s="299"/>
      <c r="F175" s="322" t="s">
        <v>1143</v>
      </c>
      <c r="G175" s="299"/>
      <c r="H175" s="299" t="s">
        <v>1204</v>
      </c>
      <c r="I175" s="299" t="s">
        <v>1139</v>
      </c>
      <c r="J175" s="299">
        <v>50</v>
      </c>
      <c r="K175" s="347"/>
    </row>
    <row r="176" s="1" customFormat="1" ht="15" customHeight="1">
      <c r="B176" s="324"/>
      <c r="C176" s="299" t="s">
        <v>1162</v>
      </c>
      <c r="D176" s="299"/>
      <c r="E176" s="299"/>
      <c r="F176" s="322" t="s">
        <v>1143</v>
      </c>
      <c r="G176" s="299"/>
      <c r="H176" s="299" t="s">
        <v>1204</v>
      </c>
      <c r="I176" s="299" t="s">
        <v>1139</v>
      </c>
      <c r="J176" s="299">
        <v>50</v>
      </c>
      <c r="K176" s="347"/>
    </row>
    <row r="177" s="1" customFormat="1" ht="15" customHeight="1">
      <c r="B177" s="324"/>
      <c r="C177" s="299" t="s">
        <v>117</v>
      </c>
      <c r="D177" s="299"/>
      <c r="E177" s="299"/>
      <c r="F177" s="322" t="s">
        <v>1137</v>
      </c>
      <c r="G177" s="299"/>
      <c r="H177" s="299" t="s">
        <v>1205</v>
      </c>
      <c r="I177" s="299" t="s">
        <v>1206</v>
      </c>
      <c r="J177" s="299"/>
      <c r="K177" s="347"/>
    </row>
    <row r="178" s="1" customFormat="1" ht="15" customHeight="1">
      <c r="B178" s="324"/>
      <c r="C178" s="299" t="s">
        <v>56</v>
      </c>
      <c r="D178" s="299"/>
      <c r="E178" s="299"/>
      <c r="F178" s="322" t="s">
        <v>1137</v>
      </c>
      <c r="G178" s="299"/>
      <c r="H178" s="299" t="s">
        <v>1207</v>
      </c>
      <c r="I178" s="299" t="s">
        <v>1208</v>
      </c>
      <c r="J178" s="299">
        <v>1</v>
      </c>
      <c r="K178" s="347"/>
    </row>
    <row r="179" s="1" customFormat="1" ht="15" customHeight="1">
      <c r="B179" s="324"/>
      <c r="C179" s="299" t="s">
        <v>52</v>
      </c>
      <c r="D179" s="299"/>
      <c r="E179" s="299"/>
      <c r="F179" s="322" t="s">
        <v>1137</v>
      </c>
      <c r="G179" s="299"/>
      <c r="H179" s="299" t="s">
        <v>1209</v>
      </c>
      <c r="I179" s="299" t="s">
        <v>1139</v>
      </c>
      <c r="J179" s="299">
        <v>20</v>
      </c>
      <c r="K179" s="347"/>
    </row>
    <row r="180" s="1" customFormat="1" ht="15" customHeight="1">
      <c r="B180" s="324"/>
      <c r="C180" s="299" t="s">
        <v>53</v>
      </c>
      <c r="D180" s="299"/>
      <c r="E180" s="299"/>
      <c r="F180" s="322" t="s">
        <v>1137</v>
      </c>
      <c r="G180" s="299"/>
      <c r="H180" s="299" t="s">
        <v>1210</v>
      </c>
      <c r="I180" s="299" t="s">
        <v>1139</v>
      </c>
      <c r="J180" s="299">
        <v>255</v>
      </c>
      <c r="K180" s="347"/>
    </row>
    <row r="181" s="1" customFormat="1" ht="15" customHeight="1">
      <c r="B181" s="324"/>
      <c r="C181" s="299" t="s">
        <v>118</v>
      </c>
      <c r="D181" s="299"/>
      <c r="E181" s="299"/>
      <c r="F181" s="322" t="s">
        <v>1137</v>
      </c>
      <c r="G181" s="299"/>
      <c r="H181" s="299" t="s">
        <v>1101</v>
      </c>
      <c r="I181" s="299" t="s">
        <v>1139</v>
      </c>
      <c r="J181" s="299">
        <v>10</v>
      </c>
      <c r="K181" s="347"/>
    </row>
    <row r="182" s="1" customFormat="1" ht="15" customHeight="1">
      <c r="B182" s="324"/>
      <c r="C182" s="299" t="s">
        <v>119</v>
      </c>
      <c r="D182" s="299"/>
      <c r="E182" s="299"/>
      <c r="F182" s="322" t="s">
        <v>1137</v>
      </c>
      <c r="G182" s="299"/>
      <c r="H182" s="299" t="s">
        <v>1211</v>
      </c>
      <c r="I182" s="299" t="s">
        <v>1172</v>
      </c>
      <c r="J182" s="299"/>
      <c r="K182" s="347"/>
    </row>
    <row r="183" s="1" customFormat="1" ht="15" customHeight="1">
      <c r="B183" s="324"/>
      <c r="C183" s="299" t="s">
        <v>1212</v>
      </c>
      <c r="D183" s="299"/>
      <c r="E183" s="299"/>
      <c r="F183" s="322" t="s">
        <v>1137</v>
      </c>
      <c r="G183" s="299"/>
      <c r="H183" s="299" t="s">
        <v>1213</v>
      </c>
      <c r="I183" s="299" t="s">
        <v>1172</v>
      </c>
      <c r="J183" s="299"/>
      <c r="K183" s="347"/>
    </row>
    <row r="184" s="1" customFormat="1" ht="15" customHeight="1">
      <c r="B184" s="324"/>
      <c r="C184" s="299" t="s">
        <v>1201</v>
      </c>
      <c r="D184" s="299"/>
      <c r="E184" s="299"/>
      <c r="F184" s="322" t="s">
        <v>1137</v>
      </c>
      <c r="G184" s="299"/>
      <c r="H184" s="299" t="s">
        <v>1214</v>
      </c>
      <c r="I184" s="299" t="s">
        <v>1172</v>
      </c>
      <c r="J184" s="299"/>
      <c r="K184" s="347"/>
    </row>
    <row r="185" s="1" customFormat="1" ht="15" customHeight="1">
      <c r="B185" s="324"/>
      <c r="C185" s="299" t="s">
        <v>121</v>
      </c>
      <c r="D185" s="299"/>
      <c r="E185" s="299"/>
      <c r="F185" s="322" t="s">
        <v>1143</v>
      </c>
      <c r="G185" s="299"/>
      <c r="H185" s="299" t="s">
        <v>1215</v>
      </c>
      <c r="I185" s="299" t="s">
        <v>1139</v>
      </c>
      <c r="J185" s="299">
        <v>50</v>
      </c>
      <c r="K185" s="347"/>
    </row>
    <row r="186" s="1" customFormat="1" ht="15" customHeight="1">
      <c r="B186" s="324"/>
      <c r="C186" s="299" t="s">
        <v>1216</v>
      </c>
      <c r="D186" s="299"/>
      <c r="E186" s="299"/>
      <c r="F186" s="322" t="s">
        <v>1143</v>
      </c>
      <c r="G186" s="299"/>
      <c r="H186" s="299" t="s">
        <v>1217</v>
      </c>
      <c r="I186" s="299" t="s">
        <v>1218</v>
      </c>
      <c r="J186" s="299"/>
      <c r="K186" s="347"/>
    </row>
    <row r="187" s="1" customFormat="1" ht="15" customHeight="1">
      <c r="B187" s="324"/>
      <c r="C187" s="299" t="s">
        <v>1219</v>
      </c>
      <c r="D187" s="299"/>
      <c r="E187" s="299"/>
      <c r="F187" s="322" t="s">
        <v>1143</v>
      </c>
      <c r="G187" s="299"/>
      <c r="H187" s="299" t="s">
        <v>1220</v>
      </c>
      <c r="I187" s="299" t="s">
        <v>1218</v>
      </c>
      <c r="J187" s="299"/>
      <c r="K187" s="347"/>
    </row>
    <row r="188" s="1" customFormat="1" ht="15" customHeight="1">
      <c r="B188" s="324"/>
      <c r="C188" s="299" t="s">
        <v>1221</v>
      </c>
      <c r="D188" s="299"/>
      <c r="E188" s="299"/>
      <c r="F188" s="322" t="s">
        <v>1143</v>
      </c>
      <c r="G188" s="299"/>
      <c r="H188" s="299" t="s">
        <v>1222</v>
      </c>
      <c r="I188" s="299" t="s">
        <v>1218</v>
      </c>
      <c r="J188" s="299"/>
      <c r="K188" s="347"/>
    </row>
    <row r="189" s="1" customFormat="1" ht="15" customHeight="1">
      <c r="B189" s="324"/>
      <c r="C189" s="360" t="s">
        <v>1223</v>
      </c>
      <c r="D189" s="299"/>
      <c r="E189" s="299"/>
      <c r="F189" s="322" t="s">
        <v>1143</v>
      </c>
      <c r="G189" s="299"/>
      <c r="H189" s="299" t="s">
        <v>1224</v>
      </c>
      <c r="I189" s="299" t="s">
        <v>1225</v>
      </c>
      <c r="J189" s="361" t="s">
        <v>1226</v>
      </c>
      <c r="K189" s="347"/>
    </row>
    <row r="190" s="18" customFormat="1" ht="15" customHeight="1">
      <c r="B190" s="362"/>
      <c r="C190" s="363" t="s">
        <v>1227</v>
      </c>
      <c r="D190" s="364"/>
      <c r="E190" s="364"/>
      <c r="F190" s="365" t="s">
        <v>1143</v>
      </c>
      <c r="G190" s="364"/>
      <c r="H190" s="364" t="s">
        <v>1228</v>
      </c>
      <c r="I190" s="364" t="s">
        <v>1225</v>
      </c>
      <c r="J190" s="366" t="s">
        <v>1226</v>
      </c>
      <c r="K190" s="367"/>
    </row>
    <row r="191" s="1" customFormat="1" ht="15" customHeight="1">
      <c r="B191" s="324"/>
      <c r="C191" s="360" t="s">
        <v>41</v>
      </c>
      <c r="D191" s="299"/>
      <c r="E191" s="299"/>
      <c r="F191" s="322" t="s">
        <v>1137</v>
      </c>
      <c r="G191" s="299"/>
      <c r="H191" s="296" t="s">
        <v>1229</v>
      </c>
      <c r="I191" s="299" t="s">
        <v>1230</v>
      </c>
      <c r="J191" s="299"/>
      <c r="K191" s="347"/>
    </row>
    <row r="192" s="1" customFormat="1" ht="15" customHeight="1">
      <c r="B192" s="324"/>
      <c r="C192" s="360" t="s">
        <v>1231</v>
      </c>
      <c r="D192" s="299"/>
      <c r="E192" s="299"/>
      <c r="F192" s="322" t="s">
        <v>1137</v>
      </c>
      <c r="G192" s="299"/>
      <c r="H192" s="299" t="s">
        <v>1232</v>
      </c>
      <c r="I192" s="299" t="s">
        <v>1172</v>
      </c>
      <c r="J192" s="299"/>
      <c r="K192" s="347"/>
    </row>
    <row r="193" s="1" customFormat="1" ht="15" customHeight="1">
      <c r="B193" s="324"/>
      <c r="C193" s="360" t="s">
        <v>1233</v>
      </c>
      <c r="D193" s="299"/>
      <c r="E193" s="299"/>
      <c r="F193" s="322" t="s">
        <v>1137</v>
      </c>
      <c r="G193" s="299"/>
      <c r="H193" s="299" t="s">
        <v>1234</v>
      </c>
      <c r="I193" s="299" t="s">
        <v>1172</v>
      </c>
      <c r="J193" s="299"/>
      <c r="K193" s="347"/>
    </row>
    <row r="194" s="1" customFormat="1" ht="15" customHeight="1">
      <c r="B194" s="324"/>
      <c r="C194" s="360" t="s">
        <v>1235</v>
      </c>
      <c r="D194" s="299"/>
      <c r="E194" s="299"/>
      <c r="F194" s="322" t="s">
        <v>1143</v>
      </c>
      <c r="G194" s="299"/>
      <c r="H194" s="299" t="s">
        <v>1236</v>
      </c>
      <c r="I194" s="299" t="s">
        <v>1172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1237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1238</v>
      </c>
      <c r="D201" s="369"/>
      <c r="E201" s="369"/>
      <c r="F201" s="369" t="s">
        <v>1239</v>
      </c>
      <c r="G201" s="370"/>
      <c r="H201" s="369" t="s">
        <v>1240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1230</v>
      </c>
      <c r="D203" s="299"/>
      <c r="E203" s="299"/>
      <c r="F203" s="322" t="s">
        <v>42</v>
      </c>
      <c r="G203" s="299"/>
      <c r="H203" s="299" t="s">
        <v>1241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43</v>
      </c>
      <c r="G204" s="299"/>
      <c r="H204" s="299" t="s">
        <v>1242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46</v>
      </c>
      <c r="G205" s="299"/>
      <c r="H205" s="299" t="s">
        <v>1243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44</v>
      </c>
      <c r="G206" s="299"/>
      <c r="H206" s="299" t="s">
        <v>1244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45</v>
      </c>
      <c r="G207" s="299"/>
      <c r="H207" s="299" t="s">
        <v>1245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1184</v>
      </c>
      <c r="D209" s="299"/>
      <c r="E209" s="299"/>
      <c r="F209" s="322" t="s">
        <v>78</v>
      </c>
      <c r="G209" s="299"/>
      <c r="H209" s="299" t="s">
        <v>1246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1079</v>
      </c>
      <c r="G210" s="299"/>
      <c r="H210" s="299" t="s">
        <v>1080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1077</v>
      </c>
      <c r="G211" s="299"/>
      <c r="H211" s="299" t="s">
        <v>1247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1081</v>
      </c>
      <c r="G212" s="360"/>
      <c r="H212" s="351" t="s">
        <v>1082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1083</v>
      </c>
      <c r="G213" s="360"/>
      <c r="H213" s="351" t="s">
        <v>1248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1208</v>
      </c>
      <c r="D215" s="299"/>
      <c r="E215" s="299"/>
      <c r="F215" s="322">
        <v>1</v>
      </c>
      <c r="G215" s="360"/>
      <c r="H215" s="351" t="s">
        <v>1249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1250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1251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1252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2024-02-05T18:44:32Z</dcterms:created>
  <dcterms:modified xsi:type="dcterms:W3CDTF">2024-02-05T18:44:42Z</dcterms:modified>
</cp:coreProperties>
</file>