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1.NP WC muži" sheetId="2" r:id="rId2"/>
    <sheet name="02 - 1.NP WC ženy" sheetId="3" r:id="rId3"/>
    <sheet name="03 - 2.NP WC muži" sheetId="4" r:id="rId4"/>
    <sheet name="04 - 2.NP WC ženy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'01 - 1.NP WC muži'!$C$96:$K$347</definedName>
    <definedName name="_xlnm.Print_Area" localSheetId="1">'01 - 1.NP WC muži'!$C$4:$J$39,'01 - 1.NP WC muži'!$C$45:$J$78,'01 - 1.NP WC muži'!$C$84:$K$347</definedName>
    <definedName name="_xlnm._FilterDatabase" localSheetId="2" hidden="1">'02 - 1.NP WC ženy'!$C$97:$K$430</definedName>
    <definedName name="_xlnm.Print_Area" localSheetId="2">'02 - 1.NP WC ženy'!$C$4:$J$39,'02 - 1.NP WC ženy'!$C$45:$J$79,'02 - 1.NP WC ženy'!$C$85:$K$430</definedName>
    <definedName name="_xlnm._FilterDatabase" localSheetId="3" hidden="1">'03 - 2.NP WC muži'!$C$96:$K$336</definedName>
    <definedName name="_xlnm.Print_Area" localSheetId="3">'03 - 2.NP WC muži'!$C$4:$J$39,'03 - 2.NP WC muži'!$C$45:$J$78,'03 - 2.NP WC muži'!$C$84:$K$336</definedName>
    <definedName name="_xlnm._FilterDatabase" localSheetId="4" hidden="1">'04 - 2.NP WC ženy'!$C$97:$K$400</definedName>
    <definedName name="_xlnm.Print_Area" localSheetId="4">'04 - 2.NP WC ženy'!$C$4:$J$39,'04 - 2.NP WC ženy'!$C$45:$J$79,'04 - 2.NP WC ženy'!$C$85:$K$400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'01 - 1.NP WC muži'!$96:$96</definedName>
    <definedName name="_xlnm.Print_Titles" localSheetId="2">'02 - 1.NP WC ženy'!$97:$97</definedName>
    <definedName name="_xlnm.Print_Titles" localSheetId="3">'03 - 2.NP WC muži'!$96:$96</definedName>
    <definedName name="_xlnm.Print_Titles" localSheetId="4">'04 - 2.NP WC ženy'!$97:$97</definedName>
  </definedNames>
  <calcPr fullCalcOnLoad="1"/>
</workbook>
</file>

<file path=xl/sharedStrings.xml><?xml version="1.0" encoding="utf-8"?>
<sst xmlns="http://schemas.openxmlformats.org/spreadsheetml/2006/main" count="11928" uniqueCount="1326">
  <si>
    <t>Export Komplet</t>
  </si>
  <si>
    <t>VZ</t>
  </si>
  <si>
    <t>2.0</t>
  </si>
  <si>
    <t>ZAMOK</t>
  </si>
  <si>
    <t>False</t>
  </si>
  <si>
    <t>{1b8386d7-de68-44da-a1f6-758ec24e3d0d}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</si>
  <si>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</si>
  <si>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</si>
  <si>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</si>
  <si>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</si>
  <si>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</si>
  <si>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</si>
  <si>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</si>
  <si>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</si>
  <si>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</si>
  <si>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</si>
  <si>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</si>
  <si>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Modernizace WC kinokavárny Alfa</t>
  </si>
  <si>
    <t>KSO:</t>
  </si>
  <si>
    <t/>
  </si>
  <si>
    <t>CC-CZ:</t>
  </si>
  <si>
    <t>Místo:</t>
  </si>
  <si>
    <t xml:space="preserve"> </t>
  </si>
  <si>
    <t>Datum:</t>
  </si>
  <si>
    <t>15. 11. 2022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</si>
  <si>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</si>
  <si>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</si>
  <si>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</si>
  <si>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</si>
  <si>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</si>
  <si>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</si>
  <si>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</si>
  <si>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</si>
  <si>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</si>
  <si>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</si>
  <si>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</si>
  <si>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</si>
  <si>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</si>
  <si>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</si>
  <si>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</si>
  <si>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</si>
  <si>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</si>
  <si>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</si>
  <si>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</si>
  <si>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</si>
  <si>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</si>
  <si>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</si>
  <si>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</si>
  <si>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</si>
  <si>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</si>
  <si>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</si>
  <si>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</si>
  <si>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</si>
  <si>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</si>
  <si>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</si>
  <si>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</si>
  <si>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</si>
  <si>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</si>
  <si>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</si>
  <si>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</si>
  <si>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</si>
  <si>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</si>
  <si>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</si>
  <si>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</si>
  <si>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</si>
  <si>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</si>
  <si>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</si>
  <si>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</si>
  <si>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</si>
  <si>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</si>
  <si>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</si>
  <si>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</si>
  <si>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</si>
  <si>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</si>
  <si>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</si>
  <si>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</si>
  <si>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</si>
  <si>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1.NP WC muži</t>
  </si>
  <si>
    <t>STA</t>
  </si>
  <si>
    <t>1</t>
  </si>
  <si>
    <t>{9ea7321e-8768-43f0-891e-3b344381129c}</t>
  </si>
  <si>
    <t>2</t>
  </si>
  <si>
    <t>02</t>
  </si>
  <si>
    <t>1.NP WC ženy</t>
  </si>
  <si>
    <t>{5535f6f4-7926-4951-b45c-962f7cf80883}</t>
  </si>
  <si>
    <t>03</t>
  </si>
  <si>
    <t>2.NP WC muži</t>
  </si>
  <si>
    <t>{889c6fd0-d055-47e2-8ccf-0e71af74d071}</t>
  </si>
  <si>
    <t>04</t>
  </si>
  <si>
    <t>2.NP WC ženy</t>
  </si>
  <si>
    <t>{7be647ec-7b90-4846-82dc-7b82d01f7826}</t>
  </si>
  <si>
    <t>KRYCÍ LIST SOUPISU PRACÍ</t>
  </si>
  <si>
    <t>Objekt:</t>
  </si>
  <si>
    <t>01 - 1.NP WC muži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</si>
  <si>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</si>
  <si>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</si>
  <si>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</si>
  <si>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</si>
  <si>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</si>
  <si>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</si>
  <si>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</si>
  <si>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</si>
  <si>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</si>
  <si>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</si>
  <si>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 a kanalizace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</si>
  <si>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</si>
  <si>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</si>
  <si>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</si>
  <si>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</si>
  <si>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</si>
  <si>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</si>
  <si>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</si>
  <si>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</si>
  <si>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</si>
  <si>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</si>
  <si>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</si>
  <si>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</si>
  <si>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</si>
  <si>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</si>
  <si>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</si>
  <si>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</si>
  <si>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</si>
  <si>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</si>
  <si>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</si>
  <si>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</si>
  <si>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</si>
  <si>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</si>
  <si>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</si>
  <si>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</si>
  <si>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</si>
  <si>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</si>
  <si>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</si>
  <si>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</si>
  <si>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</si>
  <si>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</si>
  <si>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611325416</t>
  </si>
  <si>
    <t>Oprava vápenocementové omítky vnitřních ploch hladké, tloušťky do 20 mm, s celoplošným přeštukováním, tloušťky štuku 3 mm stropů, v rozsahu opravované plochy do 10%</t>
  </si>
  <si>
    <t>m2</t>
  </si>
  <si>
    <t>CS ÚRS 2022 02</t>
  </si>
  <si>
    <t>4</t>
  </si>
  <si>
    <t>-835697050</t>
  </si>
  <si>
    <t>Online PSC</t>
  </si>
  <si>
    <t>https://podminky.urs.cz/item/CS_URS_2022_02/611325416</t>
  </si>
  <si>
    <t>VV</t>
  </si>
  <si>
    <t>3,22*1,92</t>
  </si>
  <si>
    <t>2,49*2,2</t>
  </si>
  <si>
    <t>1,6*2,49</t>
  </si>
  <si>
    <t>Součet</t>
  </si>
  <si>
    <t>612131100</t>
  </si>
  <si>
    <t>Podkladní a spojovací vrstva vnitřních omítaných ploch vápenný postřik nanášený ručně celoplošně stěn</t>
  </si>
  <si>
    <t>-1213590045</t>
  </si>
  <si>
    <t>https://podminky.urs.cz/item/CS_URS_2022_02/612131100</t>
  </si>
  <si>
    <t>Pod obklady</t>
  </si>
  <si>
    <t>(3,22+3,22+1,92+1,92+2,49+2,49+2,2+2,2+1,45*6+0,72+0,72+0,67+0,67+0,74+0,74-0,7*6-0,9*3)*2</t>
  </si>
  <si>
    <t>3</t>
  </si>
  <si>
    <t>612321121</t>
  </si>
  <si>
    <t>Omítka vápenocementová vnitřních ploch nanášená ručně jednovrstvá, tloušťky do 10 mm hladká svislých konstrukcí stěn</t>
  </si>
  <si>
    <t>-896343864</t>
  </si>
  <si>
    <t>https://podminky.urs.cz/item/CS_URS_2022_02/612321121</t>
  </si>
  <si>
    <t>612321191</t>
  </si>
  <si>
    <t>Omítka vápenocementová vnitřních ploch nanášená ručně Příplatek k cenám za každých dalších i započatých 5 mm tloušťky omítky přes 10 mm stěn</t>
  </si>
  <si>
    <t>-2121846513</t>
  </si>
  <si>
    <t>https://podminky.urs.cz/item/CS_URS_2022_02/612321191</t>
  </si>
  <si>
    <t>51,44*2</t>
  </si>
  <si>
    <t>5</t>
  </si>
  <si>
    <t>612325416</t>
  </si>
  <si>
    <t>Oprava vápenocementové omítky vnitřních ploch hladké, tloušťky do 20 mm, s celoplošným přeštukováním, tloušťky štuku 3 mm stěn, v rozsahu opravované plochy do 10%</t>
  </si>
  <si>
    <t>-1102194699</t>
  </si>
  <si>
    <t>https://podminky.urs.cz/item/CS_URS_2022_02/612325416</t>
  </si>
  <si>
    <t>Nad obklady</t>
  </si>
  <si>
    <t>(3,22+3,22+1,92+1,92+2,49+2,2+2,2+1,45+1,45+0,72+0,67+0,74)*1,44</t>
  </si>
  <si>
    <t>(2,49+0,72+0,67+0,74+1,45*4)*0,44</t>
  </si>
  <si>
    <t>9</t>
  </si>
  <si>
    <t>Ostatní konstrukce a práce, bourání</t>
  </si>
  <si>
    <t>009-x1</t>
  </si>
  <si>
    <t xml:space="preserve">Zajištění bezprašnosti mezi stavbou a ostatními částmi budovy </t>
  </si>
  <si>
    <t>soubor</t>
  </si>
  <si>
    <t>1853720844</t>
  </si>
  <si>
    <t>7</t>
  </si>
  <si>
    <t>009-x2</t>
  </si>
  <si>
    <t>Ochrana podlah mezi stavbou a exteriérem</t>
  </si>
  <si>
    <t>-1471890226</t>
  </si>
  <si>
    <t>8</t>
  </si>
  <si>
    <t>965081213</t>
  </si>
  <si>
    <t>Bourání podlah z dlaždic bez podkladního lože nebo mazaniny, s jakoukoliv výplní spár keramických nebo xylolitových tl. do 10 mm, plochy přes 1 m2</t>
  </si>
  <si>
    <t>-1261989368</t>
  </si>
  <si>
    <t>https://podminky.urs.cz/item/CS_URS_2022_02/965081213</t>
  </si>
  <si>
    <t>0,9*0,2</t>
  </si>
  <si>
    <t>(0,7*0,15)*3</t>
  </si>
  <si>
    <t>(0,72+0,67+0,74)*1,45</t>
  </si>
  <si>
    <t>978011121</t>
  </si>
  <si>
    <t>Otlučení vápenných nebo vápenocementových omítek vnitřních ploch stropů, v rozsahu přes 5 do 10 %</t>
  </si>
  <si>
    <t>-1183839507</t>
  </si>
  <si>
    <t>https://podminky.urs.cz/item/CS_URS_2022_02/978011121</t>
  </si>
  <si>
    <t>10</t>
  </si>
  <si>
    <t>978013121</t>
  </si>
  <si>
    <t>Otlučení vápenných nebo vápenocementových omítek vnitřních ploch stěn s vyškrabáním spar, s očištěním zdiva, v rozsahu přes 5 do 10 %</t>
  </si>
  <si>
    <t>940820251</t>
  </si>
  <si>
    <t>https://podminky.urs.cz/item/CS_URS_2022_02/978013121</t>
  </si>
  <si>
    <t>11</t>
  </si>
  <si>
    <t>978013191</t>
  </si>
  <si>
    <t>Otlučení vápenných nebo vápenocementových omítek vnitřních ploch stěn s vyškrabáním spar, s očištěním zdiva, v rozsahu přes 50 do 100 %</t>
  </si>
  <si>
    <t>1146048267</t>
  </si>
  <si>
    <t>https://podminky.urs.cz/item/CS_URS_2022_02/978013191</t>
  </si>
  <si>
    <t>Stávající výška obkladů 1870mm, nová výška 2000mm, otlučení do výšky 1870mm zahrnuto v otlučení obkladů, zden otlučení mezi 1870-2000mm</t>
  </si>
  <si>
    <t>(3,22+3,22+1,92+1,92+2,49+2,49+2,2+2,2+1,45*6+0,72+0,72+0,67+0,67+0,74+0,74-0,7*6-0,9*3)*0,13</t>
  </si>
  <si>
    <t>12</t>
  </si>
  <si>
    <t>978059541</t>
  </si>
  <si>
    <t>Odsekání obkladů stěn včetně otlučení podkladní omítky až na zdivo z obkládaček vnitřních, z jakýchkoliv materiálů, plochy přes 1 m2</t>
  </si>
  <si>
    <t>-696788891</t>
  </si>
  <si>
    <t>https://podminky.urs.cz/item/CS_URS_2022_02/978059541</t>
  </si>
  <si>
    <t>(3,22+3,22+1,92+1,92+2,49+2,49+2,2+2,2+1,45*6+0,72+0,72+0,67+0,67+0,74+0,74-0,7*6-0,9*3)*1,87</t>
  </si>
  <si>
    <t>13</t>
  </si>
  <si>
    <t>949101111</t>
  </si>
  <si>
    <t>Lešení pomocné pracovní pro objekty pozemních staveb pro zatížení do 150 kg/m2, o výšce lešeňové podlahy do 1,9 m</t>
  </si>
  <si>
    <t>-2056169464</t>
  </si>
  <si>
    <t>https://podminky.urs.cz/item/CS_URS_2022_02/949101111</t>
  </si>
  <si>
    <t>14</t>
  </si>
  <si>
    <t>952901111</t>
  </si>
  <si>
    <t>Vyčištění budov nebo objektů před předáním do užívání budov bytové nebo občanské výstavby, světlé výšky podlaží do 4 m</t>
  </si>
  <si>
    <t>1282936467</t>
  </si>
  <si>
    <t>https://podminky.urs.cz/item/CS_URS_2022_02/952901111</t>
  </si>
  <si>
    <t>997</t>
  </si>
  <si>
    <t>Přesun sutě</t>
  </si>
  <si>
    <t>997002611</t>
  </si>
  <si>
    <t>Nakládání suti a vybouraných hmot na dopravní prostředek pro vodorovné přemístění</t>
  </si>
  <si>
    <t>t</t>
  </si>
  <si>
    <t>1917423424</t>
  </si>
  <si>
    <t>https://podminky.urs.cz/item/CS_URS_2022_02/997002611</t>
  </si>
  <si>
    <t>16</t>
  </si>
  <si>
    <t>997013211</t>
  </si>
  <si>
    <t>Vnitrostaveništní doprava suti a vybouraných hmot vodorovně do 50 m svisle ručně pro budovy a haly výšky do 6 m</t>
  </si>
  <si>
    <t>852173757</t>
  </si>
  <si>
    <t>https://podminky.urs.cz/item/CS_URS_2022_02/997013211</t>
  </si>
  <si>
    <t>17</t>
  </si>
  <si>
    <t>997013501</t>
  </si>
  <si>
    <t>Odvoz suti a vybouraných hmot na skládku nebo meziskládku se složením, na vzdálenost do 1 km</t>
  </si>
  <si>
    <t>-472250188</t>
  </si>
  <si>
    <t>https://podminky.urs.cz/item/CS_URS_2022_02/997013501</t>
  </si>
  <si>
    <t>18</t>
  </si>
  <si>
    <t>997013509</t>
  </si>
  <si>
    <t>Odvoz suti a vybouraných hmot na skládku nebo meziskládku se složením, na vzdálenost Příplatek k ceně za každý další i započatý 1 km přes 1 km</t>
  </si>
  <si>
    <t>640608422</t>
  </si>
  <si>
    <t>https://podminky.urs.cz/item/CS_URS_2022_02/997013509</t>
  </si>
  <si>
    <t>4,602*9</t>
  </si>
  <si>
    <t>19</t>
  </si>
  <si>
    <t>997013603</t>
  </si>
  <si>
    <t>Poplatek za uložení stavebního odpadu na skládce (skládkovné) cihelného zatříděného do Katalogu odpadů pod kódem 17 01 02</t>
  </si>
  <si>
    <t>-931045726</t>
  </si>
  <si>
    <t>https://podminky.urs.cz/item/CS_URS_2022_02/997013603</t>
  </si>
  <si>
    <t>20</t>
  </si>
  <si>
    <t>997013607</t>
  </si>
  <si>
    <t>Poplatek za uložení stavebního odpadu na skládce (skládkovné) z tašek a keramických výrobků zatříděného do Katalogu odpadů pod kódem 17 01 03</t>
  </si>
  <si>
    <t>1965676780</t>
  </si>
  <si>
    <t>https://podminky.urs.cz/item/CS_URS_2022_02/997013607</t>
  </si>
  <si>
    <t>997013631</t>
  </si>
  <si>
    <t>Poplatek za uložení stavebního odpadu na skládce (skládkovné) směsného stavebního a demoličního zatříděného do Katalogu odpadů pod kódem 17 09 04</t>
  </si>
  <si>
    <t>-1008137745</t>
  </si>
  <si>
    <t>https://podminky.urs.cz/item/CS_URS_2022_02/997013631</t>
  </si>
  <si>
    <t>998</t>
  </si>
  <si>
    <t>Přesun hmot</t>
  </si>
  <si>
    <t>22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</si>
  <si>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</si>
  <si>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</si>
  <si>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-406449370</t>
  </si>
  <si>
    <t>https://podminky.urs.cz/item/CS_URS_2022_02/998018001</t>
  </si>
  <si>
    <t>PSV</t>
  </si>
  <si>
    <t>Práce a dodávky PSV</t>
  </si>
  <si>
    <t>722</t>
  </si>
  <si>
    <t>Zdravotechnika - vnitřní vodovod a kanalizace</t>
  </si>
  <si>
    <t>23</t>
  </si>
  <si>
    <t>722-x1</t>
  </si>
  <si>
    <t>Dopojení vodovodu a kanalizace pro pisoáry vč. stavební přípomoci</t>
  </si>
  <si>
    <t>1355552935</t>
  </si>
  <si>
    <t>24</t>
  </si>
  <si>
    <t>722-x2</t>
  </si>
  <si>
    <t>Dopojení vodovodu a kanalizace pro závěsné klozety vč. stavební přípomoci</t>
  </si>
  <si>
    <t>-1214268837</t>
  </si>
  <si>
    <t>25</t>
  </si>
  <si>
    <t>998722201/R</t>
  </si>
  <si>
    <t>Přesun hmot pro vnitřní vodovod a kanalizaci stanovený procentní sazbou (%) z ceny vodorovná dopravní vzdálenost do 50 m v objektech výšky do 6 m</t>
  </si>
  <si>
    <t>%</t>
  </si>
  <si>
    <t>1194634357</t>
  </si>
  <si>
    <t>725</t>
  </si>
  <si>
    <t>Zdravotechnika - zařizovací předměty</t>
  </si>
  <si>
    <t>26</t>
  </si>
  <si>
    <t>725110814</t>
  </si>
  <si>
    <t>Demontáž klozetů kombi</t>
  </si>
  <si>
    <t>39205471</t>
  </si>
  <si>
    <t>https://podminky.urs.cz/item/CS_URS_2022_02/725110814</t>
  </si>
  <si>
    <t>27</t>
  </si>
  <si>
    <t>725122817</t>
  </si>
  <si>
    <t>Demontáž pisoárů bez nádrže s rohovým ventilem s 1 záchodkem</t>
  </si>
  <si>
    <t>-348066161</t>
  </si>
  <si>
    <t>https://podminky.urs.cz/item/CS_URS_2022_02/725122817</t>
  </si>
  <si>
    <t>28</t>
  </si>
  <si>
    <t>725210821/R</t>
  </si>
  <si>
    <t>Demontáž umyvadel bez výtokových armatur umyvadel pro zpětné použití</t>
  </si>
  <si>
    <t>1367235046</t>
  </si>
  <si>
    <t>29</t>
  </si>
  <si>
    <t>725820802</t>
  </si>
  <si>
    <t>Demontáž baterií stojánkových do 1 otvoru</t>
  </si>
  <si>
    <t>628688942</t>
  </si>
  <si>
    <t>https://podminky.urs.cz/item/CS_URS_2022_02/725820802</t>
  </si>
  <si>
    <t>30</t>
  </si>
  <si>
    <t>725860811</t>
  </si>
  <si>
    <t>Demontáž zápachových uzávěrek pro zařizovací předměty jednoduchých</t>
  </si>
  <si>
    <t>kus</t>
  </si>
  <si>
    <t>485721911</t>
  </si>
  <si>
    <t>https://podminky.urs.cz/item/CS_URS_2022_02/725860811</t>
  </si>
  <si>
    <t>Pisoár</t>
  </si>
  <si>
    <t>31</t>
  </si>
  <si>
    <t>725860811/R</t>
  </si>
  <si>
    <t>Demontáž zápachových uzávěrek pro zařizovací předměty jednoduchých pro zpětné použití</t>
  </si>
  <si>
    <t>232569980</t>
  </si>
  <si>
    <t>Umyvadla</t>
  </si>
  <si>
    <t>32</t>
  </si>
  <si>
    <t>725112022</t>
  </si>
  <si>
    <t>Zařízení záchodů klozety keramické závěsné na nosné stěny s hlubokým splachováním odpad vodorovný</t>
  </si>
  <si>
    <t>1977589193</t>
  </si>
  <si>
    <t>https://podminky.urs.cz/item/CS_URS_2022_02/725112022</t>
  </si>
  <si>
    <t>33</t>
  </si>
  <si>
    <t>725121527</t>
  </si>
  <si>
    <t>Pisoárové záchodky keramické automatické s integrovaným napájecím zdrojem - výběr dle investora</t>
  </si>
  <si>
    <t>142810630</t>
  </si>
  <si>
    <t>https://podminky.urs.cz/item/CS_URS_2022_02/725121527</t>
  </si>
  <si>
    <t>34</t>
  </si>
  <si>
    <t>725865411</t>
  </si>
  <si>
    <t>Zápachové uzávěrky zařizovacích předmětů pro pisoáry DN 32/40</t>
  </si>
  <si>
    <t>-1857851795</t>
  </si>
  <si>
    <t>https://podminky.urs.cz/item/CS_URS_2022_02/725865411</t>
  </si>
  <si>
    <t>35</t>
  </si>
  <si>
    <t>725219102</t>
  </si>
  <si>
    <t>Umyvadla montáž umyvadel ostatních typů na šrouby</t>
  </si>
  <si>
    <t>-1749789584</t>
  </si>
  <si>
    <t>https://podminky.urs.cz/item/CS_URS_2022_02/725219102</t>
  </si>
  <si>
    <t>Zpětná montáž</t>
  </si>
  <si>
    <t>36</t>
  </si>
  <si>
    <t>M</t>
  </si>
  <si>
    <t>64286106</t>
  </si>
  <si>
    <t>šrouby k umyvadlům s bílou krytkou</t>
  </si>
  <si>
    <t>sada</t>
  </si>
  <si>
    <t>-1751289817</t>
  </si>
  <si>
    <t>37</t>
  </si>
  <si>
    <t>725822664</t>
  </si>
  <si>
    <t>Baterie umyvadlové stojánkové samouzavírací s omezenou dobou výtoku tlačné - kompletní - výběr dle investora</t>
  </si>
  <si>
    <t>632577476</t>
  </si>
  <si>
    <t>https://podminky.urs.cz/item/CS_URS_2022_02/725822664</t>
  </si>
  <si>
    <t>38</t>
  </si>
  <si>
    <t>725869101</t>
  </si>
  <si>
    <t>Zápachové uzávěrky zařizovacích předmětů montáž zápachových uzávěrek umyvadlových do DN 40</t>
  </si>
  <si>
    <t>-1247511965</t>
  </si>
  <si>
    <t>https://podminky.urs.cz/item/CS_URS_2022_02/725869101</t>
  </si>
  <si>
    <t xml:space="preserve">Zpětná montáž </t>
  </si>
  <si>
    <t>39</t>
  </si>
  <si>
    <t>725-x1</t>
  </si>
  <si>
    <t>Demontáž zásobníku na tekuté mýdlo, uschování a zpětná montáž s novým ukotvením po dokončení prací</t>
  </si>
  <si>
    <t>-425804798</t>
  </si>
  <si>
    <t>40</t>
  </si>
  <si>
    <t>725-x2</t>
  </si>
  <si>
    <t>Demontáž zásobníku toaletního papíru, uschování a zpětná montáž s novým ukotvením po dokončení prací</t>
  </si>
  <si>
    <t>1605593700</t>
  </si>
  <si>
    <t>41</t>
  </si>
  <si>
    <t>725-x3</t>
  </si>
  <si>
    <t>Demontáž zásobníku papírových ručníků, uschování a zpětná montáž s novým ukotvením po dokončení prací</t>
  </si>
  <si>
    <t>-1389389685</t>
  </si>
  <si>
    <t>42</t>
  </si>
  <si>
    <t>725-x4</t>
  </si>
  <si>
    <t>Demontáž zrcadla, uschování a zpětná montáž s novým ukotvením po dokončení prací</t>
  </si>
  <si>
    <t>377886805</t>
  </si>
  <si>
    <t>43</t>
  </si>
  <si>
    <t>998725201</t>
  </si>
  <si>
    <t>Přesun hmot pro zařizovací předměty stanovený procentní sazbou (%) z ceny vodorovná dopravní vzdálenost do 50 m v objektech výšky do 6 m</t>
  </si>
  <si>
    <t>1732448460</t>
  </si>
  <si>
    <t>https://podminky.urs.cz/item/CS_URS_2022_02/998725201</t>
  </si>
  <si>
    <t>726</t>
  </si>
  <si>
    <t>Zdravotechnika - předstěnové instalace</t>
  </si>
  <si>
    <t>44</t>
  </si>
  <si>
    <t>726111031</t>
  </si>
  <si>
    <t>Předstěnové instalační systémy pro zazdění do masivních zděných konstrukcí pro závěsné klozety ovládání zepředu, stavební výška 1080 mm</t>
  </si>
  <si>
    <t>-1433142648</t>
  </si>
  <si>
    <t>https://podminky.urs.cz/item/CS_URS_2022_02/726111031</t>
  </si>
  <si>
    <t>45</t>
  </si>
  <si>
    <t>998726211</t>
  </si>
  <si>
    <t>Přesun hmot pro instalační prefabrikáty stanovený procentní sazbou (%) z ceny vodorovná dopravní vzdálenost do 50 m v objektech výšky do 6 m</t>
  </si>
  <si>
    <t>566985875</t>
  </si>
  <si>
    <t>https://podminky.urs.cz/item/CS_URS_2022_02/998726211</t>
  </si>
  <si>
    <t>735</t>
  </si>
  <si>
    <t>Ústřední vytápění - otopná tělesa</t>
  </si>
  <si>
    <t>46</t>
  </si>
  <si>
    <t>735-x1</t>
  </si>
  <si>
    <t>Demontáž otopného tělesa vč. armatur, uschování a zpětná montáž po dokončení prací - cena vč. vypuštění systému, zpětné napuštění a odvzdušnění</t>
  </si>
  <si>
    <t>1470246461</t>
  </si>
  <si>
    <t>47</t>
  </si>
  <si>
    <t>998735201</t>
  </si>
  <si>
    <t>Přesun hmot pro otopná tělesa stanovený procentní sazbou (%) z ceny vodorovná dopravní vzdálenost do 50 m v objektech výšky do 6 m</t>
  </si>
  <si>
    <t>-523162871</t>
  </si>
  <si>
    <t>https://podminky.urs.cz/item/CS_URS_2022_02/998735201</t>
  </si>
  <si>
    <t>741</t>
  </si>
  <si>
    <t>Elektroinstalace - silnoproud</t>
  </si>
  <si>
    <t>48</t>
  </si>
  <si>
    <t>741-x1</t>
  </si>
  <si>
    <t>Demontáž stropního svítidla, uschování a zpětná montáž s novým ukotvením po dokončení prací</t>
  </si>
  <si>
    <t>1910158101</t>
  </si>
  <si>
    <t>49</t>
  </si>
  <si>
    <t>741-x2</t>
  </si>
  <si>
    <t>Demontáž vypínače, uschování a zpětná montáž s novým ukotvením po dokončení prací</t>
  </si>
  <si>
    <t>-43053244</t>
  </si>
  <si>
    <t>50</t>
  </si>
  <si>
    <t>741-x3</t>
  </si>
  <si>
    <t>Demontáž elektroinstalace pro senzorovné umyvadlové baterie vč. likvidace</t>
  </si>
  <si>
    <t>1316499966</t>
  </si>
  <si>
    <t>51</t>
  </si>
  <si>
    <t>998741201</t>
  </si>
  <si>
    <t>Přesun hmot pro silnoproud stanovený procentní sazbou (%) z ceny vodorovná dopravní vzdálenost do 50 m v objektech výšky do 6 m</t>
  </si>
  <si>
    <t>1829383692</t>
  </si>
  <si>
    <t>https://podminky.urs.cz/item/CS_URS_2022_02/998741201</t>
  </si>
  <si>
    <t>763</t>
  </si>
  <si>
    <t>Konstrukce suché výstavby</t>
  </si>
  <si>
    <t>52</t>
  </si>
  <si>
    <t>763121590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</si>
  <si>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</si>
  <si>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-1281586167</t>
  </si>
  <si>
    <t>https://podminky.urs.cz/item/CS_URS_2022_02/763121590</t>
  </si>
  <si>
    <t>(0,72+0,67+0,74)*1,3</t>
  </si>
  <si>
    <t>53</t>
  </si>
  <si>
    <t>998763401</t>
  </si>
  <si>
    <t>Přesun hmot pro konstrukce montované z desek stanovený procentní sazbou (%) z ceny vodorovná dopravní vzdálenost do 50 m v objektech výšky do 6 m</t>
  </si>
  <si>
    <t>213210085</t>
  </si>
  <si>
    <t>https://podminky.urs.cz/item/CS_URS_2022_02/998763401</t>
  </si>
  <si>
    <t>766</t>
  </si>
  <si>
    <t>Konstrukce truhlářské</t>
  </si>
  <si>
    <t>54</t>
  </si>
  <si>
    <t>766691914</t>
  </si>
  <si>
    <t>Ostatní práce vyvěšení nebo zavěšení křídel dřevěných dveřních, plochy do 2 m2</t>
  </si>
  <si>
    <t>-821079579</t>
  </si>
  <si>
    <t>https://podminky.urs.cz/item/CS_URS_2022_02/766691914</t>
  </si>
  <si>
    <t>Vyvěšení</t>
  </si>
  <si>
    <t>Zpětné zavěšení</t>
  </si>
  <si>
    <t>55</t>
  </si>
  <si>
    <t>766-x1</t>
  </si>
  <si>
    <t>Demontáž dřevěné mříže vel. 2,5x1m, obroušení, dvojnásobný nátěr v odstínu dle ředitelky a zpětná montáž s novým ukotvením po dokončení prací</t>
  </si>
  <si>
    <t>-1717744175</t>
  </si>
  <si>
    <t>56</t>
  </si>
  <si>
    <t>998766201</t>
  </si>
  <si>
    <t>Přesun hmot pro konstrukce truhlářské stanovený procentní sazbou (%) z ceny vodorovná dopravní vzdálenost do 50 m v objektech výšky do 6 m</t>
  </si>
  <si>
    <t>-1778051185</t>
  </si>
  <si>
    <t>https://podminky.urs.cz/item/CS_URS_2022_02/998766201</t>
  </si>
  <si>
    <t>771</t>
  </si>
  <si>
    <t>Podlahy z dlaždic</t>
  </si>
  <si>
    <t>57</t>
  </si>
  <si>
    <t>771121011</t>
  </si>
  <si>
    <t>Příprava podkladu před provedením dlažby nátěr penetrační na podlahu</t>
  </si>
  <si>
    <t>-1638819303</t>
  </si>
  <si>
    <t>https://podminky.urs.cz/item/CS_URS_2022_02/771121011</t>
  </si>
  <si>
    <t>Před samonivelační stěrkou a před pokládkou dlažby</t>
  </si>
  <si>
    <t>15,244*2</t>
  </si>
  <si>
    <t>58</t>
  </si>
  <si>
    <t>771151014</t>
  </si>
  <si>
    <t>Příprava podkladu před provedením dlažby samonivelační stěrka min.pevnosti 20 MPa, tloušťky přes 8 do 10 mm</t>
  </si>
  <si>
    <t>-885467929</t>
  </si>
  <si>
    <t>https://podminky.urs.cz/item/CS_URS_2022_02/771151014</t>
  </si>
  <si>
    <t>59</t>
  </si>
  <si>
    <t>771574112</t>
  </si>
  <si>
    <t>Montáž podlah z dlaždic keramických lepených flexibilním lepidlem maloformátových hladkých přes 9 do 12 ks/m2</t>
  </si>
  <si>
    <t>-1516898979</t>
  </si>
  <si>
    <t>https://podminky.urs.cz/item/CS_URS_2022_02/771574112</t>
  </si>
  <si>
    <t>60</t>
  </si>
  <si>
    <t>59761003</t>
  </si>
  <si>
    <t>dlažba keramická, vel. 300x300mm, rektifikovaná, protiskluznost R10 - výběr dle investora</t>
  </si>
  <si>
    <t>842991854</t>
  </si>
  <si>
    <t>15,244*1,1 'Přepočtené koeficientem množství</t>
  </si>
  <si>
    <t>61</t>
  </si>
  <si>
    <t>771591115</t>
  </si>
  <si>
    <t>Podlahy - dokončovací práce spárování silikonem</t>
  </si>
  <si>
    <t>m</t>
  </si>
  <si>
    <t>1354212298</t>
  </si>
  <si>
    <t>https://podminky.urs.cz/item/CS_URS_2022_02/771591115</t>
  </si>
  <si>
    <t>Mezi dlažbou a obkladem</t>
  </si>
  <si>
    <t>3,22+3,22+1,92+1,92+2,49+2,49+2,2+2,2+1,45*6+0,72+0,72+0,67+0,67+0,74+0,74+0,15*6+0,2*2-0,9*3-0,7*6</t>
  </si>
  <si>
    <t>62</t>
  </si>
  <si>
    <t>771161021</t>
  </si>
  <si>
    <t>Příprava podkladu před provedením dlažby montáž profilu ukončujícího profilu pro plynulý přechod (dlažba-koberec apod.)</t>
  </si>
  <si>
    <t>179207147</t>
  </si>
  <si>
    <t>https://podminky.urs.cz/item/CS_URS_2022_02/771161021</t>
  </si>
  <si>
    <t>V místě vstupních dveří na WC</t>
  </si>
  <si>
    <t>0,8</t>
  </si>
  <si>
    <t>63</t>
  </si>
  <si>
    <t>55343120</t>
  </si>
  <si>
    <t>profil přechodový Al vrtaný - výběr dle investora</t>
  </si>
  <si>
    <t>-129404002</t>
  </si>
  <si>
    <t>0,8*1,1 'Přepočtené koeficientem množství</t>
  </si>
  <si>
    <t>64</t>
  </si>
  <si>
    <t>998771201</t>
  </si>
  <si>
    <t>Přesun hmot pro podlahy z dlaždic stanovený procentní sazbou (%) z ceny vodorovná dopravní vzdálenost do 50 m v objektech výšky do 6 m</t>
  </si>
  <si>
    <t>1164843518</t>
  </si>
  <si>
    <t>https://podminky.urs.cz/item/CS_URS_2022_02/998771201</t>
  </si>
  <si>
    <t>781</t>
  </si>
  <si>
    <t>Dokončovací práce - obklady</t>
  </si>
  <si>
    <t>65</t>
  </si>
  <si>
    <t>781121011</t>
  </si>
  <si>
    <t>Příprava podkladu před provedením obkladu nátěr penetrační na stěnu</t>
  </si>
  <si>
    <t>-1933379546</t>
  </si>
  <si>
    <t>https://podminky.urs.cz/item/CS_URS_2022_02/781121011</t>
  </si>
  <si>
    <t>(0,72+0,67+0,74)*0,15</t>
  </si>
  <si>
    <t>-(1,3*0,15)*6</t>
  </si>
  <si>
    <t>66</t>
  </si>
  <si>
    <t>781474114</t>
  </si>
  <si>
    <t>Montáž obkladů vnitřních stěn z dlaždic keramických lepených flexibilním lepidlem maloformátových hladkých přes 19 do 22 ks/m2</t>
  </si>
  <si>
    <t>1281334404</t>
  </si>
  <si>
    <t>https://podminky.urs.cz/item/CS_URS_2022_02/781474114</t>
  </si>
  <si>
    <t>67</t>
  </si>
  <si>
    <t>59761040</t>
  </si>
  <si>
    <t>obklad keramický hladký vel. 200x250mm, rektifikovaný - výběr dle investora</t>
  </si>
  <si>
    <t>171723135</t>
  </si>
  <si>
    <t>50,59*1,1 'Přepočtené koeficientem množství</t>
  </si>
  <si>
    <t>68</t>
  </si>
  <si>
    <t>781494111</t>
  </si>
  <si>
    <t>Obklad - dokončující práce profily ukončovací lepené flexibilním lepidlem rohové</t>
  </si>
  <si>
    <t>-768444317</t>
  </si>
  <si>
    <t>https://podminky.urs.cz/item/CS_URS_2022_02/781494111</t>
  </si>
  <si>
    <t>0,72+0,67+0,74</t>
  </si>
  <si>
    <t>69</t>
  </si>
  <si>
    <t>781494511</t>
  </si>
  <si>
    <t>Obklad - dokončující práce profily ukončovací lepené flexibilním lepidlem ukončovací</t>
  </si>
  <si>
    <t>-1854934785</t>
  </si>
  <si>
    <t>https://podminky.urs.cz/item/CS_URS_2022_02/781494511</t>
  </si>
  <si>
    <t>3,22+3,22+1,92+1,92-0,9-0,9+2+2+2+2+2,49+2,49+2,2+2,2-0,9-0,7*3+2*8+1,45*6+0,72+0,72+0,67+0,67+0,74+0,74-0,7*3+2*6</t>
  </si>
  <si>
    <t>70</t>
  </si>
  <si>
    <t>781495115</t>
  </si>
  <si>
    <t>Obklad - dokončující práce ostatní práce spárování silikonem</t>
  </si>
  <si>
    <t>-14432838</t>
  </si>
  <si>
    <t>https://podminky.urs.cz/item/CS_URS_2022_02/781495115</t>
  </si>
  <si>
    <t>2*20+0,72+0,67+0,74+0,15*6</t>
  </si>
  <si>
    <t>71</t>
  </si>
  <si>
    <t>998781201</t>
  </si>
  <si>
    <t>Přesun hmot pro obklady keramické stanovený procentní sazbou (%) z ceny vodorovná dopravní vzdálenost do 50 m v objektech výšky do 6 m</t>
  </si>
  <si>
    <t>952958269</t>
  </si>
  <si>
    <t>https://podminky.urs.cz/item/CS_URS_2022_02/998781201</t>
  </si>
  <si>
    <t>783</t>
  </si>
  <si>
    <t>Dokončovací práce - nátěry</t>
  </si>
  <si>
    <t>72</t>
  </si>
  <si>
    <t>783306801</t>
  </si>
  <si>
    <t>Odstranění nátěrů ze zámečnických konstrukcí obroušením</t>
  </si>
  <si>
    <t>309498183</t>
  </si>
  <si>
    <t>https://podminky.urs.cz/item/CS_URS_2022_02/783306801</t>
  </si>
  <si>
    <t>Zárubně</t>
  </si>
  <si>
    <t>((0,6+2+2)*0,25)*3</t>
  </si>
  <si>
    <t>((0,8+2+2)*0,3)*2</t>
  </si>
  <si>
    <t>73</t>
  </si>
  <si>
    <t>783606861</t>
  </si>
  <si>
    <t>Odstranění nátěrů z armatur a kovových potrubí potrubí do DN 50 mm obroušením</t>
  </si>
  <si>
    <t>812263640</t>
  </si>
  <si>
    <t>https://podminky.urs.cz/item/CS_URS_2022_02/783606861</t>
  </si>
  <si>
    <t>Potrubí od radiátorů</t>
  </si>
  <si>
    <t>74</t>
  </si>
  <si>
    <t>783315103</t>
  </si>
  <si>
    <t>Mezinátěr zámečnických konstrukcí jednonásobný syntetický samozákladující</t>
  </si>
  <si>
    <t>1317885700</t>
  </si>
  <si>
    <t>https://podminky.urs.cz/item/CS_URS_2022_02/783315103</t>
  </si>
  <si>
    <t>75</t>
  </si>
  <si>
    <t>783317101</t>
  </si>
  <si>
    <t>Krycí nátěr (email) zámečnických konstrukcí jednonásobný syntetický standardní</t>
  </si>
  <si>
    <t>-1888474104</t>
  </si>
  <si>
    <t>https://podminky.urs.cz/item/CS_URS_2022_02/783317101</t>
  </si>
  <si>
    <t>76</t>
  </si>
  <si>
    <t>783615551</t>
  </si>
  <si>
    <t>Mezinátěr armatur a kovových potrubí potrubí do DN 50 mm syntetický standardní</t>
  </si>
  <si>
    <t>517391360</t>
  </si>
  <si>
    <t>https://podminky.urs.cz/item/CS_URS_2022_02/783615551</t>
  </si>
  <si>
    <t>77</t>
  </si>
  <si>
    <t>783617611</t>
  </si>
  <si>
    <t>Krycí nátěr (email) armatur a kovových potrubí potrubí do DN 50 mm dvojnásobný syntetický standardní</t>
  </si>
  <si>
    <t>-1510877630</t>
  </si>
  <si>
    <t>https://podminky.urs.cz/item/CS_URS_2022_02/783617611</t>
  </si>
  <si>
    <t>784</t>
  </si>
  <si>
    <t>Dokončovací práce - malby a tapety</t>
  </si>
  <si>
    <t>78</t>
  </si>
  <si>
    <t>784121001</t>
  </si>
  <si>
    <t>Oškrabání malby v místnostech výšky do 3,80 m</t>
  </si>
  <si>
    <t>372912754</t>
  </si>
  <si>
    <t>https://podminky.urs.cz/item/CS_URS_2022_02/784121001</t>
  </si>
  <si>
    <t>Stropy</t>
  </si>
  <si>
    <t>(3,22*1,92)*0,9</t>
  </si>
  <si>
    <t>(2,49*2,2)*0,9</t>
  </si>
  <si>
    <t>(1,6*2,49)*0,9</t>
  </si>
  <si>
    <t>Mezisoučet</t>
  </si>
  <si>
    <t>Stěny nad obklady</t>
  </si>
  <si>
    <t>((3,22+3,22+1,92+1,92+2,49+2,2+2,2+1,45+1,45+0,72+0,67+0,74)*1,44)*0,9</t>
  </si>
  <si>
    <t>((2,49+0,72+0,67+0,74+1,45*4)*0,44)*0,9</t>
  </si>
  <si>
    <t>79</t>
  </si>
  <si>
    <t>784181121</t>
  </si>
  <si>
    <t>Penetrace podkladu jednonásobná hloubková akrylátová bezbarvá v místnostech výšky do 3,80 m</t>
  </si>
  <si>
    <t>1759408836</t>
  </si>
  <si>
    <t>https://podminky.urs.cz/item/CS_URS_2022_02/784181121</t>
  </si>
  <si>
    <t>80</t>
  </si>
  <si>
    <t>784211101</t>
  </si>
  <si>
    <t>Malby z malířských směsí oděruvzdorných za mokra dvojnásobné, bílé za mokra oděruvzdorné výborně v místnostech výšky do 3,80 m</t>
  </si>
  <si>
    <t>-604714887</t>
  </si>
  <si>
    <t>https://podminky.urs.cz/item/CS_URS_2022_02/784211101</t>
  </si>
  <si>
    <t>VRN</t>
  </si>
  <si>
    <t>Vedlejší rozpočtové náklady</t>
  </si>
  <si>
    <t>81</t>
  </si>
  <si>
    <t>VRN-x1</t>
  </si>
  <si>
    <t>1721559793</t>
  </si>
  <si>
    <t>02 - 1.NP WC ženy</t>
  </si>
  <si>
    <t xml:space="preserve">    3 - Svislé a kompletní konstrukce</t>
  </si>
  <si>
    <t>Svislé a kompletní konstrukce</t>
  </si>
  <si>
    <t>342272225</t>
  </si>
  <si>
    <t>Příčky z pórobetonových tvárnic hladkých na tenké maltové lože objemová hmotnost do 500 kg/m3, tloušťka příčky 100 mm</t>
  </si>
  <si>
    <t>-1196860236</t>
  </si>
  <si>
    <t>https://podminky.urs.cz/item/CS_URS_2022_02/342272225</t>
  </si>
  <si>
    <t>Nová vyzdívka WC kabin - zvětšení WC kabin o 200mm na hloubku + rozdělení prostoru na 2 kabiny...vyzdívka do výšky 2500mm</t>
  </si>
  <si>
    <t>(2,47+1,26)*2,5</t>
  </si>
  <si>
    <t>-(0,7*2)*2</t>
  </si>
  <si>
    <t>342291121</t>
  </si>
  <si>
    <t>Ukotvení příček plochými kotvami, do konstrukce cihelné</t>
  </si>
  <si>
    <t>-1043326332</t>
  </si>
  <si>
    <t>https://podminky.urs.cz/item/CS_URS_2022_02/342291121</t>
  </si>
  <si>
    <t>2,5*3</t>
  </si>
  <si>
    <t>317142422</t>
  </si>
  <si>
    <t>Překlady nenosné z pórobetonu osazené do tenkého maltového lože, výšky do 250 mm, šířky překladu 100 mm, délky překladu přes 1000 do 1250 mm</t>
  </si>
  <si>
    <t>1965785564</t>
  </si>
  <si>
    <t>https://podminky.urs.cz/item/CS_URS_2022_02/317142422</t>
  </si>
  <si>
    <t>-784378564</t>
  </si>
  <si>
    <t>0,94*2,12</t>
  </si>
  <si>
    <t>2*2,35</t>
  </si>
  <si>
    <t>-0,14*1,15</t>
  </si>
  <si>
    <t>2,47*1,84</t>
  </si>
  <si>
    <t>-0,25*0,27</t>
  </si>
  <si>
    <t>0,53*2,22</t>
  </si>
  <si>
    <t>2,47*0,33</t>
  </si>
  <si>
    <t>1,21*2,47</t>
  </si>
  <si>
    <t>515809888</t>
  </si>
  <si>
    <t>Pod obklady bez nových porobetonových stěn</t>
  </si>
  <si>
    <t>(0,94+2,12+0,8+1,14+2+2,35+1,86+0,97+2,2+0,27+0,25+1,84+0,25+0,53+0,24+0,13+0,13+0,53+1,84-0,25+1,26+1,24+1,24+1,22+2,47-0,1-0,9*3)*2</t>
  </si>
  <si>
    <t>1283957300</t>
  </si>
  <si>
    <t>2073124704</t>
  </si>
  <si>
    <t>49,54*2</t>
  </si>
  <si>
    <t>-1993710203</t>
  </si>
  <si>
    <t>(0,94+2,12+0,8+1,14+2+2,35+1,86+0,97+0,27+0,25+2,2+1,84+0,25+0,53+0,24+0,13+1,26+2,47+1,22+0,13+0,53+1,84-0,25)*1,44</t>
  </si>
  <si>
    <t>612142001</t>
  </si>
  <si>
    <t>Potažení vnitřních ploch pletivem v ploše nebo pruzích, na plném podkladu sklovláknitým vtlačením do tmelu stěn</t>
  </si>
  <si>
    <t>2132056866</t>
  </si>
  <si>
    <t>https://podminky.urs.cz/item/CS_URS_2022_02/612142001</t>
  </si>
  <si>
    <t>Nové porobetonové stěny</t>
  </si>
  <si>
    <t>(2,47+2,37+1,26+1,26)*2,5</t>
  </si>
  <si>
    <t>622143003</t>
  </si>
  <si>
    <t>Montáž omítkových profilů plastových, pozinkovaných nebo dřevěných upevněných vtlačením do podkladní vrstvy nebo přibitím rohových s tkaninou</t>
  </si>
  <si>
    <t>2082659684</t>
  </si>
  <si>
    <t>https://podminky.urs.cz/item/CS_URS_2022_02/622143003</t>
  </si>
  <si>
    <t>Vršek porobetonového zdiva</t>
  </si>
  <si>
    <t>2,47+2,37+1,04*2</t>
  </si>
  <si>
    <t>59051486</t>
  </si>
  <si>
    <t>profil rohový PVC 15x15mm s výztužnou tkaninou š 100mm pro ETICS</t>
  </si>
  <si>
    <t>-286109063</t>
  </si>
  <si>
    <t>6,92*1,15 'Přepočtené koeficientem množství</t>
  </si>
  <si>
    <t>612131121</t>
  </si>
  <si>
    <t>Podkladní a spojovací vrstva vnitřních omítaných ploch penetrace disperzní nanášená ručně stěn</t>
  </si>
  <si>
    <t>2071333847</t>
  </si>
  <si>
    <t>https://podminky.urs.cz/item/CS_URS_2022_02/612131121</t>
  </si>
  <si>
    <t>Pod štuk</t>
  </si>
  <si>
    <t>Nové porobetonové stěny nad obklady</t>
  </si>
  <si>
    <t>(2,47+2,37+1,26+1,26)*0,5</t>
  </si>
  <si>
    <t>612311131</t>
  </si>
  <si>
    <t>Potažení vnitřních ploch vápenným štukem tloušťky do 3 mm svislých konstrukcí stěn</t>
  </si>
  <si>
    <t>-507497695</t>
  </si>
  <si>
    <t>https://podminky.urs.cz/item/CS_URS_2022_02/612311131</t>
  </si>
  <si>
    <t>642942111</t>
  </si>
  <si>
    <t>Osazování zárubní nebo rámů kovových dveřních lisovaných nebo z úhelníků bez dveřních křídel na cementovou maltu, plochy otvoru do 2,5 m2</t>
  </si>
  <si>
    <t>1264089339</t>
  </si>
  <si>
    <t>https://podminky.urs.cz/item/CS_URS_2022_02/642942111</t>
  </si>
  <si>
    <t>Dveře do nových WC kabin</t>
  </si>
  <si>
    <t>55331480</t>
  </si>
  <si>
    <t>zárubeň jednokřídlá ocelová pro zdění tl stěny 75-100mm rozměru 600/1970, 2100mm</t>
  </si>
  <si>
    <t>-615171813</t>
  </si>
  <si>
    <t>-1681671091</t>
  </si>
  <si>
    <t>883864847</t>
  </si>
  <si>
    <t>-1340135765</t>
  </si>
  <si>
    <t>2,12*0,94</t>
  </si>
  <si>
    <t>2,45*1,84</t>
  </si>
  <si>
    <t>0,33*2,4</t>
  </si>
  <si>
    <t>1,06*0,82</t>
  </si>
  <si>
    <t>1,04*0,64</t>
  </si>
  <si>
    <t>1,02*0,69</t>
  </si>
  <si>
    <t>968072455</t>
  </si>
  <si>
    <t>Vybourání kovových rámů oken s křídly, dveřních zárubní, vrat, stěn, ostění nebo obkladů dveřních zárubní, plochy do 2 m2</t>
  </si>
  <si>
    <t>-619304366</t>
  </si>
  <si>
    <t>https://podminky.urs.cz/item/CS_URS_2022_02/968072455</t>
  </si>
  <si>
    <t>Dveře do stávajících WC kabin</t>
  </si>
  <si>
    <t>(0,6*2)*3</t>
  </si>
  <si>
    <t>962031133</t>
  </si>
  <si>
    <t>Bourání příček z cihel, tvárnic nebo příčkovek z cihel pálených, plných nebo dutých na maltu vápennou nebo vápenocementovou, tl. do 150 mm</t>
  </si>
  <si>
    <t>1124808738</t>
  </si>
  <si>
    <t>https://podminky.urs.cz/item/CS_URS_2022_02/962031133</t>
  </si>
  <si>
    <t>Stávající WC kabiny</t>
  </si>
  <si>
    <t>(2,47+1,04+1,04)*2,44</t>
  </si>
  <si>
    <t>-(0,7*2)*3</t>
  </si>
  <si>
    <t>1266264868</t>
  </si>
  <si>
    <t>1908424096</t>
  </si>
  <si>
    <t>1796800729</t>
  </si>
  <si>
    <t>Stávající výška obkladů 1870mm, nová výška 2000mm, otlučení do výšky 1870mm zahrnuto v otlučení obkladů, zde otlučení mezi 1870-2000mm</t>
  </si>
  <si>
    <t>(0,94+2,12+0,8+1,14+2+2,35+1,86+0,97-0,9-0,9+0,27+0,25+2,2+1,84+0,25+0,53+0,24+0,33+0,15+1,06+2,47+1,02+0,15+0,33+0,53+1,84-0,25-0,9)*0,13</t>
  </si>
  <si>
    <t>-975321670</t>
  </si>
  <si>
    <t>(0,94+2,12+0,8+1,14+2+2,35+1,86+0,97-0,9-0,9+0,27+2,2+1,84+0,25+0,53+0,24+0,33+2,47+0,33+0,53+1,84-0,7*3+1,06+1,06+1,04+1,04+1,02+1,02+0,82+0,82)*1,87</t>
  </si>
  <si>
    <t>(0,64+0,64+0,69+0,69-0,7*3)*1,87</t>
  </si>
  <si>
    <t>360785637</t>
  </si>
  <si>
    <t>1,84*2,47</t>
  </si>
  <si>
    <t>0,13*0,24</t>
  </si>
  <si>
    <t>(0,7*0,1)*2</t>
  </si>
  <si>
    <t>1,26*1,19</t>
  </si>
  <si>
    <t>1,22*1,19</t>
  </si>
  <si>
    <t>159782659</t>
  </si>
  <si>
    <t>-335235771</t>
  </si>
  <si>
    <t>1315716160</t>
  </si>
  <si>
    <t>-1598406207</t>
  </si>
  <si>
    <t>220806211</t>
  </si>
  <si>
    <t>6,847*9</t>
  </si>
  <si>
    <t>-1099920570</t>
  </si>
  <si>
    <t>2026657785</t>
  </si>
  <si>
    <t>1756717528</t>
  </si>
  <si>
    <t>-2018554436</t>
  </si>
  <si>
    <t>-1531942748</t>
  </si>
  <si>
    <t>-1985776816</t>
  </si>
  <si>
    <t>-955265231</t>
  </si>
  <si>
    <t>404380520</t>
  </si>
  <si>
    <t>-1074492279</t>
  </si>
  <si>
    <t>-921371037</t>
  </si>
  <si>
    <t>1470813601</t>
  </si>
  <si>
    <t>392011082</t>
  </si>
  <si>
    <t>479139377</t>
  </si>
  <si>
    <t>-2043569013</t>
  </si>
  <si>
    <t>2065486286</t>
  </si>
  <si>
    <t>-1627286094</t>
  </si>
  <si>
    <t>1933270106</t>
  </si>
  <si>
    <t>-471007825</t>
  </si>
  <si>
    <t>1658238464</t>
  </si>
  <si>
    <t>-1542888050</t>
  </si>
  <si>
    <t>-1497071878</t>
  </si>
  <si>
    <t>307927138</t>
  </si>
  <si>
    <t>1721725694</t>
  </si>
  <si>
    <t>1595709551</t>
  </si>
  <si>
    <t>1780753182</t>
  </si>
  <si>
    <t>685399850</t>
  </si>
  <si>
    <t>-1473905130</t>
  </si>
  <si>
    <t>1663022194</t>
  </si>
  <si>
    <t>1067793598</t>
  </si>
  <si>
    <t>(1,19+1,19)*1,3</t>
  </si>
  <si>
    <t>-399879556</t>
  </si>
  <si>
    <t>-290766222</t>
  </si>
  <si>
    <t>Demontáž dřevěné mříže vel. 2,47x1m, obroušení, dvojnásobný nátěr v odstínu dle ředitelky a zpětná montáž s novým ukotvením po dokončení prací</t>
  </si>
  <si>
    <t>-1863151300</t>
  </si>
  <si>
    <t>-325270720</t>
  </si>
  <si>
    <t>-122485748</t>
  </si>
  <si>
    <t>15,488*2</t>
  </si>
  <si>
    <t>1421519492</t>
  </si>
  <si>
    <t>-1232250319</t>
  </si>
  <si>
    <t>-1352395188</t>
  </si>
  <si>
    <t>15,488*1,1 'Přepočtené koeficientem množství</t>
  </si>
  <si>
    <t>608401212</t>
  </si>
  <si>
    <t>0,94+2,12+0,8+1,14+2+2,35+1,86+0,97-0,9-0,9+0,27+2,2+1,84+0,25+0,53+0,24+0,13+2,47+0,13+0,53+1,84-0,9-0,7*2+1,26+1,24+1,24+1,22+1,19*4-0,7*2+0,1*4+0,4</t>
  </si>
  <si>
    <t>-1488725943</t>
  </si>
  <si>
    <t>-697394418</t>
  </si>
  <si>
    <t>-1085667827</t>
  </si>
  <si>
    <t>1503218893</t>
  </si>
  <si>
    <t>(2,47+2,37+1,24+1,24-0,7*4)*2</t>
  </si>
  <si>
    <t>-(1,3*0,15)*4</t>
  </si>
  <si>
    <t>(1,19+1,19)*0,15</t>
  </si>
  <si>
    <t>1188930021</t>
  </si>
  <si>
    <t>-1747179445</t>
  </si>
  <si>
    <t>58,157*1,1 'Přepočtené koeficientem množství</t>
  </si>
  <si>
    <t>765059073</t>
  </si>
  <si>
    <t>1,19+1,19+2+2+2+2+2</t>
  </si>
  <si>
    <t>-2033263841</t>
  </si>
  <si>
    <t>0,94-0,9+2,12+0,8+1,14+2-0,9+2,35+1,86+0,97+2*4+0,27+2,2+1,84+0,25+0,53+0,24+0,13+2,47+0,13+0,53+1,84-0,9-0,7*2+2*4</t>
  </si>
  <si>
    <t>1,19*4+1,26+1,22+1,24+1,24-0,7*4+2*4</t>
  </si>
  <si>
    <t>-794273723</t>
  </si>
  <si>
    <t>2*21+1,19+1,19+0,15+0,15</t>
  </si>
  <si>
    <t>-153209079</t>
  </si>
  <si>
    <t>1984355138</t>
  </si>
  <si>
    <t>Ponechané zárubně</t>
  </si>
  <si>
    <t>289615254</t>
  </si>
  <si>
    <t>1894676762</t>
  </si>
  <si>
    <t>Ponechané i nové zárubně</t>
  </si>
  <si>
    <t>((0,6+2+2)*0,25)*2</t>
  </si>
  <si>
    <t>82</t>
  </si>
  <si>
    <t>808605183</t>
  </si>
  <si>
    <t>83</t>
  </si>
  <si>
    <t>411015982</t>
  </si>
  <si>
    <t>84</t>
  </si>
  <si>
    <t>-1833386609</t>
  </si>
  <si>
    <t>85</t>
  </si>
  <si>
    <t>-2114763356</t>
  </si>
  <si>
    <t>(0,94*2,12)*0,9</t>
  </si>
  <si>
    <t>(2*2,35)*0,9</t>
  </si>
  <si>
    <t>-(0,14*1,15)*0,9</t>
  </si>
  <si>
    <t>(2,47*1,84)*0,9</t>
  </si>
  <si>
    <t>-(0,25*0,27)*0,9</t>
  </si>
  <si>
    <t>(0,53*2,22)*0,9</t>
  </si>
  <si>
    <t>(2,47*0,33)*0,9</t>
  </si>
  <si>
    <t>(1,21*2,47)*0,9</t>
  </si>
  <si>
    <t>((0,94+2,12+0,8+1,14+2+2,35+1,86+0,97+0,27+0,25+2,2+1,84+0,25+0,53+0,24+0,13+1,26+2,47+1,22+0,13+0,53+1,84-0,25)*1,44)*0,9</t>
  </si>
  <si>
    <t>86</t>
  </si>
  <si>
    <t>265573116</t>
  </si>
  <si>
    <t>87</t>
  </si>
  <si>
    <t>1050010933</t>
  </si>
  <si>
    <t>88</t>
  </si>
  <si>
    <t>-742748131</t>
  </si>
  <si>
    <t>03 - 2.NP WC muži</t>
  </si>
  <si>
    <t xml:space="preserve">    722 - Zdravotechnika - vnitřní vodovod</t>
  </si>
  <si>
    <t>50300167</t>
  </si>
  <si>
    <t>(3,46+1,42+1,18+0,67+2,28+2,11-0,9-0,9+1,89+0,64+0,95+4,24+2,1+3,63-0,7*4-0,9+1,19*8+0,96+0,96+0,81+0,81+0,76+0,76+0,87+0,87-0,7*4)*2</t>
  </si>
  <si>
    <t>0,13*1,37</t>
  </si>
  <si>
    <t>0,75*0,13</t>
  </si>
  <si>
    <t>1080679281</t>
  </si>
  <si>
    <t>-1813859577</t>
  </si>
  <si>
    <t>65,456*2</t>
  </si>
  <si>
    <t>619995001</t>
  </si>
  <si>
    <t>Začištění omítek (s dodáním hmot) kolem oken, dveří, podlah, obkladů apod.</t>
  </si>
  <si>
    <t>-861452570</t>
  </si>
  <si>
    <t>https://podminky.urs.cz/item/CS_URS_2022_02/619995001</t>
  </si>
  <si>
    <t>3,46+1,42+1,18+0,67+2,28+2,11+4,24+2,1+0,15+1,19+3,63+1,19+0,15+1,89+0,64+0,95</t>
  </si>
  <si>
    <t>3,63+0,87+0,76+0,81+0,96+1,19*8</t>
  </si>
  <si>
    <t>1839072473</t>
  </si>
  <si>
    <t>2020674470</t>
  </si>
  <si>
    <t>-140724099</t>
  </si>
  <si>
    <t>3,46*2,11</t>
  </si>
  <si>
    <t>-1,18*0,67</t>
  </si>
  <si>
    <t>0,64*0,95</t>
  </si>
  <si>
    <t>3,63*2,84</t>
  </si>
  <si>
    <t>(0,7*0,15)*4</t>
  </si>
  <si>
    <t>(0,96+0,81+0,76+0,87)*1,19</t>
  </si>
  <si>
    <t>269534746</t>
  </si>
  <si>
    <t>-304543357</t>
  </si>
  <si>
    <t>-1208837187</t>
  </si>
  <si>
    <t>923892867</t>
  </si>
  <si>
    <t>997013212</t>
  </si>
  <si>
    <t>Vnitrostaveništní doprava suti a vybouraných hmot vodorovně do 50 m svisle ručně pro budovy a haly výšky přes 6 do 9 m</t>
  </si>
  <si>
    <t>-861712116</t>
  </si>
  <si>
    <t>https://podminky.urs.cz/item/CS_URS_2022_02/997013212</t>
  </si>
  <si>
    <t>-1248020933</t>
  </si>
  <si>
    <t>-1166427818</t>
  </si>
  <si>
    <t>5,616*9</t>
  </si>
  <si>
    <t>-718648468</t>
  </si>
  <si>
    <t>686763439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</si>
  <si>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</si>
  <si>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</si>
  <si>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305468055</t>
  </si>
  <si>
    <t>https://podminky.urs.cz/item/CS_URS_2022_02/998018002</t>
  </si>
  <si>
    <t>Zdravotechnika - vnitřní vodovod</t>
  </si>
  <si>
    <t>558892529</t>
  </si>
  <si>
    <t>-503373664</t>
  </si>
  <si>
    <t>998722202</t>
  </si>
  <si>
    <t>Přesun hmot pro vnitřní vodovod stanovený procentní sazbou (%) z ceny vodorovná dopravní vzdálenost do 50 m v objektech výšky přes 6 do 12 m</t>
  </si>
  <si>
    <t>-400237232</t>
  </si>
  <si>
    <t>https://podminky.urs.cz/item/CS_URS_2022_02/998722202</t>
  </si>
  <si>
    <t>-1791474790</t>
  </si>
  <si>
    <t>371630037</t>
  </si>
  <si>
    <t>-1795231114</t>
  </si>
  <si>
    <t>-1187686229</t>
  </si>
  <si>
    <t>461190021</t>
  </si>
  <si>
    <t>-855368587</t>
  </si>
  <si>
    <t>-1095500447</t>
  </si>
  <si>
    <t>-3688875</t>
  </si>
  <si>
    <t>1689244416</t>
  </si>
  <si>
    <t>-2055628596</t>
  </si>
  <si>
    <t>1106286899</t>
  </si>
  <si>
    <t>1814428670</t>
  </si>
  <si>
    <t>792752862</t>
  </si>
  <si>
    <t>-613459816</t>
  </si>
  <si>
    <t>-612200094</t>
  </si>
  <si>
    <t>1296780062</t>
  </si>
  <si>
    <t>1959658980</t>
  </si>
  <si>
    <t>998725202</t>
  </si>
  <si>
    <t>Přesun hmot pro zařizovací předměty stanovený procentní sazbou (%) z ceny vodorovná dopravní vzdálenost do 50 m v objektech výšky přes 6 do 12 m</t>
  </si>
  <si>
    <t>1787535822</t>
  </si>
  <si>
    <t>https://podminky.urs.cz/item/CS_URS_2022_02/998725202</t>
  </si>
  <si>
    <t>1631907625</t>
  </si>
  <si>
    <t>998726212</t>
  </si>
  <si>
    <t>Přesun hmot pro instalační prefabrikáty stanovený procentní sazbou (%) z ceny vodorovná dopravní vzdálenost do 50 m v objektech výšky přes 6 do 12 m</t>
  </si>
  <si>
    <t>-743301623</t>
  </si>
  <si>
    <t>https://podminky.urs.cz/item/CS_URS_2022_02/998726212</t>
  </si>
  <si>
    <t>-668928493</t>
  </si>
  <si>
    <t>998735202</t>
  </si>
  <si>
    <t>Přesun hmot pro otopná tělesa stanovený procentní sazbou (%) z ceny vodorovná dopravní vzdálenost do 50 m v objektech výšky přes 6 do 12 m</t>
  </si>
  <si>
    <t>537092626</t>
  </si>
  <si>
    <t>https://podminky.urs.cz/item/CS_URS_2022_02/998735202</t>
  </si>
  <si>
    <t>-177057254</t>
  </si>
  <si>
    <t>741-x4</t>
  </si>
  <si>
    <t>Demontáž nouzového nástěnného svítidla, uschování a zpětná montáž s novým ukotvením po dokončení prací</t>
  </si>
  <si>
    <t>-123422622</t>
  </si>
  <si>
    <t>19255794</t>
  </si>
  <si>
    <t>584074018</t>
  </si>
  <si>
    <t>998741202</t>
  </si>
  <si>
    <t>Přesun hmot pro silnoproud stanovený procentní sazbou (%) z ceny vodorovná dopravní vzdálenost do 50 m v objektech výšky přes 6 do 12 m</t>
  </si>
  <si>
    <t>1335945704</t>
  </si>
  <si>
    <t>https://podminky.urs.cz/item/CS_URS_2022_02/998741202</t>
  </si>
  <si>
    <t>-1076142781</t>
  </si>
  <si>
    <t>(0,87+0,76+0,81+0,96)*1,3</t>
  </si>
  <si>
    <t>998763402</t>
  </si>
  <si>
    <t>Přesun hmot pro konstrukce montované z desek stanovený procentní sazbou (%) z ceny vodorovná dopravní vzdálenost do 50 m v objektech výšky přes 6 do 12 m</t>
  </si>
  <si>
    <t>1034446883</t>
  </si>
  <si>
    <t>https://podminky.urs.cz/item/CS_URS_2022_02/998763402</t>
  </si>
  <si>
    <t>2054397104</t>
  </si>
  <si>
    <t>766660001</t>
  </si>
  <si>
    <t>Montáž dveřních křídel dřevěných nebo plastových otevíravých do ocelové zárubně povrchově upravených jednokřídlových, šířky do 800 mm</t>
  </si>
  <si>
    <t>-2097528517</t>
  </si>
  <si>
    <t>https://podminky.urs.cz/item/CS_URS_2022_02/766660001</t>
  </si>
  <si>
    <t>61162084</t>
  </si>
  <si>
    <t>dveře jednokřídlé dřevotřískové povrch laminátový plné 600x1970-2100mm - výběr dle investora</t>
  </si>
  <si>
    <t>-1986757794</t>
  </si>
  <si>
    <t>61162086</t>
  </si>
  <si>
    <t>dveře jednokřídlé dřevotřískové povrch laminátový plné 800x1970-2100mm - výběr dle investora</t>
  </si>
  <si>
    <t>-1106304318</t>
  </si>
  <si>
    <t>766660728</t>
  </si>
  <si>
    <t>Montáž dveřních doplňků dveřního kování interiérového zámku</t>
  </si>
  <si>
    <t>-1993094891</t>
  </si>
  <si>
    <t>https://podminky.urs.cz/item/CS_URS_2022_02/766660728</t>
  </si>
  <si>
    <t>54964165</t>
  </si>
  <si>
    <t>vložka cylindrická vč. 3kusů klíčů</t>
  </si>
  <si>
    <t>-1086244941</t>
  </si>
  <si>
    <t>766660729</t>
  </si>
  <si>
    <t>Montáž dveřních doplňků dveřního kování interiérového štítku s klikou</t>
  </si>
  <si>
    <t>1859927065</t>
  </si>
  <si>
    <t>https://podminky.urs.cz/item/CS_URS_2022_02/766660729</t>
  </si>
  <si>
    <t>54914123</t>
  </si>
  <si>
    <t>kování rozetové klika/klika - výběr dle investora</t>
  </si>
  <si>
    <t>-434240341</t>
  </si>
  <si>
    <t>54914124/R</t>
  </si>
  <si>
    <t>kování rozetové klika/klika+WC zámek - výběr dle investora</t>
  </si>
  <si>
    <t>1700070852</t>
  </si>
  <si>
    <t>998766202</t>
  </si>
  <si>
    <t>Přesun hmot pro konstrukce truhlářské stanovený procentní sazbou (%) z ceny vodorovná dopravní vzdálenost do 50 m v objektech výšky přes 6 do 12 m</t>
  </si>
  <si>
    <t>1558839570</t>
  </si>
  <si>
    <t>https://podminky.urs.cz/item/CS_URS_2022_02/998766202</t>
  </si>
  <si>
    <t>1294226874</t>
  </si>
  <si>
    <t>22,073*2</t>
  </si>
  <si>
    <t>1828946316</t>
  </si>
  <si>
    <t>750176347</t>
  </si>
  <si>
    <t>-906401121</t>
  </si>
  <si>
    <t>22,073*1,1 'Přepočtené koeficientem množství</t>
  </si>
  <si>
    <t>-1802936546</t>
  </si>
  <si>
    <t>3,46+0,13+2,11+2,28-0,9+0,67+1,18+1,42-0,9+1,89-0,9+0,64+0,94+4,24+2,1+3,63-0,7*4+0,15*8+0,2+0,2+1,19*8+0,96+0,96+0,81+0,81+0,76+0,76+0,87+0,87-0,7*4</t>
  </si>
  <si>
    <t>-1145208366</t>
  </si>
  <si>
    <t>2000754752</t>
  </si>
  <si>
    <t>998771202</t>
  </si>
  <si>
    <t>Přesun hmot pro podlahy z dlaždic stanovený procentní sazbou (%) z ceny vodorovná dopravní vzdálenost do 50 m v objektech výšky přes 6 do 12 m</t>
  </si>
  <si>
    <t>-1167071421</t>
  </si>
  <si>
    <t>https://podminky.urs.cz/item/CS_URS_2022_02/998771202</t>
  </si>
  <si>
    <t>-982274038</t>
  </si>
  <si>
    <t>-(1,3*0,15)*8</t>
  </si>
  <si>
    <t>(0,96+0,81+0,76+0,87)*0,15</t>
  </si>
  <si>
    <t>-1958191939</t>
  </si>
  <si>
    <t>334139252</t>
  </si>
  <si>
    <t>64,406*1,1 'Přepočtené koeficientem množství</t>
  </si>
  <si>
    <t>-314689626</t>
  </si>
  <si>
    <t>0,96+0,81+0,76+0,87+2+2+0,75+0,13+1,37</t>
  </si>
  <si>
    <t>642397393</t>
  </si>
  <si>
    <t>3,46+1,42+1,18+0,67+2,28+2,11-0,9-0,9+1,89+0,64+0,95+4,24+2,1+3,63-0,7*4-0,9+1,19*8+0,96+0,96+0,81+0,81+0,76+0,76+0,87+0,87-0,7*4+2*22</t>
  </si>
  <si>
    <t>-793799891</t>
  </si>
  <si>
    <t>2*2+1,37+0,75+0,13+0,87+0,76+0,81+0,96+0,15*8</t>
  </si>
  <si>
    <t>998781202</t>
  </si>
  <si>
    <t>Přesun hmot pro obklady keramické stanovený procentní sazbou (%) z ceny vodorovná dopravní vzdálenost do 50 m v objektech výšky přes 6 do 12 m</t>
  </si>
  <si>
    <t>-1998835333</t>
  </si>
  <si>
    <t>https://podminky.urs.cz/item/CS_URS_2022_02/998781202</t>
  </si>
  <si>
    <t>1522092325</t>
  </si>
  <si>
    <t>((0,6+2+2)*0,25)*4</t>
  </si>
  <si>
    <t>-1643418140</t>
  </si>
  <si>
    <t>181807330</t>
  </si>
  <si>
    <t>194842479</t>
  </si>
  <si>
    <t>1619827290</t>
  </si>
  <si>
    <t>-800763158</t>
  </si>
  <si>
    <t>661059403</t>
  </si>
  <si>
    <t>-0,67*1,18</t>
  </si>
  <si>
    <t>0,95*0,64</t>
  </si>
  <si>
    <t>3,63*4,18</t>
  </si>
  <si>
    <t>(3,46+1,42+1,18+0,67+2,28+2,11+4,24+2,1+0,15+1,19+3,63+1,19+0,15+1,89+0,64+0,95)*1,45</t>
  </si>
  <si>
    <t>(3,63+0,87+0,76+0,81+0,96+1,19*8)*0,13</t>
  </si>
  <si>
    <t>-(1,42+4,24)*0,88</t>
  </si>
  <si>
    <t>(1,42+4,24+0,88+0,88)*0,1</t>
  </si>
  <si>
    <t>201655942</t>
  </si>
  <si>
    <t>-721461822</t>
  </si>
  <si>
    <t>04 - 2.NP WC ženy</t>
  </si>
  <si>
    <t>1047709039</t>
  </si>
  <si>
    <t>Nová vyzdívka WC kabin v pravé části - zvětšení WC kabin o 200mm na hloubku...vyzdívka do výšky 2250mm</t>
  </si>
  <si>
    <t>(2,85+0,2+0,2+0,2)*2,5</t>
  </si>
  <si>
    <t>-1544050155</t>
  </si>
  <si>
    <t>2,25*4</t>
  </si>
  <si>
    <t>521360420</t>
  </si>
  <si>
    <t>629991011</t>
  </si>
  <si>
    <t>Zakrytí vnějších ploch před znečištěním včetně pozdějšího odkrytí výplní otvorů a svislých ploch fólií přilepenou lepící páskou</t>
  </si>
  <si>
    <t>-1312125216</t>
  </si>
  <si>
    <t>https://podminky.urs.cz/item/CS_URS_2022_02/629991011</t>
  </si>
  <si>
    <t>Okno</t>
  </si>
  <si>
    <t>(1,2+4,2)*0,91</t>
  </si>
  <si>
    <t>-1029916520</t>
  </si>
  <si>
    <t>Pod obklady bez nové čelní porobetonové stěny</t>
  </si>
  <si>
    <t>(1,49+5,11+1,49+0,26+0,31+2,42+0,43+2,44-0,9-0,9+1,49+0,26-0,9+3,29-0,7*3+4,2+1,14-0,7+2,13+0,83+0,83+1,05+1,05+1,2*4-0,7-0,7+1,25*6+0,85+0,84+0,83)*2</t>
  </si>
  <si>
    <t>-65040234</t>
  </si>
  <si>
    <t>944953241</t>
  </si>
  <si>
    <t>76,28*2</t>
  </si>
  <si>
    <t>-1929046609</t>
  </si>
  <si>
    <t>Čelní stěna porobetonové dozdívky</t>
  </si>
  <si>
    <t>(2,85+0,83+0,84+0,85)*2,25</t>
  </si>
  <si>
    <t>-1520696906</t>
  </si>
  <si>
    <t>Vršek Čelní stěny porobetonové dozdívky</t>
  </si>
  <si>
    <t>2,85+0,83+0,84+0,85</t>
  </si>
  <si>
    <t>47633425</t>
  </si>
  <si>
    <t>5,37*1,15 'Přepočtené koeficientem množství</t>
  </si>
  <si>
    <t>899251574</t>
  </si>
  <si>
    <t>Čelní stěna nové porobetonové dozdívky nad obklady</t>
  </si>
  <si>
    <t>(2,47+0,83+0,84+0,85)*0,25</t>
  </si>
  <si>
    <t>634195133</t>
  </si>
  <si>
    <t>-659935068</t>
  </si>
  <si>
    <t>1,49+5,11+1,49+0,26+0,31+2,42+0,43+2,44-0,9-0,9+1,49+0,26-0,9+3,29-0,7*3+4,2+1,14-0,7+2,13+0,83+0,83+1,05+1,05+1,2*4-0,7-0,7+1,25*6+0,85+0,84+0,83</t>
  </si>
  <si>
    <t>0,83+0,84+0,85+2,85-0,7*6</t>
  </si>
  <si>
    <t>1736398615</t>
  </si>
  <si>
    <t>-334853039</t>
  </si>
  <si>
    <t>442667429</t>
  </si>
  <si>
    <t>609880911</t>
  </si>
  <si>
    <t>606295881</t>
  </si>
  <si>
    <t>Bez úklidové místnosti</t>
  </si>
  <si>
    <t>2,44*1,49</t>
  </si>
  <si>
    <t>2,67*0,43</t>
  </si>
  <si>
    <t>-0,31*0,26</t>
  </si>
  <si>
    <t>1,8*3,29</t>
  </si>
  <si>
    <t>2,85*1,14</t>
  </si>
  <si>
    <t>(0,83+0,84+0,85)*1,25</t>
  </si>
  <si>
    <t>(1,05+0,73)*1,2</t>
  </si>
  <si>
    <t>(0,7*0,15)*5</t>
  </si>
  <si>
    <t>-645851747</t>
  </si>
  <si>
    <t>Dveře do stávajících WC kabin vpravo</t>
  </si>
  <si>
    <t>1125719071</t>
  </si>
  <si>
    <t>Stávající čelní příčka WC kabin vpravo</t>
  </si>
  <si>
    <t>2,85*2,25</t>
  </si>
  <si>
    <t>2011070588</t>
  </si>
  <si>
    <t>(1,49+5,11+1,49+0,26+0,31+2,42+0,43+2,44-0,9-0,9+1,49+0,31+3,29+4,2+1,34+2,85+1,93+1,05*6+0,85*2+0,84*2+0,83*2+1,2*4+0,83*2+1,05*2-0,7*13)*2</t>
  </si>
  <si>
    <t>-1363614750</t>
  </si>
  <si>
    <t>3,29*1,8</t>
  </si>
  <si>
    <t>(0,85+0,84+0,83)*1,25</t>
  </si>
  <si>
    <t>(0,7*0,15)*6</t>
  </si>
  <si>
    <t>1,05*1,2</t>
  </si>
  <si>
    <t>0,83*1,2</t>
  </si>
  <si>
    <t>-803590146</t>
  </si>
  <si>
    <t>-878137100</t>
  </si>
  <si>
    <t>1652628492</t>
  </si>
  <si>
    <t>1914551781</t>
  </si>
  <si>
    <t>279665736</t>
  </si>
  <si>
    <t>7,259*9</t>
  </si>
  <si>
    <t>-174958986</t>
  </si>
  <si>
    <t>-1886805146</t>
  </si>
  <si>
    <t>1768047122</t>
  </si>
  <si>
    <t>-1135732100</t>
  </si>
  <si>
    <t>-1449912144</t>
  </si>
  <si>
    <t>-1291806583</t>
  </si>
  <si>
    <t>1848480494</t>
  </si>
  <si>
    <t>206491108</t>
  </si>
  <si>
    <t>1855990707</t>
  </si>
  <si>
    <t>-1415970588</t>
  </si>
  <si>
    <t>2119457615</t>
  </si>
  <si>
    <t>1101568233</t>
  </si>
  <si>
    <t>-265410829</t>
  </si>
  <si>
    <t>-786342557</t>
  </si>
  <si>
    <t>704535895</t>
  </si>
  <si>
    <t>-1974772827</t>
  </si>
  <si>
    <t>1351424737</t>
  </si>
  <si>
    <t>1697557722</t>
  </si>
  <si>
    <t>-820795309</t>
  </si>
  <si>
    <t>1867495117</t>
  </si>
  <si>
    <t>558539978</t>
  </si>
  <si>
    <t>-608389829</t>
  </si>
  <si>
    <t>652215800</t>
  </si>
  <si>
    <t>-354774495</t>
  </si>
  <si>
    <t>-2099939066</t>
  </si>
  <si>
    <t>155340695</t>
  </si>
  <si>
    <t>-1050632334</t>
  </si>
  <si>
    <t>1972056737</t>
  </si>
  <si>
    <t>300177359</t>
  </si>
  <si>
    <t>1183097004</t>
  </si>
  <si>
    <t>(0,83+0,84+0,85+0,83+1,05)*1,3</t>
  </si>
  <si>
    <t>-1213685506</t>
  </si>
  <si>
    <t>2084186044</t>
  </si>
  <si>
    <t>577657225</t>
  </si>
  <si>
    <t>-835274520</t>
  </si>
  <si>
    <t>459738200</t>
  </si>
  <si>
    <t>1021949527</t>
  </si>
  <si>
    <t>-33197623</t>
  </si>
  <si>
    <t>1467606441</t>
  </si>
  <si>
    <t>-120668478</t>
  </si>
  <si>
    <t>-567195341</t>
  </si>
  <si>
    <t>-877259343</t>
  </si>
  <si>
    <t>-1918485844</t>
  </si>
  <si>
    <t>20,09*2</t>
  </si>
  <si>
    <t>-1088056019</t>
  </si>
  <si>
    <t>-2019609236</t>
  </si>
  <si>
    <t>-1471474643</t>
  </si>
  <si>
    <t>20,09*1,1 'Přepočtené koeficientem množství</t>
  </si>
  <si>
    <t>-75567157</t>
  </si>
  <si>
    <t>1,49+2,44+0,43+2,42+0,31+0,26+1,49+5,11-0,9-0,9-0,7+0,2+0,2+0,2+0,2+3,29+4,2+1,14+2,85+1,93+1,49+0,31-0,7*7-0,9+0,15*12+1,05*6+0,83*2+0,84*2+0,85*2</t>
  </si>
  <si>
    <t>-0,7*3+1,2*4+1,05*2+0,83*2-0,7*2</t>
  </si>
  <si>
    <t>1837395041</t>
  </si>
  <si>
    <t>954677749</t>
  </si>
  <si>
    <t>338955462</t>
  </si>
  <si>
    <t>2052227396</t>
  </si>
  <si>
    <t>(2,85+0,83+0,84+0,85-0,7*6)*2</t>
  </si>
  <si>
    <t>-(1,3*0,15)*10</t>
  </si>
  <si>
    <t>(0,83+0,84+0,85+0,83+1,05)*0,15</t>
  </si>
  <si>
    <t>-841546910</t>
  </si>
  <si>
    <t>1866899238</t>
  </si>
  <si>
    <t>77,33*1,1 'Přepočtené koeficientem množství</t>
  </si>
  <si>
    <t>289751447</t>
  </si>
  <si>
    <t>0,83+0,84+0,85+0,83+1,05+2+2+2</t>
  </si>
  <si>
    <t>-1061135769</t>
  </si>
  <si>
    <t>2,85+0,83+0,84+0,85-0,7*6+2*34</t>
  </si>
  <si>
    <t>-1014894086</t>
  </si>
  <si>
    <t>2*31+0,83+0,84+0,85+0,83+1,05+0,15*10</t>
  </si>
  <si>
    <t>1202464136</t>
  </si>
  <si>
    <t>-74569419</t>
  </si>
  <si>
    <t>((0,6+2+2)*0,25)*5</t>
  </si>
  <si>
    <t>-1241655261</t>
  </si>
  <si>
    <t>1643600533</t>
  </si>
  <si>
    <t>((0,6+2+2)*0,25)*8</t>
  </si>
  <si>
    <t>-722465530</t>
  </si>
  <si>
    <t>797185006</t>
  </si>
  <si>
    <t>89</t>
  </si>
  <si>
    <t>-1552286328</t>
  </si>
  <si>
    <t>90</t>
  </si>
  <si>
    <t>-1966828730</t>
  </si>
  <si>
    <t>-0,26*0,31</t>
  </si>
  <si>
    <t>3,29*1,35</t>
  </si>
  <si>
    <t>4,2*2,55</t>
  </si>
  <si>
    <t>1,8*0,89</t>
  </si>
  <si>
    <t>(1,49+2,44+0,43+2,42+0,31+0,26+1,49+5,11+1,49+0,31+0,15+1,2+1+0,15+0,83+0,15+1,05+1,2+0,15+4,2+1,14+0,15+1,26+0,85+0,15+0,84+0,15+0,83+0,15+0,81)*1,48</t>
  </si>
  <si>
    <t>(2,85+1,93-0,81+0,83+0,84+0,85+1,05*53,29+1,05+0,83+1+1,2*4)*0,25</t>
  </si>
  <si>
    <t>-(1,2+4,2+0,15)*0,91</t>
  </si>
  <si>
    <t>(1,2+0,15+4,2+0,91+0,91)*0,1</t>
  </si>
  <si>
    <t>91</t>
  </si>
  <si>
    <t>1058453173</t>
  </si>
  <si>
    <t>92</t>
  </si>
  <si>
    <t>-637529955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</si>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</sst>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611325416" TargetMode="External" /><Relationship Id="rId2" Type="http://schemas.openxmlformats.org/officeDocument/2006/relationships/hyperlink" Target="https://podminky.urs.cz/item/CS_URS_2022_02/612131100" TargetMode="External" /><Relationship Id="rId3" Type="http://schemas.openxmlformats.org/officeDocument/2006/relationships/hyperlink" Target="https://podminky.urs.cz/item/CS_URS_2022_02/612321121" TargetMode="External" /><Relationship Id="rId4" Type="http://schemas.openxmlformats.org/officeDocument/2006/relationships/hyperlink" Target="https://podminky.urs.cz/item/CS_URS_2022_02/612321191" TargetMode="External" /><Relationship Id="rId5" Type="http://schemas.openxmlformats.org/officeDocument/2006/relationships/hyperlink" Target="https://podminky.urs.cz/item/CS_URS_2022_02/612325416" TargetMode="External" /><Relationship Id="rId6" Type="http://schemas.openxmlformats.org/officeDocument/2006/relationships/hyperlink" Target="https://podminky.urs.cz/item/CS_URS_2022_02/965081213" TargetMode="External" /><Relationship Id="rId7" Type="http://schemas.openxmlformats.org/officeDocument/2006/relationships/hyperlink" Target="https://podminky.urs.cz/item/CS_URS_2022_02/978011121" TargetMode="External" /><Relationship Id="rId8" Type="http://schemas.openxmlformats.org/officeDocument/2006/relationships/hyperlink" Target="https://podminky.urs.cz/item/CS_URS_2022_02/978013121" TargetMode="External" /><Relationship Id="rId9" Type="http://schemas.openxmlformats.org/officeDocument/2006/relationships/hyperlink" Target="https://podminky.urs.cz/item/CS_URS_2022_02/978013191" TargetMode="External" /><Relationship Id="rId10" Type="http://schemas.openxmlformats.org/officeDocument/2006/relationships/hyperlink" Target="https://podminky.urs.cz/item/CS_URS_2022_02/978059541" TargetMode="External" /><Relationship Id="rId11" Type="http://schemas.openxmlformats.org/officeDocument/2006/relationships/hyperlink" Target="https://podminky.urs.cz/item/CS_URS_2022_02/949101111" TargetMode="External" /><Relationship Id="rId12" Type="http://schemas.openxmlformats.org/officeDocument/2006/relationships/hyperlink" Target="https://podminky.urs.cz/item/CS_URS_2022_02/952901111" TargetMode="External" /><Relationship Id="rId13" Type="http://schemas.openxmlformats.org/officeDocument/2006/relationships/hyperlink" Target="https://podminky.urs.cz/item/CS_URS_2022_02/997002611" TargetMode="External" /><Relationship Id="rId14" Type="http://schemas.openxmlformats.org/officeDocument/2006/relationships/hyperlink" Target="https://podminky.urs.cz/item/CS_URS_2022_02/997013211" TargetMode="External" /><Relationship Id="rId15" Type="http://schemas.openxmlformats.org/officeDocument/2006/relationships/hyperlink" Target="https://podminky.urs.cz/item/CS_URS_2022_02/997013501" TargetMode="External" /><Relationship Id="rId16" Type="http://schemas.openxmlformats.org/officeDocument/2006/relationships/hyperlink" Target="https://podminky.urs.cz/item/CS_URS_2022_02/997013509" TargetMode="External" /><Relationship Id="rId17" Type="http://schemas.openxmlformats.org/officeDocument/2006/relationships/hyperlink" Target="https://podminky.urs.cz/item/CS_URS_2022_02/997013603" TargetMode="External" /><Relationship Id="rId18" Type="http://schemas.openxmlformats.org/officeDocument/2006/relationships/hyperlink" Target="https://podminky.urs.cz/item/CS_URS_2022_02/997013607" TargetMode="External" /><Relationship Id="rId19" Type="http://schemas.openxmlformats.org/officeDocument/2006/relationships/hyperlink" Target="https://podminky.urs.cz/item/CS_URS_2022_02/997013631" TargetMode="External" /><Relationship Id="rId20" Type="http://schemas.openxmlformats.org/officeDocument/2006/relationships/hyperlink" Target="https://podminky.urs.cz/item/CS_URS_2022_02/998018001" TargetMode="External" /><Relationship Id="rId21" Type="http://schemas.openxmlformats.org/officeDocument/2006/relationships/hyperlink" Target="https://podminky.urs.cz/item/CS_URS_2022_02/725110814" TargetMode="External" /><Relationship Id="rId22" Type="http://schemas.openxmlformats.org/officeDocument/2006/relationships/hyperlink" Target="https://podminky.urs.cz/item/CS_URS_2022_02/725122817" TargetMode="External" /><Relationship Id="rId23" Type="http://schemas.openxmlformats.org/officeDocument/2006/relationships/hyperlink" Target="https://podminky.urs.cz/item/CS_URS_2022_02/725820802" TargetMode="External" /><Relationship Id="rId24" Type="http://schemas.openxmlformats.org/officeDocument/2006/relationships/hyperlink" Target="https://podminky.urs.cz/item/CS_URS_2022_02/725860811" TargetMode="External" /><Relationship Id="rId25" Type="http://schemas.openxmlformats.org/officeDocument/2006/relationships/hyperlink" Target="https://podminky.urs.cz/item/CS_URS_2022_02/725112022" TargetMode="External" /><Relationship Id="rId26" Type="http://schemas.openxmlformats.org/officeDocument/2006/relationships/hyperlink" Target="https://podminky.urs.cz/item/CS_URS_2022_02/725121527" TargetMode="External" /><Relationship Id="rId27" Type="http://schemas.openxmlformats.org/officeDocument/2006/relationships/hyperlink" Target="https://podminky.urs.cz/item/CS_URS_2022_02/725865411" TargetMode="External" /><Relationship Id="rId28" Type="http://schemas.openxmlformats.org/officeDocument/2006/relationships/hyperlink" Target="https://podminky.urs.cz/item/CS_URS_2022_02/725219102" TargetMode="External" /><Relationship Id="rId29" Type="http://schemas.openxmlformats.org/officeDocument/2006/relationships/hyperlink" Target="https://podminky.urs.cz/item/CS_URS_2022_02/725822664" TargetMode="External" /><Relationship Id="rId30" Type="http://schemas.openxmlformats.org/officeDocument/2006/relationships/hyperlink" Target="https://podminky.urs.cz/item/CS_URS_2022_02/725869101" TargetMode="External" /><Relationship Id="rId31" Type="http://schemas.openxmlformats.org/officeDocument/2006/relationships/hyperlink" Target="https://podminky.urs.cz/item/CS_URS_2022_02/998725201" TargetMode="External" /><Relationship Id="rId32" Type="http://schemas.openxmlformats.org/officeDocument/2006/relationships/hyperlink" Target="https://podminky.urs.cz/item/CS_URS_2022_02/726111031" TargetMode="External" /><Relationship Id="rId33" Type="http://schemas.openxmlformats.org/officeDocument/2006/relationships/hyperlink" Target="https://podminky.urs.cz/item/CS_URS_2022_02/998726211" TargetMode="External" /><Relationship Id="rId34" Type="http://schemas.openxmlformats.org/officeDocument/2006/relationships/hyperlink" Target="https://podminky.urs.cz/item/CS_URS_2022_02/998735201" TargetMode="External" /><Relationship Id="rId35" Type="http://schemas.openxmlformats.org/officeDocument/2006/relationships/hyperlink" Target="https://podminky.urs.cz/item/CS_URS_2022_02/998741201" TargetMode="External" /><Relationship Id="rId36" Type="http://schemas.openxmlformats.org/officeDocument/2006/relationships/hyperlink" Target="https://podminky.urs.cz/item/CS_URS_2022_02/763121590" TargetMode="External" /><Relationship Id="rId37" Type="http://schemas.openxmlformats.org/officeDocument/2006/relationships/hyperlink" Target="https://podminky.urs.cz/item/CS_URS_2022_02/998763401" TargetMode="External" /><Relationship Id="rId38" Type="http://schemas.openxmlformats.org/officeDocument/2006/relationships/hyperlink" Target="https://podminky.urs.cz/item/CS_URS_2022_02/766691914" TargetMode="External" /><Relationship Id="rId39" Type="http://schemas.openxmlformats.org/officeDocument/2006/relationships/hyperlink" Target="https://podminky.urs.cz/item/CS_URS_2022_02/998766201" TargetMode="External" /><Relationship Id="rId40" Type="http://schemas.openxmlformats.org/officeDocument/2006/relationships/hyperlink" Target="https://podminky.urs.cz/item/CS_URS_2022_02/771121011" TargetMode="External" /><Relationship Id="rId41" Type="http://schemas.openxmlformats.org/officeDocument/2006/relationships/hyperlink" Target="https://podminky.urs.cz/item/CS_URS_2022_02/771151014" TargetMode="External" /><Relationship Id="rId42" Type="http://schemas.openxmlformats.org/officeDocument/2006/relationships/hyperlink" Target="https://podminky.urs.cz/item/CS_URS_2022_02/771574112" TargetMode="External" /><Relationship Id="rId43" Type="http://schemas.openxmlformats.org/officeDocument/2006/relationships/hyperlink" Target="https://podminky.urs.cz/item/CS_URS_2022_02/771591115" TargetMode="External" /><Relationship Id="rId44" Type="http://schemas.openxmlformats.org/officeDocument/2006/relationships/hyperlink" Target="https://podminky.urs.cz/item/CS_URS_2022_02/771161021" TargetMode="External" /><Relationship Id="rId45" Type="http://schemas.openxmlformats.org/officeDocument/2006/relationships/hyperlink" Target="https://podminky.urs.cz/item/CS_URS_2022_02/998771201" TargetMode="External" /><Relationship Id="rId46" Type="http://schemas.openxmlformats.org/officeDocument/2006/relationships/hyperlink" Target="https://podminky.urs.cz/item/CS_URS_2022_02/781121011" TargetMode="External" /><Relationship Id="rId47" Type="http://schemas.openxmlformats.org/officeDocument/2006/relationships/hyperlink" Target="https://podminky.urs.cz/item/CS_URS_2022_02/781474114" TargetMode="External" /><Relationship Id="rId48" Type="http://schemas.openxmlformats.org/officeDocument/2006/relationships/hyperlink" Target="https://podminky.urs.cz/item/CS_URS_2022_02/781494111" TargetMode="External" /><Relationship Id="rId49" Type="http://schemas.openxmlformats.org/officeDocument/2006/relationships/hyperlink" Target="https://podminky.urs.cz/item/CS_URS_2022_02/781494511" TargetMode="External" /><Relationship Id="rId50" Type="http://schemas.openxmlformats.org/officeDocument/2006/relationships/hyperlink" Target="https://podminky.urs.cz/item/CS_URS_2022_02/781495115" TargetMode="External" /><Relationship Id="rId51" Type="http://schemas.openxmlformats.org/officeDocument/2006/relationships/hyperlink" Target="https://podminky.urs.cz/item/CS_URS_2022_02/998781201" TargetMode="External" /><Relationship Id="rId52" Type="http://schemas.openxmlformats.org/officeDocument/2006/relationships/hyperlink" Target="https://podminky.urs.cz/item/CS_URS_2022_02/783306801" TargetMode="External" /><Relationship Id="rId53" Type="http://schemas.openxmlformats.org/officeDocument/2006/relationships/hyperlink" Target="https://podminky.urs.cz/item/CS_URS_2022_02/783606861" TargetMode="External" /><Relationship Id="rId54" Type="http://schemas.openxmlformats.org/officeDocument/2006/relationships/hyperlink" Target="https://podminky.urs.cz/item/CS_URS_2022_02/783315103" TargetMode="External" /><Relationship Id="rId55" Type="http://schemas.openxmlformats.org/officeDocument/2006/relationships/hyperlink" Target="https://podminky.urs.cz/item/CS_URS_2022_02/783317101" TargetMode="External" /><Relationship Id="rId56" Type="http://schemas.openxmlformats.org/officeDocument/2006/relationships/hyperlink" Target="https://podminky.urs.cz/item/CS_URS_2022_02/783615551" TargetMode="External" /><Relationship Id="rId57" Type="http://schemas.openxmlformats.org/officeDocument/2006/relationships/hyperlink" Target="https://podminky.urs.cz/item/CS_URS_2022_02/783617611" TargetMode="External" /><Relationship Id="rId58" Type="http://schemas.openxmlformats.org/officeDocument/2006/relationships/hyperlink" Target="https://podminky.urs.cz/item/CS_URS_2022_02/784121001" TargetMode="External" /><Relationship Id="rId59" Type="http://schemas.openxmlformats.org/officeDocument/2006/relationships/hyperlink" Target="https://podminky.urs.cz/item/CS_URS_2022_02/784181121" TargetMode="External" /><Relationship Id="rId60" Type="http://schemas.openxmlformats.org/officeDocument/2006/relationships/hyperlink" Target="https://podminky.urs.cz/item/CS_URS_2022_02/784211101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2272225" TargetMode="External" /><Relationship Id="rId2" Type="http://schemas.openxmlformats.org/officeDocument/2006/relationships/hyperlink" Target="https://podminky.urs.cz/item/CS_URS_2022_02/342291121" TargetMode="External" /><Relationship Id="rId3" Type="http://schemas.openxmlformats.org/officeDocument/2006/relationships/hyperlink" Target="https://podminky.urs.cz/item/CS_URS_2022_02/317142422" TargetMode="External" /><Relationship Id="rId4" Type="http://schemas.openxmlformats.org/officeDocument/2006/relationships/hyperlink" Target="https://podminky.urs.cz/item/CS_URS_2022_02/611325416" TargetMode="External" /><Relationship Id="rId5" Type="http://schemas.openxmlformats.org/officeDocument/2006/relationships/hyperlink" Target="https://podminky.urs.cz/item/CS_URS_2022_02/612131100" TargetMode="External" /><Relationship Id="rId6" Type="http://schemas.openxmlformats.org/officeDocument/2006/relationships/hyperlink" Target="https://podminky.urs.cz/item/CS_URS_2022_02/612321121" TargetMode="External" /><Relationship Id="rId7" Type="http://schemas.openxmlformats.org/officeDocument/2006/relationships/hyperlink" Target="https://podminky.urs.cz/item/CS_URS_2022_02/612321191" TargetMode="External" /><Relationship Id="rId8" Type="http://schemas.openxmlformats.org/officeDocument/2006/relationships/hyperlink" Target="https://podminky.urs.cz/item/CS_URS_2022_02/612325416" TargetMode="External" /><Relationship Id="rId9" Type="http://schemas.openxmlformats.org/officeDocument/2006/relationships/hyperlink" Target="https://podminky.urs.cz/item/CS_URS_2022_02/612142001" TargetMode="External" /><Relationship Id="rId10" Type="http://schemas.openxmlformats.org/officeDocument/2006/relationships/hyperlink" Target="https://podminky.urs.cz/item/CS_URS_2022_02/622143003" TargetMode="External" /><Relationship Id="rId11" Type="http://schemas.openxmlformats.org/officeDocument/2006/relationships/hyperlink" Target="https://podminky.urs.cz/item/CS_URS_2022_02/612131121" TargetMode="External" /><Relationship Id="rId12" Type="http://schemas.openxmlformats.org/officeDocument/2006/relationships/hyperlink" Target="https://podminky.urs.cz/item/CS_URS_2022_02/612311131" TargetMode="External" /><Relationship Id="rId13" Type="http://schemas.openxmlformats.org/officeDocument/2006/relationships/hyperlink" Target="https://podminky.urs.cz/item/CS_URS_2022_02/642942111" TargetMode="External" /><Relationship Id="rId14" Type="http://schemas.openxmlformats.org/officeDocument/2006/relationships/hyperlink" Target="https://podminky.urs.cz/item/CS_URS_2022_02/965081213" TargetMode="External" /><Relationship Id="rId15" Type="http://schemas.openxmlformats.org/officeDocument/2006/relationships/hyperlink" Target="https://podminky.urs.cz/item/CS_URS_2022_02/968072455" TargetMode="External" /><Relationship Id="rId16" Type="http://schemas.openxmlformats.org/officeDocument/2006/relationships/hyperlink" Target="https://podminky.urs.cz/item/CS_URS_2022_02/962031133" TargetMode="External" /><Relationship Id="rId17" Type="http://schemas.openxmlformats.org/officeDocument/2006/relationships/hyperlink" Target="https://podminky.urs.cz/item/CS_URS_2022_02/978011121" TargetMode="External" /><Relationship Id="rId18" Type="http://schemas.openxmlformats.org/officeDocument/2006/relationships/hyperlink" Target="https://podminky.urs.cz/item/CS_URS_2022_02/978013121" TargetMode="External" /><Relationship Id="rId19" Type="http://schemas.openxmlformats.org/officeDocument/2006/relationships/hyperlink" Target="https://podminky.urs.cz/item/CS_URS_2022_02/978013191" TargetMode="External" /><Relationship Id="rId20" Type="http://schemas.openxmlformats.org/officeDocument/2006/relationships/hyperlink" Target="https://podminky.urs.cz/item/CS_URS_2022_02/978059541" TargetMode="External" /><Relationship Id="rId21" Type="http://schemas.openxmlformats.org/officeDocument/2006/relationships/hyperlink" Target="https://podminky.urs.cz/item/CS_URS_2022_02/949101111" TargetMode="External" /><Relationship Id="rId22" Type="http://schemas.openxmlformats.org/officeDocument/2006/relationships/hyperlink" Target="https://podminky.urs.cz/item/CS_URS_2022_02/952901111" TargetMode="External" /><Relationship Id="rId23" Type="http://schemas.openxmlformats.org/officeDocument/2006/relationships/hyperlink" Target="https://podminky.urs.cz/item/CS_URS_2022_02/997002611" TargetMode="External" /><Relationship Id="rId24" Type="http://schemas.openxmlformats.org/officeDocument/2006/relationships/hyperlink" Target="https://podminky.urs.cz/item/CS_URS_2022_02/997013211" TargetMode="External" /><Relationship Id="rId25" Type="http://schemas.openxmlformats.org/officeDocument/2006/relationships/hyperlink" Target="https://podminky.urs.cz/item/CS_URS_2022_02/997013501" TargetMode="External" /><Relationship Id="rId26" Type="http://schemas.openxmlformats.org/officeDocument/2006/relationships/hyperlink" Target="https://podminky.urs.cz/item/CS_URS_2022_02/997013509" TargetMode="External" /><Relationship Id="rId27" Type="http://schemas.openxmlformats.org/officeDocument/2006/relationships/hyperlink" Target="https://podminky.urs.cz/item/CS_URS_2022_02/997013603" TargetMode="External" /><Relationship Id="rId28" Type="http://schemas.openxmlformats.org/officeDocument/2006/relationships/hyperlink" Target="https://podminky.urs.cz/item/CS_URS_2022_02/997013607" TargetMode="External" /><Relationship Id="rId29" Type="http://schemas.openxmlformats.org/officeDocument/2006/relationships/hyperlink" Target="https://podminky.urs.cz/item/CS_URS_2022_02/997013631" TargetMode="External" /><Relationship Id="rId30" Type="http://schemas.openxmlformats.org/officeDocument/2006/relationships/hyperlink" Target="https://podminky.urs.cz/item/CS_URS_2022_02/998018001" TargetMode="External" /><Relationship Id="rId31" Type="http://schemas.openxmlformats.org/officeDocument/2006/relationships/hyperlink" Target="https://podminky.urs.cz/item/CS_URS_2022_02/725110814" TargetMode="External" /><Relationship Id="rId32" Type="http://schemas.openxmlformats.org/officeDocument/2006/relationships/hyperlink" Target="https://podminky.urs.cz/item/CS_URS_2022_02/725820802" TargetMode="External" /><Relationship Id="rId33" Type="http://schemas.openxmlformats.org/officeDocument/2006/relationships/hyperlink" Target="https://podminky.urs.cz/item/CS_URS_2022_02/725112022" TargetMode="External" /><Relationship Id="rId34" Type="http://schemas.openxmlformats.org/officeDocument/2006/relationships/hyperlink" Target="https://podminky.urs.cz/item/CS_URS_2022_02/725219102" TargetMode="External" /><Relationship Id="rId35" Type="http://schemas.openxmlformats.org/officeDocument/2006/relationships/hyperlink" Target="https://podminky.urs.cz/item/CS_URS_2022_02/725822664" TargetMode="External" /><Relationship Id="rId36" Type="http://schemas.openxmlformats.org/officeDocument/2006/relationships/hyperlink" Target="https://podminky.urs.cz/item/CS_URS_2022_02/725869101" TargetMode="External" /><Relationship Id="rId37" Type="http://schemas.openxmlformats.org/officeDocument/2006/relationships/hyperlink" Target="https://podminky.urs.cz/item/CS_URS_2022_02/998725201" TargetMode="External" /><Relationship Id="rId38" Type="http://schemas.openxmlformats.org/officeDocument/2006/relationships/hyperlink" Target="https://podminky.urs.cz/item/CS_URS_2022_02/726111031" TargetMode="External" /><Relationship Id="rId39" Type="http://schemas.openxmlformats.org/officeDocument/2006/relationships/hyperlink" Target="https://podminky.urs.cz/item/CS_URS_2022_02/998726211" TargetMode="External" /><Relationship Id="rId40" Type="http://schemas.openxmlformats.org/officeDocument/2006/relationships/hyperlink" Target="https://podminky.urs.cz/item/CS_URS_2022_02/998735201" TargetMode="External" /><Relationship Id="rId41" Type="http://schemas.openxmlformats.org/officeDocument/2006/relationships/hyperlink" Target="https://podminky.urs.cz/item/CS_URS_2022_02/998741201" TargetMode="External" /><Relationship Id="rId42" Type="http://schemas.openxmlformats.org/officeDocument/2006/relationships/hyperlink" Target="https://podminky.urs.cz/item/CS_URS_2022_02/763121590" TargetMode="External" /><Relationship Id="rId43" Type="http://schemas.openxmlformats.org/officeDocument/2006/relationships/hyperlink" Target="https://podminky.urs.cz/item/CS_URS_2022_02/998763401" TargetMode="External" /><Relationship Id="rId44" Type="http://schemas.openxmlformats.org/officeDocument/2006/relationships/hyperlink" Target="https://podminky.urs.cz/item/CS_URS_2022_02/766691914" TargetMode="External" /><Relationship Id="rId45" Type="http://schemas.openxmlformats.org/officeDocument/2006/relationships/hyperlink" Target="https://podminky.urs.cz/item/CS_URS_2022_02/998766201" TargetMode="External" /><Relationship Id="rId46" Type="http://schemas.openxmlformats.org/officeDocument/2006/relationships/hyperlink" Target="https://podminky.urs.cz/item/CS_URS_2022_02/771121011" TargetMode="External" /><Relationship Id="rId47" Type="http://schemas.openxmlformats.org/officeDocument/2006/relationships/hyperlink" Target="https://podminky.urs.cz/item/CS_URS_2022_02/771151014" TargetMode="External" /><Relationship Id="rId48" Type="http://schemas.openxmlformats.org/officeDocument/2006/relationships/hyperlink" Target="https://podminky.urs.cz/item/CS_URS_2022_02/771574112" TargetMode="External" /><Relationship Id="rId49" Type="http://schemas.openxmlformats.org/officeDocument/2006/relationships/hyperlink" Target="https://podminky.urs.cz/item/CS_URS_2022_02/771591115" TargetMode="External" /><Relationship Id="rId50" Type="http://schemas.openxmlformats.org/officeDocument/2006/relationships/hyperlink" Target="https://podminky.urs.cz/item/CS_URS_2022_02/771161021" TargetMode="External" /><Relationship Id="rId51" Type="http://schemas.openxmlformats.org/officeDocument/2006/relationships/hyperlink" Target="https://podminky.urs.cz/item/CS_URS_2022_02/998771201" TargetMode="External" /><Relationship Id="rId52" Type="http://schemas.openxmlformats.org/officeDocument/2006/relationships/hyperlink" Target="https://podminky.urs.cz/item/CS_URS_2022_02/781121011" TargetMode="External" /><Relationship Id="rId53" Type="http://schemas.openxmlformats.org/officeDocument/2006/relationships/hyperlink" Target="https://podminky.urs.cz/item/CS_URS_2022_02/781474114" TargetMode="External" /><Relationship Id="rId54" Type="http://schemas.openxmlformats.org/officeDocument/2006/relationships/hyperlink" Target="https://podminky.urs.cz/item/CS_URS_2022_02/781494111" TargetMode="External" /><Relationship Id="rId55" Type="http://schemas.openxmlformats.org/officeDocument/2006/relationships/hyperlink" Target="https://podminky.urs.cz/item/CS_URS_2022_02/781494511" TargetMode="External" /><Relationship Id="rId56" Type="http://schemas.openxmlformats.org/officeDocument/2006/relationships/hyperlink" Target="https://podminky.urs.cz/item/CS_URS_2022_02/781495115" TargetMode="External" /><Relationship Id="rId57" Type="http://schemas.openxmlformats.org/officeDocument/2006/relationships/hyperlink" Target="https://podminky.urs.cz/item/CS_URS_2022_02/998781201" TargetMode="External" /><Relationship Id="rId58" Type="http://schemas.openxmlformats.org/officeDocument/2006/relationships/hyperlink" Target="https://podminky.urs.cz/item/CS_URS_2022_02/783306801" TargetMode="External" /><Relationship Id="rId59" Type="http://schemas.openxmlformats.org/officeDocument/2006/relationships/hyperlink" Target="https://podminky.urs.cz/item/CS_URS_2022_02/783606861" TargetMode="External" /><Relationship Id="rId60" Type="http://schemas.openxmlformats.org/officeDocument/2006/relationships/hyperlink" Target="https://podminky.urs.cz/item/CS_URS_2022_02/783315103" TargetMode="External" /><Relationship Id="rId61" Type="http://schemas.openxmlformats.org/officeDocument/2006/relationships/hyperlink" Target="https://podminky.urs.cz/item/CS_URS_2022_02/783317101" TargetMode="External" /><Relationship Id="rId62" Type="http://schemas.openxmlformats.org/officeDocument/2006/relationships/hyperlink" Target="https://podminky.urs.cz/item/CS_URS_2022_02/783615551" TargetMode="External" /><Relationship Id="rId63" Type="http://schemas.openxmlformats.org/officeDocument/2006/relationships/hyperlink" Target="https://podminky.urs.cz/item/CS_URS_2022_02/783617611" TargetMode="External" /><Relationship Id="rId64" Type="http://schemas.openxmlformats.org/officeDocument/2006/relationships/hyperlink" Target="https://podminky.urs.cz/item/CS_URS_2022_02/784121001" TargetMode="External" /><Relationship Id="rId65" Type="http://schemas.openxmlformats.org/officeDocument/2006/relationships/hyperlink" Target="https://podminky.urs.cz/item/CS_URS_2022_02/784181121" TargetMode="External" /><Relationship Id="rId66" Type="http://schemas.openxmlformats.org/officeDocument/2006/relationships/hyperlink" Target="https://podminky.urs.cz/item/CS_URS_2022_02/784211101" TargetMode="External" /><Relationship Id="rId6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612131100" TargetMode="External" /><Relationship Id="rId2" Type="http://schemas.openxmlformats.org/officeDocument/2006/relationships/hyperlink" Target="https://podminky.urs.cz/item/CS_URS_2022_02/612321121" TargetMode="External" /><Relationship Id="rId3" Type="http://schemas.openxmlformats.org/officeDocument/2006/relationships/hyperlink" Target="https://podminky.urs.cz/item/CS_URS_2022_02/612321191" TargetMode="External" /><Relationship Id="rId4" Type="http://schemas.openxmlformats.org/officeDocument/2006/relationships/hyperlink" Target="https://podminky.urs.cz/item/CS_URS_2022_02/619995001" TargetMode="External" /><Relationship Id="rId5" Type="http://schemas.openxmlformats.org/officeDocument/2006/relationships/hyperlink" Target="https://podminky.urs.cz/item/CS_URS_2022_02/965081213" TargetMode="External" /><Relationship Id="rId6" Type="http://schemas.openxmlformats.org/officeDocument/2006/relationships/hyperlink" Target="https://podminky.urs.cz/item/CS_URS_2022_02/978059541" TargetMode="External" /><Relationship Id="rId7" Type="http://schemas.openxmlformats.org/officeDocument/2006/relationships/hyperlink" Target="https://podminky.urs.cz/item/CS_URS_2022_02/949101111" TargetMode="External" /><Relationship Id="rId8" Type="http://schemas.openxmlformats.org/officeDocument/2006/relationships/hyperlink" Target="https://podminky.urs.cz/item/CS_URS_2022_02/952901111" TargetMode="External" /><Relationship Id="rId9" Type="http://schemas.openxmlformats.org/officeDocument/2006/relationships/hyperlink" Target="https://podminky.urs.cz/item/CS_URS_2022_02/997002611" TargetMode="External" /><Relationship Id="rId10" Type="http://schemas.openxmlformats.org/officeDocument/2006/relationships/hyperlink" Target="https://podminky.urs.cz/item/CS_URS_2022_02/997013212" TargetMode="External" /><Relationship Id="rId11" Type="http://schemas.openxmlformats.org/officeDocument/2006/relationships/hyperlink" Target="https://podminky.urs.cz/item/CS_URS_2022_02/997013501" TargetMode="External" /><Relationship Id="rId12" Type="http://schemas.openxmlformats.org/officeDocument/2006/relationships/hyperlink" Target="https://podminky.urs.cz/item/CS_URS_2022_02/997013509" TargetMode="External" /><Relationship Id="rId13" Type="http://schemas.openxmlformats.org/officeDocument/2006/relationships/hyperlink" Target="https://podminky.urs.cz/item/CS_URS_2022_02/997013607" TargetMode="External" /><Relationship Id="rId14" Type="http://schemas.openxmlformats.org/officeDocument/2006/relationships/hyperlink" Target="https://podminky.urs.cz/item/CS_URS_2022_02/997013631" TargetMode="External" /><Relationship Id="rId15" Type="http://schemas.openxmlformats.org/officeDocument/2006/relationships/hyperlink" Target="https://podminky.urs.cz/item/CS_URS_2022_02/998018002" TargetMode="External" /><Relationship Id="rId16" Type="http://schemas.openxmlformats.org/officeDocument/2006/relationships/hyperlink" Target="https://podminky.urs.cz/item/CS_URS_2022_02/998722202" TargetMode="External" /><Relationship Id="rId17" Type="http://schemas.openxmlformats.org/officeDocument/2006/relationships/hyperlink" Target="https://podminky.urs.cz/item/CS_URS_2022_02/725110814" TargetMode="External" /><Relationship Id="rId18" Type="http://schemas.openxmlformats.org/officeDocument/2006/relationships/hyperlink" Target="https://podminky.urs.cz/item/CS_URS_2022_02/725122817" TargetMode="External" /><Relationship Id="rId19" Type="http://schemas.openxmlformats.org/officeDocument/2006/relationships/hyperlink" Target="https://podminky.urs.cz/item/CS_URS_2022_02/725820802" TargetMode="External" /><Relationship Id="rId20" Type="http://schemas.openxmlformats.org/officeDocument/2006/relationships/hyperlink" Target="https://podminky.urs.cz/item/CS_URS_2022_02/725860811" TargetMode="External" /><Relationship Id="rId21" Type="http://schemas.openxmlformats.org/officeDocument/2006/relationships/hyperlink" Target="https://podminky.urs.cz/item/CS_URS_2022_02/725112022" TargetMode="External" /><Relationship Id="rId22" Type="http://schemas.openxmlformats.org/officeDocument/2006/relationships/hyperlink" Target="https://podminky.urs.cz/item/CS_URS_2022_02/725121527" TargetMode="External" /><Relationship Id="rId23" Type="http://schemas.openxmlformats.org/officeDocument/2006/relationships/hyperlink" Target="https://podminky.urs.cz/item/CS_URS_2022_02/725865411" TargetMode="External" /><Relationship Id="rId24" Type="http://schemas.openxmlformats.org/officeDocument/2006/relationships/hyperlink" Target="https://podminky.urs.cz/item/CS_URS_2022_02/725219102" TargetMode="External" /><Relationship Id="rId25" Type="http://schemas.openxmlformats.org/officeDocument/2006/relationships/hyperlink" Target="https://podminky.urs.cz/item/CS_URS_2022_02/725822664" TargetMode="External" /><Relationship Id="rId26" Type="http://schemas.openxmlformats.org/officeDocument/2006/relationships/hyperlink" Target="https://podminky.urs.cz/item/CS_URS_2022_02/725869101" TargetMode="External" /><Relationship Id="rId27" Type="http://schemas.openxmlformats.org/officeDocument/2006/relationships/hyperlink" Target="https://podminky.urs.cz/item/CS_URS_2022_02/998725202" TargetMode="External" /><Relationship Id="rId28" Type="http://schemas.openxmlformats.org/officeDocument/2006/relationships/hyperlink" Target="https://podminky.urs.cz/item/CS_URS_2022_02/726111031" TargetMode="External" /><Relationship Id="rId29" Type="http://schemas.openxmlformats.org/officeDocument/2006/relationships/hyperlink" Target="https://podminky.urs.cz/item/CS_URS_2022_02/998726212" TargetMode="External" /><Relationship Id="rId30" Type="http://schemas.openxmlformats.org/officeDocument/2006/relationships/hyperlink" Target="https://podminky.urs.cz/item/CS_URS_2022_02/998735202" TargetMode="External" /><Relationship Id="rId31" Type="http://schemas.openxmlformats.org/officeDocument/2006/relationships/hyperlink" Target="https://podminky.urs.cz/item/CS_URS_2022_02/998741202" TargetMode="External" /><Relationship Id="rId32" Type="http://schemas.openxmlformats.org/officeDocument/2006/relationships/hyperlink" Target="https://podminky.urs.cz/item/CS_URS_2022_02/763121590" TargetMode="External" /><Relationship Id="rId33" Type="http://schemas.openxmlformats.org/officeDocument/2006/relationships/hyperlink" Target="https://podminky.urs.cz/item/CS_URS_2022_02/998763402" TargetMode="External" /><Relationship Id="rId34" Type="http://schemas.openxmlformats.org/officeDocument/2006/relationships/hyperlink" Target="https://podminky.urs.cz/item/CS_URS_2022_02/766691914" TargetMode="External" /><Relationship Id="rId35" Type="http://schemas.openxmlformats.org/officeDocument/2006/relationships/hyperlink" Target="https://podminky.urs.cz/item/CS_URS_2022_02/766660001" TargetMode="External" /><Relationship Id="rId36" Type="http://schemas.openxmlformats.org/officeDocument/2006/relationships/hyperlink" Target="https://podminky.urs.cz/item/CS_URS_2022_02/766660728" TargetMode="External" /><Relationship Id="rId37" Type="http://schemas.openxmlformats.org/officeDocument/2006/relationships/hyperlink" Target="https://podminky.urs.cz/item/CS_URS_2022_02/766660729" TargetMode="External" /><Relationship Id="rId38" Type="http://schemas.openxmlformats.org/officeDocument/2006/relationships/hyperlink" Target="https://podminky.urs.cz/item/CS_URS_2022_02/998766202" TargetMode="External" /><Relationship Id="rId39" Type="http://schemas.openxmlformats.org/officeDocument/2006/relationships/hyperlink" Target="https://podminky.urs.cz/item/CS_URS_2022_02/771121011" TargetMode="External" /><Relationship Id="rId40" Type="http://schemas.openxmlformats.org/officeDocument/2006/relationships/hyperlink" Target="https://podminky.urs.cz/item/CS_URS_2022_02/771151014" TargetMode="External" /><Relationship Id="rId41" Type="http://schemas.openxmlformats.org/officeDocument/2006/relationships/hyperlink" Target="https://podminky.urs.cz/item/CS_URS_2022_02/771574112" TargetMode="External" /><Relationship Id="rId42" Type="http://schemas.openxmlformats.org/officeDocument/2006/relationships/hyperlink" Target="https://podminky.urs.cz/item/CS_URS_2022_02/771591115" TargetMode="External" /><Relationship Id="rId43" Type="http://schemas.openxmlformats.org/officeDocument/2006/relationships/hyperlink" Target="https://podminky.urs.cz/item/CS_URS_2022_02/771161021" TargetMode="External" /><Relationship Id="rId44" Type="http://schemas.openxmlformats.org/officeDocument/2006/relationships/hyperlink" Target="https://podminky.urs.cz/item/CS_URS_2022_02/998771202" TargetMode="External" /><Relationship Id="rId45" Type="http://schemas.openxmlformats.org/officeDocument/2006/relationships/hyperlink" Target="https://podminky.urs.cz/item/CS_URS_2022_02/781121011" TargetMode="External" /><Relationship Id="rId46" Type="http://schemas.openxmlformats.org/officeDocument/2006/relationships/hyperlink" Target="https://podminky.urs.cz/item/CS_URS_2022_02/781474114" TargetMode="External" /><Relationship Id="rId47" Type="http://schemas.openxmlformats.org/officeDocument/2006/relationships/hyperlink" Target="https://podminky.urs.cz/item/CS_URS_2022_02/781494111" TargetMode="External" /><Relationship Id="rId48" Type="http://schemas.openxmlformats.org/officeDocument/2006/relationships/hyperlink" Target="https://podminky.urs.cz/item/CS_URS_2022_02/781494511" TargetMode="External" /><Relationship Id="rId49" Type="http://schemas.openxmlformats.org/officeDocument/2006/relationships/hyperlink" Target="https://podminky.urs.cz/item/CS_URS_2022_02/781495115" TargetMode="External" /><Relationship Id="rId50" Type="http://schemas.openxmlformats.org/officeDocument/2006/relationships/hyperlink" Target="https://podminky.urs.cz/item/CS_URS_2022_02/998781202" TargetMode="External" /><Relationship Id="rId51" Type="http://schemas.openxmlformats.org/officeDocument/2006/relationships/hyperlink" Target="https://podminky.urs.cz/item/CS_URS_2022_02/783306801" TargetMode="External" /><Relationship Id="rId52" Type="http://schemas.openxmlformats.org/officeDocument/2006/relationships/hyperlink" Target="https://podminky.urs.cz/item/CS_URS_2022_02/783606861" TargetMode="External" /><Relationship Id="rId53" Type="http://schemas.openxmlformats.org/officeDocument/2006/relationships/hyperlink" Target="https://podminky.urs.cz/item/CS_URS_2022_02/783315103" TargetMode="External" /><Relationship Id="rId54" Type="http://schemas.openxmlformats.org/officeDocument/2006/relationships/hyperlink" Target="https://podminky.urs.cz/item/CS_URS_2022_02/783317101" TargetMode="External" /><Relationship Id="rId55" Type="http://schemas.openxmlformats.org/officeDocument/2006/relationships/hyperlink" Target="https://podminky.urs.cz/item/CS_URS_2022_02/783615551" TargetMode="External" /><Relationship Id="rId56" Type="http://schemas.openxmlformats.org/officeDocument/2006/relationships/hyperlink" Target="https://podminky.urs.cz/item/CS_URS_2022_02/783617611" TargetMode="External" /><Relationship Id="rId57" Type="http://schemas.openxmlformats.org/officeDocument/2006/relationships/hyperlink" Target="https://podminky.urs.cz/item/CS_URS_2022_02/784181121" TargetMode="External" /><Relationship Id="rId58" Type="http://schemas.openxmlformats.org/officeDocument/2006/relationships/hyperlink" Target="https://podminky.urs.cz/item/CS_URS_2022_02/784211101" TargetMode="External" /><Relationship Id="rId5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2272225" TargetMode="External" /><Relationship Id="rId2" Type="http://schemas.openxmlformats.org/officeDocument/2006/relationships/hyperlink" Target="https://podminky.urs.cz/item/CS_URS_2022_02/342291121" TargetMode="External" /><Relationship Id="rId3" Type="http://schemas.openxmlformats.org/officeDocument/2006/relationships/hyperlink" Target="https://podminky.urs.cz/item/CS_URS_2022_02/317142422" TargetMode="External" /><Relationship Id="rId4" Type="http://schemas.openxmlformats.org/officeDocument/2006/relationships/hyperlink" Target="https://podminky.urs.cz/item/CS_URS_2022_02/629991011" TargetMode="External" /><Relationship Id="rId5" Type="http://schemas.openxmlformats.org/officeDocument/2006/relationships/hyperlink" Target="https://podminky.urs.cz/item/CS_URS_2022_02/612131100" TargetMode="External" /><Relationship Id="rId6" Type="http://schemas.openxmlformats.org/officeDocument/2006/relationships/hyperlink" Target="https://podminky.urs.cz/item/CS_URS_2022_02/612321121" TargetMode="External" /><Relationship Id="rId7" Type="http://schemas.openxmlformats.org/officeDocument/2006/relationships/hyperlink" Target="https://podminky.urs.cz/item/CS_URS_2022_02/612321191" TargetMode="External" /><Relationship Id="rId8" Type="http://schemas.openxmlformats.org/officeDocument/2006/relationships/hyperlink" Target="https://podminky.urs.cz/item/CS_URS_2022_02/612142001" TargetMode="External" /><Relationship Id="rId9" Type="http://schemas.openxmlformats.org/officeDocument/2006/relationships/hyperlink" Target="https://podminky.urs.cz/item/CS_URS_2022_02/622143003" TargetMode="External" /><Relationship Id="rId10" Type="http://schemas.openxmlformats.org/officeDocument/2006/relationships/hyperlink" Target="https://podminky.urs.cz/item/CS_URS_2022_02/612131121" TargetMode="External" /><Relationship Id="rId11" Type="http://schemas.openxmlformats.org/officeDocument/2006/relationships/hyperlink" Target="https://podminky.urs.cz/item/CS_URS_2022_02/612311131" TargetMode="External" /><Relationship Id="rId12" Type="http://schemas.openxmlformats.org/officeDocument/2006/relationships/hyperlink" Target="https://podminky.urs.cz/item/CS_URS_2022_02/619995001" TargetMode="External" /><Relationship Id="rId13" Type="http://schemas.openxmlformats.org/officeDocument/2006/relationships/hyperlink" Target="https://podminky.urs.cz/item/CS_URS_2022_02/642942111" TargetMode="External" /><Relationship Id="rId14" Type="http://schemas.openxmlformats.org/officeDocument/2006/relationships/hyperlink" Target="https://podminky.urs.cz/item/CS_URS_2022_02/965081213" TargetMode="External" /><Relationship Id="rId15" Type="http://schemas.openxmlformats.org/officeDocument/2006/relationships/hyperlink" Target="https://podminky.urs.cz/item/CS_URS_2022_02/968072455" TargetMode="External" /><Relationship Id="rId16" Type="http://schemas.openxmlformats.org/officeDocument/2006/relationships/hyperlink" Target="https://podminky.urs.cz/item/CS_URS_2022_02/962031133" TargetMode="External" /><Relationship Id="rId17" Type="http://schemas.openxmlformats.org/officeDocument/2006/relationships/hyperlink" Target="https://podminky.urs.cz/item/CS_URS_2022_02/978059541" TargetMode="External" /><Relationship Id="rId18" Type="http://schemas.openxmlformats.org/officeDocument/2006/relationships/hyperlink" Target="https://podminky.urs.cz/item/CS_URS_2022_02/949101111" TargetMode="External" /><Relationship Id="rId19" Type="http://schemas.openxmlformats.org/officeDocument/2006/relationships/hyperlink" Target="https://podminky.urs.cz/item/CS_URS_2022_02/952901111" TargetMode="External" /><Relationship Id="rId20" Type="http://schemas.openxmlformats.org/officeDocument/2006/relationships/hyperlink" Target="https://podminky.urs.cz/item/CS_URS_2022_02/997002611" TargetMode="External" /><Relationship Id="rId21" Type="http://schemas.openxmlformats.org/officeDocument/2006/relationships/hyperlink" Target="https://podminky.urs.cz/item/CS_URS_2022_02/997013212" TargetMode="External" /><Relationship Id="rId22" Type="http://schemas.openxmlformats.org/officeDocument/2006/relationships/hyperlink" Target="https://podminky.urs.cz/item/CS_URS_2022_02/997013501" TargetMode="External" /><Relationship Id="rId23" Type="http://schemas.openxmlformats.org/officeDocument/2006/relationships/hyperlink" Target="https://podminky.urs.cz/item/CS_URS_2022_02/997013509" TargetMode="External" /><Relationship Id="rId24" Type="http://schemas.openxmlformats.org/officeDocument/2006/relationships/hyperlink" Target="https://podminky.urs.cz/item/CS_URS_2022_02/997013603" TargetMode="External" /><Relationship Id="rId25" Type="http://schemas.openxmlformats.org/officeDocument/2006/relationships/hyperlink" Target="https://podminky.urs.cz/item/CS_URS_2022_02/997013607" TargetMode="External" /><Relationship Id="rId26" Type="http://schemas.openxmlformats.org/officeDocument/2006/relationships/hyperlink" Target="https://podminky.urs.cz/item/CS_URS_2022_02/997013631" TargetMode="External" /><Relationship Id="rId27" Type="http://schemas.openxmlformats.org/officeDocument/2006/relationships/hyperlink" Target="https://podminky.urs.cz/item/CS_URS_2022_02/998018002" TargetMode="External" /><Relationship Id="rId28" Type="http://schemas.openxmlformats.org/officeDocument/2006/relationships/hyperlink" Target="https://podminky.urs.cz/item/CS_URS_2022_02/998722202" TargetMode="External" /><Relationship Id="rId29" Type="http://schemas.openxmlformats.org/officeDocument/2006/relationships/hyperlink" Target="https://podminky.urs.cz/item/CS_URS_2022_02/725110814" TargetMode="External" /><Relationship Id="rId30" Type="http://schemas.openxmlformats.org/officeDocument/2006/relationships/hyperlink" Target="https://podminky.urs.cz/item/CS_URS_2022_02/725820802" TargetMode="External" /><Relationship Id="rId31" Type="http://schemas.openxmlformats.org/officeDocument/2006/relationships/hyperlink" Target="https://podminky.urs.cz/item/CS_URS_2022_02/725112022" TargetMode="External" /><Relationship Id="rId32" Type="http://schemas.openxmlformats.org/officeDocument/2006/relationships/hyperlink" Target="https://podminky.urs.cz/item/CS_URS_2022_02/725219102" TargetMode="External" /><Relationship Id="rId33" Type="http://schemas.openxmlformats.org/officeDocument/2006/relationships/hyperlink" Target="https://podminky.urs.cz/item/CS_URS_2022_02/725822664" TargetMode="External" /><Relationship Id="rId34" Type="http://schemas.openxmlformats.org/officeDocument/2006/relationships/hyperlink" Target="https://podminky.urs.cz/item/CS_URS_2022_02/725869101" TargetMode="External" /><Relationship Id="rId35" Type="http://schemas.openxmlformats.org/officeDocument/2006/relationships/hyperlink" Target="https://podminky.urs.cz/item/CS_URS_2022_02/998725202" TargetMode="External" /><Relationship Id="rId36" Type="http://schemas.openxmlformats.org/officeDocument/2006/relationships/hyperlink" Target="https://podminky.urs.cz/item/CS_URS_2022_02/726111031" TargetMode="External" /><Relationship Id="rId37" Type="http://schemas.openxmlformats.org/officeDocument/2006/relationships/hyperlink" Target="https://podminky.urs.cz/item/CS_URS_2022_02/998726212" TargetMode="External" /><Relationship Id="rId38" Type="http://schemas.openxmlformats.org/officeDocument/2006/relationships/hyperlink" Target="https://podminky.urs.cz/item/CS_URS_2022_02/998735202" TargetMode="External" /><Relationship Id="rId39" Type="http://schemas.openxmlformats.org/officeDocument/2006/relationships/hyperlink" Target="https://podminky.urs.cz/item/CS_URS_2022_02/998741202" TargetMode="External" /><Relationship Id="rId40" Type="http://schemas.openxmlformats.org/officeDocument/2006/relationships/hyperlink" Target="https://podminky.urs.cz/item/CS_URS_2022_02/763121590" TargetMode="External" /><Relationship Id="rId41" Type="http://schemas.openxmlformats.org/officeDocument/2006/relationships/hyperlink" Target="https://podminky.urs.cz/item/CS_URS_2022_02/998763402" TargetMode="External" /><Relationship Id="rId42" Type="http://schemas.openxmlformats.org/officeDocument/2006/relationships/hyperlink" Target="https://podminky.urs.cz/item/CS_URS_2022_02/766691914" TargetMode="External" /><Relationship Id="rId43" Type="http://schemas.openxmlformats.org/officeDocument/2006/relationships/hyperlink" Target="https://podminky.urs.cz/item/CS_URS_2022_02/766660001" TargetMode="External" /><Relationship Id="rId44" Type="http://schemas.openxmlformats.org/officeDocument/2006/relationships/hyperlink" Target="https://podminky.urs.cz/item/CS_URS_2022_02/766660729" TargetMode="External" /><Relationship Id="rId45" Type="http://schemas.openxmlformats.org/officeDocument/2006/relationships/hyperlink" Target="https://podminky.urs.cz/item/CS_URS_2022_02/766660728" TargetMode="External" /><Relationship Id="rId46" Type="http://schemas.openxmlformats.org/officeDocument/2006/relationships/hyperlink" Target="https://podminky.urs.cz/item/CS_URS_2022_02/998766202" TargetMode="External" /><Relationship Id="rId47" Type="http://schemas.openxmlformats.org/officeDocument/2006/relationships/hyperlink" Target="https://podminky.urs.cz/item/CS_URS_2022_02/771121011" TargetMode="External" /><Relationship Id="rId48" Type="http://schemas.openxmlformats.org/officeDocument/2006/relationships/hyperlink" Target="https://podminky.urs.cz/item/CS_URS_2022_02/771151014" TargetMode="External" /><Relationship Id="rId49" Type="http://schemas.openxmlformats.org/officeDocument/2006/relationships/hyperlink" Target="https://podminky.urs.cz/item/CS_URS_2022_02/771574112" TargetMode="External" /><Relationship Id="rId50" Type="http://schemas.openxmlformats.org/officeDocument/2006/relationships/hyperlink" Target="https://podminky.urs.cz/item/CS_URS_2022_02/771591115" TargetMode="External" /><Relationship Id="rId51" Type="http://schemas.openxmlformats.org/officeDocument/2006/relationships/hyperlink" Target="https://podminky.urs.cz/item/CS_URS_2022_02/771161021" TargetMode="External" /><Relationship Id="rId52" Type="http://schemas.openxmlformats.org/officeDocument/2006/relationships/hyperlink" Target="https://podminky.urs.cz/item/CS_URS_2022_02/998771202" TargetMode="External" /><Relationship Id="rId53" Type="http://schemas.openxmlformats.org/officeDocument/2006/relationships/hyperlink" Target="https://podminky.urs.cz/item/CS_URS_2022_02/781121011" TargetMode="External" /><Relationship Id="rId54" Type="http://schemas.openxmlformats.org/officeDocument/2006/relationships/hyperlink" Target="https://podminky.urs.cz/item/CS_URS_2022_02/781474114" TargetMode="External" /><Relationship Id="rId55" Type="http://schemas.openxmlformats.org/officeDocument/2006/relationships/hyperlink" Target="https://podminky.urs.cz/item/CS_URS_2022_02/781494111" TargetMode="External" /><Relationship Id="rId56" Type="http://schemas.openxmlformats.org/officeDocument/2006/relationships/hyperlink" Target="https://podminky.urs.cz/item/CS_URS_2022_02/781494511" TargetMode="External" /><Relationship Id="rId57" Type="http://schemas.openxmlformats.org/officeDocument/2006/relationships/hyperlink" Target="https://podminky.urs.cz/item/CS_URS_2022_02/781495115" TargetMode="External" /><Relationship Id="rId58" Type="http://schemas.openxmlformats.org/officeDocument/2006/relationships/hyperlink" Target="https://podminky.urs.cz/item/CS_URS_2022_02/998781202" TargetMode="External" /><Relationship Id="rId59" Type="http://schemas.openxmlformats.org/officeDocument/2006/relationships/hyperlink" Target="https://podminky.urs.cz/item/CS_URS_2022_02/783306801" TargetMode="External" /><Relationship Id="rId60" Type="http://schemas.openxmlformats.org/officeDocument/2006/relationships/hyperlink" Target="https://podminky.urs.cz/item/CS_URS_2022_02/783606861" TargetMode="External" /><Relationship Id="rId61" Type="http://schemas.openxmlformats.org/officeDocument/2006/relationships/hyperlink" Target="https://podminky.urs.cz/item/CS_URS_2022_02/783315103" TargetMode="External" /><Relationship Id="rId62" Type="http://schemas.openxmlformats.org/officeDocument/2006/relationships/hyperlink" Target="https://podminky.urs.cz/item/CS_URS_2022_02/783317101" TargetMode="External" /><Relationship Id="rId63" Type="http://schemas.openxmlformats.org/officeDocument/2006/relationships/hyperlink" Target="https://podminky.urs.cz/item/CS_URS_2022_02/783615551" TargetMode="External" /><Relationship Id="rId64" Type="http://schemas.openxmlformats.org/officeDocument/2006/relationships/hyperlink" Target="https://podminky.urs.cz/item/CS_URS_2022_02/783617611" TargetMode="External" /><Relationship Id="rId65" Type="http://schemas.openxmlformats.org/officeDocument/2006/relationships/hyperlink" Target="https://podminky.urs.cz/item/CS_URS_2022_02/784181121" TargetMode="External" /><Relationship Id="rId66" Type="http://schemas.openxmlformats.org/officeDocument/2006/relationships/hyperlink" Target="https://podminky.urs.cz/item/CS_URS_2022_02/784211101" TargetMode="External" /><Relationship Id="rId6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Modernizace WC kinokavárny Alfa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15. 11. 2022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33</v>
      </c>
      <c r="AJ50" s="42"/>
      <c r="AK50" s="42"/>
      <c r="AL50" s="42"/>
      <c r="AM50" s="75" t="str">
        <f>IF(E20="","",E20)</f>
        <v>Michal Kubelka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16.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'01 - 1.NP WC muži'!J30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'01 - 1.NP WC muži'!P97</f>
        <v>0</v>
      </c>
      <c r="AV55" s="122">
        <f>'01 - 1.NP WC muži'!J33</f>
        <v>0</v>
      </c>
      <c r="AW55" s="122">
        <f>'01 - 1.NP WC muži'!J34</f>
        <v>0</v>
      </c>
      <c r="AX55" s="122">
        <f>'01 - 1.NP WC muži'!J35</f>
        <v>0</v>
      </c>
      <c r="AY55" s="122">
        <f>'01 - 1.NP WC muži'!J36</f>
        <v>0</v>
      </c>
      <c r="AZ55" s="122">
        <f>'01 - 1.NP WC muži'!F33</f>
        <v>0</v>
      </c>
      <c r="BA55" s="122">
        <f>'01 - 1.NP WC muži'!F34</f>
        <v>0</v>
      </c>
      <c r="BB55" s="122">
        <f>'01 - 1.NP WC muži'!F35</f>
        <v>0</v>
      </c>
      <c r="BC55" s="122">
        <f>'01 - 1.NP WC muži'!F36</f>
        <v>0</v>
      </c>
      <c r="BD55" s="124">
        <f>'01 - 1.NP WC muži'!F37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7" customFormat="1" ht="16.5" customHeight="1">
      <c r="A56" s="113" t="s">
        <v>75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'02 - 1.NP WC ženy'!J30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1">
        <v>0</v>
      </c>
      <c r="AT56" s="122">
        <f>ROUND(SUM(AV56:AW56),2)</f>
        <v>0</v>
      </c>
      <c r="AU56" s="123">
        <f>'02 - 1.NP WC ženy'!P98</f>
        <v>0</v>
      </c>
      <c r="AV56" s="122">
        <f>'02 - 1.NP WC ženy'!J33</f>
        <v>0</v>
      </c>
      <c r="AW56" s="122">
        <f>'02 - 1.NP WC ženy'!J34</f>
        <v>0</v>
      </c>
      <c r="AX56" s="122">
        <f>'02 - 1.NP WC ženy'!J35</f>
        <v>0</v>
      </c>
      <c r="AY56" s="122">
        <f>'02 - 1.NP WC ženy'!J36</f>
        <v>0</v>
      </c>
      <c r="AZ56" s="122">
        <f>'02 - 1.NP WC ženy'!F33</f>
        <v>0</v>
      </c>
      <c r="BA56" s="122">
        <f>'02 - 1.NP WC ženy'!F34</f>
        <v>0</v>
      </c>
      <c r="BB56" s="122">
        <f>'02 - 1.NP WC ženy'!F35</f>
        <v>0</v>
      </c>
      <c r="BC56" s="122">
        <f>'02 - 1.NP WC ženy'!F36</f>
        <v>0</v>
      </c>
      <c r="BD56" s="124">
        <f>'02 - 1.NP WC ženy'!F37</f>
        <v>0</v>
      </c>
      <c r="BE56" s="7"/>
      <c r="BT56" s="125" t="s">
        <v>79</v>
      </c>
      <c r="BV56" s="125" t="s">
        <v>73</v>
      </c>
      <c r="BW56" s="125" t="s">
        <v>84</v>
      </c>
      <c r="BX56" s="125" t="s">
        <v>5</v>
      </c>
      <c r="CL56" s="125" t="s">
        <v>19</v>
      </c>
      <c r="CM56" s="125" t="s">
        <v>81</v>
      </c>
    </row>
    <row r="57" spans="1:91" s="7" customFormat="1" ht="16.5" customHeight="1">
      <c r="A57" s="113" t="s">
        <v>75</v>
      </c>
      <c r="B57" s="114"/>
      <c r="C57" s="115"/>
      <c r="D57" s="116" t="s">
        <v>85</v>
      </c>
      <c r="E57" s="116"/>
      <c r="F57" s="116"/>
      <c r="G57" s="116"/>
      <c r="H57" s="116"/>
      <c r="I57" s="117"/>
      <c r="J57" s="116" t="s">
        <v>86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'03 - 2.NP WC muži'!J30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78</v>
      </c>
      <c r="AR57" s="120"/>
      <c r="AS57" s="121">
        <v>0</v>
      </c>
      <c r="AT57" s="122">
        <f>ROUND(SUM(AV57:AW57),2)</f>
        <v>0</v>
      </c>
      <c r="AU57" s="123">
        <f>'03 - 2.NP WC muži'!P97</f>
        <v>0</v>
      </c>
      <c r="AV57" s="122">
        <f>'03 - 2.NP WC muži'!J33</f>
        <v>0</v>
      </c>
      <c r="AW57" s="122">
        <f>'03 - 2.NP WC muži'!J34</f>
        <v>0</v>
      </c>
      <c r="AX57" s="122">
        <f>'03 - 2.NP WC muži'!J35</f>
        <v>0</v>
      </c>
      <c r="AY57" s="122">
        <f>'03 - 2.NP WC muži'!J36</f>
        <v>0</v>
      </c>
      <c r="AZ57" s="122">
        <f>'03 - 2.NP WC muži'!F33</f>
        <v>0</v>
      </c>
      <c r="BA57" s="122">
        <f>'03 - 2.NP WC muži'!F34</f>
        <v>0</v>
      </c>
      <c r="BB57" s="122">
        <f>'03 - 2.NP WC muži'!F35</f>
        <v>0</v>
      </c>
      <c r="BC57" s="122">
        <f>'03 - 2.NP WC muži'!F36</f>
        <v>0</v>
      </c>
      <c r="BD57" s="124">
        <f>'03 - 2.NP WC muži'!F37</f>
        <v>0</v>
      </c>
      <c r="BE57" s="7"/>
      <c r="BT57" s="125" t="s">
        <v>79</v>
      </c>
      <c r="BV57" s="125" t="s">
        <v>73</v>
      </c>
      <c r="BW57" s="125" t="s">
        <v>87</v>
      </c>
      <c r="BX57" s="125" t="s">
        <v>5</v>
      </c>
      <c r="CL57" s="125" t="s">
        <v>19</v>
      </c>
      <c r="CM57" s="125" t="s">
        <v>81</v>
      </c>
    </row>
    <row r="58" spans="1:91" s="7" customFormat="1" ht="16.5" customHeight="1">
      <c r="A58" s="113" t="s">
        <v>75</v>
      </c>
      <c r="B58" s="114"/>
      <c r="C58" s="115"/>
      <c r="D58" s="116" t="s">
        <v>88</v>
      </c>
      <c r="E58" s="116"/>
      <c r="F58" s="116"/>
      <c r="G58" s="116"/>
      <c r="H58" s="116"/>
      <c r="I58" s="117"/>
      <c r="J58" s="116" t="s">
        <v>89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'04 - 2.NP WC ženy'!J30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78</v>
      </c>
      <c r="AR58" s="120"/>
      <c r="AS58" s="126">
        <v>0</v>
      </c>
      <c r="AT58" s="127">
        <f>ROUND(SUM(AV58:AW58),2)</f>
        <v>0</v>
      </c>
      <c r="AU58" s="128">
        <f>'04 - 2.NP WC ženy'!P98</f>
        <v>0</v>
      </c>
      <c r="AV58" s="127">
        <f>'04 - 2.NP WC ženy'!J33</f>
        <v>0</v>
      </c>
      <c r="AW58" s="127">
        <f>'04 - 2.NP WC ženy'!J34</f>
        <v>0</v>
      </c>
      <c r="AX58" s="127">
        <f>'04 - 2.NP WC ženy'!J35</f>
        <v>0</v>
      </c>
      <c r="AY58" s="127">
        <f>'04 - 2.NP WC ženy'!J36</f>
        <v>0</v>
      </c>
      <c r="AZ58" s="127">
        <f>'04 - 2.NP WC ženy'!F33</f>
        <v>0</v>
      </c>
      <c r="BA58" s="127">
        <f>'04 - 2.NP WC ženy'!F34</f>
        <v>0</v>
      </c>
      <c r="BB58" s="127">
        <f>'04 - 2.NP WC ženy'!F35</f>
        <v>0</v>
      </c>
      <c r="BC58" s="127">
        <f>'04 - 2.NP WC ženy'!F36</f>
        <v>0</v>
      </c>
      <c r="BD58" s="129">
        <f>'04 - 2.NP WC ženy'!F37</f>
        <v>0</v>
      </c>
      <c r="BE58" s="7"/>
      <c r="BT58" s="125" t="s">
        <v>79</v>
      </c>
      <c r="BV58" s="125" t="s">
        <v>73</v>
      </c>
      <c r="BW58" s="125" t="s">
        <v>90</v>
      </c>
      <c r="BX58" s="125" t="s">
        <v>5</v>
      </c>
      <c r="CL58" s="125" t="s">
        <v>19</v>
      </c>
      <c r="CM58" s="125" t="s">
        <v>81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80EB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1.NP WC muži'!C2" display="/"/>
    <hyperlink ref="A56" location="'02 - 1.NP WC ženy'!C2" display="/"/>
    <hyperlink ref="A57" location="'03 - 2.NP WC muži'!C2" display="/"/>
    <hyperlink ref="A58" location="'04 - 2.NP WC žen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WC kinokavárny Alfa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15. 11. 2022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ROUND((SUM(BE97:BE347)),2)</f>
        <v>0</v>
      </c>
      <c r="G33" s="40"/>
      <c r="H33" s="40"/>
      <c r="I33" s="150">
        <v>0.21</v>
      </c>
      <c r="J33" s="149">
        <f>ROUND(((SUM(BE97:BE347))*I33),2)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ROUND((SUM(BF97:BF347)),2)</f>
        <v>0</v>
      </c>
      <c r="G34" s="40"/>
      <c r="H34" s="40"/>
      <c r="I34" s="150">
        <v>0.15</v>
      </c>
      <c r="J34" s="149">
        <f>ROUND(((SUM(BF97:BF347))*I34),2)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ROUND((SUM(BG97:BG347)),2)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ROUND((SUM(BH97:BH347)),2)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ROUND((SUM(BI97:BI347)),2)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WC kinokavárny Alfa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01 - 1.NP WC muži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15. 11. 2022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J99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J121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J155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J171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103</v>
      </c>
      <c r="E65" s="170"/>
      <c r="F65" s="170"/>
      <c r="G65" s="170"/>
      <c r="H65" s="170"/>
      <c r="I65" s="170"/>
      <c r="J65" s="171">
        <f>J174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104</v>
      </c>
      <c r="E66" s="176"/>
      <c r="F66" s="176"/>
      <c r="G66" s="176"/>
      <c r="H66" s="176"/>
      <c r="I66" s="176"/>
      <c r="J66" s="177">
        <f>J175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J179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106</v>
      </c>
      <c r="E68" s="176"/>
      <c r="F68" s="176"/>
      <c r="G68" s="176"/>
      <c r="H68" s="176"/>
      <c r="I68" s="176"/>
      <c r="J68" s="177">
        <f>J217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107</v>
      </c>
      <c r="E69" s="176"/>
      <c r="F69" s="176"/>
      <c r="G69" s="176"/>
      <c r="H69" s="176"/>
      <c r="I69" s="176"/>
      <c r="J69" s="177">
        <f>J222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108</v>
      </c>
      <c r="E70" s="176"/>
      <c r="F70" s="176"/>
      <c r="G70" s="176"/>
      <c r="H70" s="176"/>
      <c r="I70" s="176"/>
      <c r="J70" s="177">
        <f>J226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109</v>
      </c>
      <c r="E71" s="176"/>
      <c r="F71" s="176"/>
      <c r="G71" s="176"/>
      <c r="H71" s="176"/>
      <c r="I71" s="176"/>
      <c r="J71" s="177">
        <f>J232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110</v>
      </c>
      <c r="E72" s="176"/>
      <c r="F72" s="176"/>
      <c r="G72" s="176"/>
      <c r="H72" s="176"/>
      <c r="I72" s="176"/>
      <c r="J72" s="177">
        <f>J238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111</v>
      </c>
      <c r="E73" s="176"/>
      <c r="F73" s="176"/>
      <c r="G73" s="176"/>
      <c r="H73" s="176"/>
      <c r="I73" s="176"/>
      <c r="J73" s="177">
        <f>J249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112</v>
      </c>
      <c r="E74" s="176"/>
      <c r="F74" s="176"/>
      <c r="G74" s="176"/>
      <c r="H74" s="176"/>
      <c r="I74" s="176"/>
      <c r="J74" s="177">
        <f>J278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113</v>
      </c>
      <c r="E75" s="176"/>
      <c r="F75" s="176"/>
      <c r="G75" s="176"/>
      <c r="H75" s="176"/>
      <c r="I75" s="176"/>
      <c r="J75" s="177">
        <f>J300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114</v>
      </c>
      <c r="E76" s="176"/>
      <c r="F76" s="176"/>
      <c r="G76" s="176"/>
      <c r="H76" s="176"/>
      <c r="I76" s="176"/>
      <c r="J76" s="177">
        <f>J319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7"/>
      <c r="C77" s="168"/>
      <c r="D77" s="169" t="s">
        <v>115</v>
      </c>
      <c r="E77" s="170"/>
      <c r="F77" s="170"/>
      <c r="G77" s="170"/>
      <c r="H77" s="170"/>
      <c r="I77" s="170"/>
      <c r="J77" s="171">
        <f>J346</f>
        <v>0</v>
      </c>
      <c r="K77" s="168"/>
      <c r="L77" s="172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62" t="str">
        <f>E7</f>
        <v>Modernizace WC kinokavárny Alfa</v>
      </c>
      <c r="F87" s="34"/>
      <c r="G87" s="34"/>
      <c r="H87" s="34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92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E9</f>
        <v>01 - 1.NP WC muži</v>
      </c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F12</f>
        <v xml:space="preserve"> </v>
      </c>
      <c r="G91" s="42"/>
      <c r="H91" s="42"/>
      <c r="I91" s="34" t="s">
        <v>23</v>
      </c>
      <c r="J91" s="74" t="str">
        <f>IF(J12="","",J12)</f>
        <v>15. 11. 2022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25</v>
      </c>
      <c r="D93" s="42"/>
      <c r="E93" s="42"/>
      <c r="F93" s="29" t="str">
        <f>E15</f>
        <v>Město Sokolov</v>
      </c>
      <c r="G93" s="42"/>
      <c r="H93" s="42"/>
      <c r="I93" s="34" t="s">
        <v>31</v>
      </c>
      <c r="J93" s="38" t="str">
        <f>E21</f>
        <v xml:space="preserve"> 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29</v>
      </c>
      <c r="D94" s="42"/>
      <c r="E94" s="42"/>
      <c r="F94" s="29" t="str">
        <f>IF(E18="","",E18)</f>
        <v>Vyplň údaj</v>
      </c>
      <c r="G94" s="42"/>
      <c r="H94" s="42"/>
      <c r="I94" s="34" t="s">
        <v>33</v>
      </c>
      <c r="J94" s="38" t="str">
        <f>E24</f>
        <v>Michal Kubelka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79"/>
      <c r="B96" s="180"/>
      <c r="C96" s="181" t="s">
        <v>117</v>
      </c>
      <c r="D96" s="182" t="s">
        <v>56</v>
      </c>
      <c r="E96" s="182" t="s">
        <v>52</v>
      </c>
      <c r="F96" s="182" t="s">
        <v>53</v>
      </c>
      <c r="G96" s="182" t="s">
        <v>118</v>
      </c>
      <c r="H96" s="182" t="s">
        <v>119</v>
      </c>
      <c r="I96" s="182" t="s">
        <v>120</v>
      </c>
      <c r="J96" s="182" t="s">
        <v>96</v>
      </c>
      <c r="K96" s="183" t="s">
        <v>121</v>
      </c>
      <c r="L96" s="184"/>
      <c r="M96" s="94" t="s">
        <v>19</v>
      </c>
      <c r="N96" s="95" t="s">
        <v>41</v>
      </c>
      <c r="O96" s="95" t="s">
        <v>122</v>
      </c>
      <c r="P96" s="95" t="s">
        <v>123</v>
      </c>
      <c r="Q96" s="95" t="s">
        <v>124</v>
      </c>
      <c r="R96" s="95" t="s">
        <v>125</v>
      </c>
      <c r="S96" s="95" t="s">
        <v>126</v>
      </c>
      <c r="T96" s="96" t="s">
        <v>127</v>
      </c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</row>
    <row r="97" spans="1:63" s="2" customFormat="1" ht="22.8" customHeight="1">
      <c r="A97" s="40"/>
      <c r="B97" s="41"/>
      <c r="C97" s="101" t="s">
        <v>128</v>
      </c>
      <c r="D97" s="42"/>
      <c r="E97" s="42"/>
      <c r="F97" s="42"/>
      <c r="G97" s="42"/>
      <c r="H97" s="42"/>
      <c r="I97" s="42"/>
      <c r="J97" s="185">
        <f>BK97</f>
        <v>0</v>
      </c>
      <c r="K97" s="42"/>
      <c r="L97" s="46"/>
      <c r="M97" s="97"/>
      <c r="N97" s="186"/>
      <c r="O97" s="98"/>
      <c r="P97" s="187">
        <f>P98+P174+P346</f>
        <v>0</v>
      </c>
      <c r="Q97" s="98"/>
      <c r="R97" s="187">
        <f>R98+R174+R346</f>
        <v>4.37941867</v>
      </c>
      <c r="S97" s="98"/>
      <c r="T97" s="188">
        <f>T98+T174+T346</f>
        <v>4.60194287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70</v>
      </c>
      <c r="AU97" s="19" t="s">
        <v>97</v>
      </c>
      <c r="BK97" s="189">
        <f>BK98+BK174+BK346</f>
        <v>0</v>
      </c>
    </row>
    <row r="98" spans="1:63" s="12" customFormat="1" ht="25.9" customHeight="1">
      <c r="A98" s="12"/>
      <c r="B98" s="190"/>
      <c r="C98" s="191"/>
      <c r="D98" s="192" t="s">
        <v>70</v>
      </c>
      <c r="E98" s="193" t="s">
        <v>129</v>
      </c>
      <c r="F98" s="193" t="s">
        <v>130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P99+P121+P155+P171</f>
        <v>0</v>
      </c>
      <c r="Q98" s="198"/>
      <c r="R98" s="199">
        <f>R99+R121+R155+R171</f>
        <v>2.42574718</v>
      </c>
      <c r="S98" s="198"/>
      <c r="T98" s="200">
        <f>T99+T121+T155+T171</f>
        <v>4.16668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79</v>
      </c>
      <c r="AT98" s="202" t="s">
        <v>70</v>
      </c>
      <c r="AU98" s="202" t="s">
        <v>71</v>
      </c>
      <c r="AY98" s="201" t="s">
        <v>131</v>
      </c>
      <c r="BK98" s="203">
        <f>BK99+BK121+BK155+BK171</f>
        <v>0</v>
      </c>
    </row>
    <row r="99" spans="1:63" s="12" customFormat="1" ht="22.8" customHeight="1">
      <c r="A99" s="12"/>
      <c r="B99" s="190"/>
      <c r="C99" s="191"/>
      <c r="D99" s="192" t="s">
        <v>70</v>
      </c>
      <c r="E99" s="204" t="s">
        <v>132</v>
      </c>
      <c r="F99" s="204" t="s">
        <v>133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SUM(P100:P120)</f>
        <v>0</v>
      </c>
      <c r="Q99" s="198"/>
      <c r="R99" s="199">
        <f>SUM(R100:R120)</f>
        <v>2.4231557</v>
      </c>
      <c r="S99" s="198"/>
      <c r="T99" s="200">
        <f>SUM(T100:T120)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79</v>
      </c>
      <c r="AT99" s="202" t="s">
        <v>70</v>
      </c>
      <c r="AU99" s="202" t="s">
        <v>79</v>
      </c>
      <c r="AY99" s="201" t="s">
        <v>131</v>
      </c>
      <c r="BK99" s="203">
        <f>SUM(BK100:BK120)</f>
        <v>0</v>
      </c>
    </row>
    <row r="100" spans="1:65" s="2" customFormat="1" ht="24.15" customHeight="1">
      <c r="A100" s="40"/>
      <c r="B100" s="41"/>
      <c r="C100" s="206" t="s">
        <v>79</v>
      </c>
      <c r="D100" s="206" t="s">
        <v>134</v>
      </c>
      <c r="E100" s="207" t="s">
        <v>135</v>
      </c>
      <c r="F100" s="208" t="s">
        <v>136</v>
      </c>
      <c r="G100" s="209" t="s">
        <v>137</v>
      </c>
      <c r="H100" s="210">
        <v>15.644</v>
      </c>
      <c r="I100" s="211"/>
      <c r="J100" s="212">
        <f>ROUND(I100*H100,2)</f>
        <v>0</v>
      </c>
      <c r="K100" s="208" t="s">
        <v>138</v>
      </c>
      <c r="L100" s="46"/>
      <c r="M100" s="213" t="s">
        <v>19</v>
      </c>
      <c r="N100" s="214" t="s">
        <v>42</v>
      </c>
      <c r="O100" s="86"/>
      <c r="P100" s="215">
        <f>O100*H100</f>
        <v>0</v>
      </c>
      <c r="Q100" s="215">
        <v>0.0092</v>
      </c>
      <c r="R100" s="215">
        <f>Q100*H100</f>
        <v>0.1439248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139</v>
      </c>
      <c r="AT100" s="217" t="s">
        <v>134</v>
      </c>
      <c r="AU100" s="217" t="s">
        <v>81</v>
      </c>
      <c r="AY100" s="19" t="s">
        <v>131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79</v>
      </c>
      <c r="BK100" s="218">
        <f>ROUND(I100*H100,2)</f>
        <v>0</v>
      </c>
      <c r="BL100" s="19" t="s">
        <v>139</v>
      </c>
      <c r="BM100" s="217" t="s">
        <v>140</v>
      </c>
    </row>
    <row r="101" spans="1:47" s="2" customFormat="1" ht="12">
      <c r="A101" s="40"/>
      <c r="B101" s="41"/>
      <c r="C101" s="42"/>
      <c r="D101" s="219" t="s">
        <v>141</v>
      </c>
      <c r="E101" s="42"/>
      <c r="F101" s="220" t="s">
        <v>142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141</v>
      </c>
      <c r="AU101" s="19" t="s">
        <v>81</v>
      </c>
    </row>
    <row r="102" spans="1:51" s="13" customFormat="1" ht="12">
      <c r="A102" s="13"/>
      <c r="B102" s="224"/>
      <c r="C102" s="225"/>
      <c r="D102" s="226" t="s">
        <v>143</v>
      </c>
      <c r="E102" s="227" t="s">
        <v>19</v>
      </c>
      <c r="F102" s="228" t="s">
        <v>144</v>
      </c>
      <c r="G102" s="225"/>
      <c r="H102" s="229">
        <v>6.182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143</v>
      </c>
      <c r="AU102" s="235" t="s">
        <v>81</v>
      </c>
      <c r="AV102" s="13" t="s">
        <v>81</v>
      </c>
      <c r="AW102" s="13" t="s">
        <v>32</v>
      </c>
      <c r="AX102" s="13" t="s">
        <v>71</v>
      </c>
      <c r="AY102" s="235" t="s">
        <v>131</v>
      </c>
    </row>
    <row r="103" spans="1:51" s="13" customFormat="1" ht="12">
      <c r="A103" s="13"/>
      <c r="B103" s="224"/>
      <c r="C103" s="225"/>
      <c r="D103" s="226" t="s">
        <v>143</v>
      </c>
      <c r="E103" s="227" t="s">
        <v>19</v>
      </c>
      <c r="F103" s="228" t="s">
        <v>145</v>
      </c>
      <c r="G103" s="225"/>
      <c r="H103" s="229">
        <v>5.478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143</v>
      </c>
      <c r="AU103" s="235" t="s">
        <v>81</v>
      </c>
      <c r="AV103" s="13" t="s">
        <v>81</v>
      </c>
      <c r="AW103" s="13" t="s">
        <v>32</v>
      </c>
      <c r="AX103" s="13" t="s">
        <v>71</v>
      </c>
      <c r="AY103" s="235" t="s">
        <v>131</v>
      </c>
    </row>
    <row r="104" spans="1:51" s="13" customFormat="1" ht="12">
      <c r="A104" s="13"/>
      <c r="B104" s="224"/>
      <c r="C104" s="225"/>
      <c r="D104" s="226" t="s">
        <v>143</v>
      </c>
      <c r="E104" s="227" t="s">
        <v>19</v>
      </c>
      <c r="F104" s="228" t="s">
        <v>146</v>
      </c>
      <c r="G104" s="225"/>
      <c r="H104" s="229">
        <v>3.984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143</v>
      </c>
      <c r="AU104" s="235" t="s">
        <v>81</v>
      </c>
      <c r="AV104" s="13" t="s">
        <v>81</v>
      </c>
      <c r="AW104" s="13" t="s">
        <v>32</v>
      </c>
      <c r="AX104" s="13" t="s">
        <v>71</v>
      </c>
      <c r="AY104" s="235" t="s">
        <v>131</v>
      </c>
    </row>
    <row r="105" spans="1:51" s="14" customFormat="1" ht="12">
      <c r="A105" s="14"/>
      <c r="B105" s="236"/>
      <c r="C105" s="237"/>
      <c r="D105" s="226" t="s">
        <v>143</v>
      </c>
      <c r="E105" s="238" t="s">
        <v>19</v>
      </c>
      <c r="F105" s="239" t="s">
        <v>147</v>
      </c>
      <c r="G105" s="237"/>
      <c r="H105" s="240">
        <v>15.644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143</v>
      </c>
      <c r="AU105" s="246" t="s">
        <v>81</v>
      </c>
      <c r="AV105" s="14" t="s">
        <v>139</v>
      </c>
      <c r="AW105" s="14" t="s">
        <v>32</v>
      </c>
      <c r="AX105" s="14" t="s">
        <v>79</v>
      </c>
      <c r="AY105" s="246" t="s">
        <v>131</v>
      </c>
    </row>
    <row r="106" spans="1:65" s="2" customFormat="1" ht="21.75" customHeight="1">
      <c r="A106" s="40"/>
      <c r="B106" s="41"/>
      <c r="C106" s="206" t="s">
        <v>81</v>
      </c>
      <c r="D106" s="206" t="s">
        <v>134</v>
      </c>
      <c r="E106" s="207" t="s">
        <v>148</v>
      </c>
      <c r="F106" s="208" t="s">
        <v>149</v>
      </c>
      <c r="G106" s="209" t="s">
        <v>137</v>
      </c>
      <c r="H106" s="210">
        <v>51.44</v>
      </c>
      <c r="I106" s="211"/>
      <c r="J106" s="212">
        <f>ROUND(I106*H106,2)</f>
        <v>0</v>
      </c>
      <c r="K106" s="208" t="s">
        <v>138</v>
      </c>
      <c r="L106" s="46"/>
      <c r="M106" s="213" t="s">
        <v>19</v>
      </c>
      <c r="N106" s="214" t="s">
        <v>42</v>
      </c>
      <c r="O106" s="86"/>
      <c r="P106" s="215">
        <f>O106*H106</f>
        <v>0</v>
      </c>
      <c r="Q106" s="215">
        <v>0.0065</v>
      </c>
      <c r="R106" s="215">
        <f>Q106*H106</f>
        <v>0.33436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139</v>
      </c>
      <c r="AT106" s="217" t="s">
        <v>134</v>
      </c>
      <c r="AU106" s="217" t="s">
        <v>81</v>
      </c>
      <c r="AY106" s="19" t="s">
        <v>131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79</v>
      </c>
      <c r="BK106" s="218">
        <f>ROUND(I106*H106,2)</f>
        <v>0</v>
      </c>
      <c r="BL106" s="19" t="s">
        <v>139</v>
      </c>
      <c r="BM106" s="217" t="s">
        <v>150</v>
      </c>
    </row>
    <row r="107" spans="1:47" s="2" customFormat="1" ht="12">
      <c r="A107" s="40"/>
      <c r="B107" s="41"/>
      <c r="C107" s="42"/>
      <c r="D107" s="219" t="s">
        <v>141</v>
      </c>
      <c r="E107" s="42"/>
      <c r="F107" s="220" t="s">
        <v>151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141</v>
      </c>
      <c r="AU107" s="19" t="s">
        <v>81</v>
      </c>
    </row>
    <row r="108" spans="1:51" s="15" customFormat="1" ht="12">
      <c r="A108" s="15"/>
      <c r="B108" s="247"/>
      <c r="C108" s="248"/>
      <c r="D108" s="226" t="s">
        <v>143</v>
      </c>
      <c r="E108" s="249" t="s">
        <v>19</v>
      </c>
      <c r="F108" s="250" t="s">
        <v>152</v>
      </c>
      <c r="G108" s="248"/>
      <c r="H108" s="249" t="s">
        <v>19</v>
      </c>
      <c r="I108" s="251"/>
      <c r="J108" s="248"/>
      <c r="K108" s="248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143</v>
      </c>
      <c r="AU108" s="256" t="s">
        <v>81</v>
      </c>
      <c r="AV108" s="15" t="s">
        <v>79</v>
      </c>
      <c r="AW108" s="15" t="s">
        <v>32</v>
      </c>
      <c r="AX108" s="15" t="s">
        <v>71</v>
      </c>
      <c r="AY108" s="256" t="s">
        <v>131</v>
      </c>
    </row>
    <row r="109" spans="1:51" s="13" customFormat="1" ht="12">
      <c r="A109" s="13"/>
      <c r="B109" s="224"/>
      <c r="C109" s="225"/>
      <c r="D109" s="226" t="s">
        <v>143</v>
      </c>
      <c r="E109" s="227" t="s">
        <v>19</v>
      </c>
      <c r="F109" s="228" t="s">
        <v>153</v>
      </c>
      <c r="G109" s="225"/>
      <c r="H109" s="229">
        <v>51.44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143</v>
      </c>
      <c r="AU109" s="235" t="s">
        <v>81</v>
      </c>
      <c r="AV109" s="13" t="s">
        <v>81</v>
      </c>
      <c r="AW109" s="13" t="s">
        <v>32</v>
      </c>
      <c r="AX109" s="13" t="s">
        <v>79</v>
      </c>
      <c r="AY109" s="235" t="s">
        <v>131</v>
      </c>
    </row>
    <row r="110" spans="1:65" s="2" customFormat="1" ht="24.15" customHeight="1">
      <c r="A110" s="40"/>
      <c r="B110" s="41"/>
      <c r="C110" s="206" t="s">
        <v>154</v>
      </c>
      <c r="D110" s="206" t="s">
        <v>134</v>
      </c>
      <c r="E110" s="207" t="s">
        <v>155</v>
      </c>
      <c r="F110" s="208" t="s">
        <v>156</v>
      </c>
      <c r="G110" s="209" t="s">
        <v>137</v>
      </c>
      <c r="H110" s="210">
        <v>51.44</v>
      </c>
      <c r="I110" s="211"/>
      <c r="J110" s="212">
        <f>ROUND(I110*H110,2)</f>
        <v>0</v>
      </c>
      <c r="K110" s="208" t="s">
        <v>138</v>
      </c>
      <c r="L110" s="46"/>
      <c r="M110" s="213" t="s">
        <v>19</v>
      </c>
      <c r="N110" s="214" t="s">
        <v>42</v>
      </c>
      <c r="O110" s="86"/>
      <c r="P110" s="215">
        <f>O110*H110</f>
        <v>0</v>
      </c>
      <c r="Q110" s="215">
        <v>0.0154</v>
      </c>
      <c r="R110" s="215">
        <f>Q110*H110</f>
        <v>0.792176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139</v>
      </c>
      <c r="AT110" s="217" t="s">
        <v>134</v>
      </c>
      <c r="AU110" s="217" t="s">
        <v>81</v>
      </c>
      <c r="AY110" s="19" t="s">
        <v>131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79</v>
      </c>
      <c r="BK110" s="218">
        <f>ROUND(I110*H110,2)</f>
        <v>0</v>
      </c>
      <c r="BL110" s="19" t="s">
        <v>139</v>
      </c>
      <c r="BM110" s="217" t="s">
        <v>157</v>
      </c>
    </row>
    <row r="111" spans="1:47" s="2" customFormat="1" ht="12">
      <c r="A111" s="40"/>
      <c r="B111" s="41"/>
      <c r="C111" s="42"/>
      <c r="D111" s="219" t="s">
        <v>141</v>
      </c>
      <c r="E111" s="42"/>
      <c r="F111" s="220" t="s">
        <v>158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141</v>
      </c>
      <c r="AU111" s="19" t="s">
        <v>81</v>
      </c>
    </row>
    <row r="112" spans="1:65" s="2" customFormat="1" ht="24.15" customHeight="1">
      <c r="A112" s="40"/>
      <c r="B112" s="41"/>
      <c r="C112" s="206" t="s">
        <v>139</v>
      </c>
      <c r="D112" s="206" t="s">
        <v>134</v>
      </c>
      <c r="E112" s="207" t="s">
        <v>159</v>
      </c>
      <c r="F112" s="208" t="s">
        <v>160</v>
      </c>
      <c r="G112" s="209" t="s">
        <v>137</v>
      </c>
      <c r="H112" s="210">
        <v>102.88</v>
      </c>
      <c r="I112" s="211"/>
      <c r="J112" s="212">
        <f>ROUND(I112*H112,2)</f>
        <v>0</v>
      </c>
      <c r="K112" s="208" t="s">
        <v>138</v>
      </c>
      <c r="L112" s="46"/>
      <c r="M112" s="213" t="s">
        <v>19</v>
      </c>
      <c r="N112" s="214" t="s">
        <v>42</v>
      </c>
      <c r="O112" s="86"/>
      <c r="P112" s="215">
        <f>O112*H112</f>
        <v>0</v>
      </c>
      <c r="Q112" s="215">
        <v>0.0079</v>
      </c>
      <c r="R112" s="215">
        <f>Q112*H112</f>
        <v>0.812752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139</v>
      </c>
      <c r="AT112" s="217" t="s">
        <v>134</v>
      </c>
      <c r="AU112" s="217" t="s">
        <v>81</v>
      </c>
      <c r="AY112" s="19" t="s">
        <v>131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79</v>
      </c>
      <c r="BK112" s="218">
        <f>ROUND(I112*H112,2)</f>
        <v>0</v>
      </c>
      <c r="BL112" s="19" t="s">
        <v>139</v>
      </c>
      <c r="BM112" s="217" t="s">
        <v>161</v>
      </c>
    </row>
    <row r="113" spans="1:47" s="2" customFormat="1" ht="12">
      <c r="A113" s="40"/>
      <c r="B113" s="41"/>
      <c r="C113" s="42"/>
      <c r="D113" s="219" t="s">
        <v>141</v>
      </c>
      <c r="E113" s="42"/>
      <c r="F113" s="220" t="s">
        <v>162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141</v>
      </c>
      <c r="AU113" s="19" t="s">
        <v>81</v>
      </c>
    </row>
    <row r="114" spans="1:51" s="13" customFormat="1" ht="12">
      <c r="A114" s="13"/>
      <c r="B114" s="224"/>
      <c r="C114" s="225"/>
      <c r="D114" s="226" t="s">
        <v>143</v>
      </c>
      <c r="E114" s="227" t="s">
        <v>19</v>
      </c>
      <c r="F114" s="228" t="s">
        <v>163</v>
      </c>
      <c r="G114" s="225"/>
      <c r="H114" s="229">
        <v>102.88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143</v>
      </c>
      <c r="AU114" s="235" t="s">
        <v>81</v>
      </c>
      <c r="AV114" s="13" t="s">
        <v>81</v>
      </c>
      <c r="AW114" s="13" t="s">
        <v>32</v>
      </c>
      <c r="AX114" s="13" t="s">
        <v>79</v>
      </c>
      <c r="AY114" s="235" t="s">
        <v>131</v>
      </c>
    </row>
    <row r="115" spans="1:65" s="2" customFormat="1" ht="24.15" customHeight="1">
      <c r="A115" s="40"/>
      <c r="B115" s="41"/>
      <c r="C115" s="206" t="s">
        <v>164</v>
      </c>
      <c r="D115" s="206" t="s">
        <v>134</v>
      </c>
      <c r="E115" s="207" t="s">
        <v>165</v>
      </c>
      <c r="F115" s="208" t="s">
        <v>166</v>
      </c>
      <c r="G115" s="209" t="s">
        <v>137</v>
      </c>
      <c r="H115" s="210">
        <v>36.553</v>
      </c>
      <c r="I115" s="211"/>
      <c r="J115" s="212">
        <f>ROUND(I115*H115,2)</f>
        <v>0</v>
      </c>
      <c r="K115" s="208" t="s">
        <v>138</v>
      </c>
      <c r="L115" s="46"/>
      <c r="M115" s="213" t="s">
        <v>19</v>
      </c>
      <c r="N115" s="214" t="s">
        <v>42</v>
      </c>
      <c r="O115" s="86"/>
      <c r="P115" s="215">
        <f>O115*H115</f>
        <v>0</v>
      </c>
      <c r="Q115" s="215">
        <v>0.0093</v>
      </c>
      <c r="R115" s="215">
        <f>Q115*H115</f>
        <v>0.33994289999999994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139</v>
      </c>
      <c r="AT115" s="217" t="s">
        <v>134</v>
      </c>
      <c r="AU115" s="217" t="s">
        <v>81</v>
      </c>
      <c r="AY115" s="19" t="s">
        <v>131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79</v>
      </c>
      <c r="BK115" s="218">
        <f>ROUND(I115*H115,2)</f>
        <v>0</v>
      </c>
      <c r="BL115" s="19" t="s">
        <v>139</v>
      </c>
      <c r="BM115" s="217" t="s">
        <v>167</v>
      </c>
    </row>
    <row r="116" spans="1:47" s="2" customFormat="1" ht="12">
      <c r="A116" s="40"/>
      <c r="B116" s="41"/>
      <c r="C116" s="42"/>
      <c r="D116" s="219" t="s">
        <v>141</v>
      </c>
      <c r="E116" s="42"/>
      <c r="F116" s="220" t="s">
        <v>168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141</v>
      </c>
      <c r="AU116" s="19" t="s">
        <v>81</v>
      </c>
    </row>
    <row r="117" spans="1:51" s="15" customFormat="1" ht="12">
      <c r="A117" s="15"/>
      <c r="B117" s="247"/>
      <c r="C117" s="248"/>
      <c r="D117" s="226" t="s">
        <v>143</v>
      </c>
      <c r="E117" s="249" t="s">
        <v>19</v>
      </c>
      <c r="F117" s="250" t="s">
        <v>169</v>
      </c>
      <c r="G117" s="248"/>
      <c r="H117" s="249" t="s">
        <v>19</v>
      </c>
      <c r="I117" s="251"/>
      <c r="J117" s="248"/>
      <c r="K117" s="248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143</v>
      </c>
      <c r="AU117" s="256" t="s">
        <v>81</v>
      </c>
      <c r="AV117" s="15" t="s">
        <v>79</v>
      </c>
      <c r="AW117" s="15" t="s">
        <v>32</v>
      </c>
      <c r="AX117" s="15" t="s">
        <v>71</v>
      </c>
      <c r="AY117" s="256" t="s">
        <v>131</v>
      </c>
    </row>
    <row r="118" spans="1:51" s="13" customFormat="1" ht="12">
      <c r="A118" s="13"/>
      <c r="B118" s="224"/>
      <c r="C118" s="225"/>
      <c r="D118" s="226" t="s">
        <v>143</v>
      </c>
      <c r="E118" s="227" t="s">
        <v>19</v>
      </c>
      <c r="F118" s="228" t="s">
        <v>170</v>
      </c>
      <c r="G118" s="225"/>
      <c r="H118" s="229">
        <v>31.968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143</v>
      </c>
      <c r="AU118" s="235" t="s">
        <v>81</v>
      </c>
      <c r="AV118" s="13" t="s">
        <v>81</v>
      </c>
      <c r="AW118" s="13" t="s">
        <v>32</v>
      </c>
      <c r="AX118" s="13" t="s">
        <v>71</v>
      </c>
      <c r="AY118" s="235" t="s">
        <v>131</v>
      </c>
    </row>
    <row r="119" spans="1:51" s="13" customFormat="1" ht="12">
      <c r="A119" s="13"/>
      <c r="B119" s="224"/>
      <c r="C119" s="225"/>
      <c r="D119" s="226" t="s">
        <v>143</v>
      </c>
      <c r="E119" s="227" t="s">
        <v>19</v>
      </c>
      <c r="F119" s="228" t="s">
        <v>171</v>
      </c>
      <c r="G119" s="225"/>
      <c r="H119" s="229">
        <v>4.585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143</v>
      </c>
      <c r="AU119" s="235" t="s">
        <v>81</v>
      </c>
      <c r="AV119" s="13" t="s">
        <v>81</v>
      </c>
      <c r="AW119" s="13" t="s">
        <v>32</v>
      </c>
      <c r="AX119" s="13" t="s">
        <v>71</v>
      </c>
      <c r="AY119" s="235" t="s">
        <v>131</v>
      </c>
    </row>
    <row r="120" spans="1:51" s="14" customFormat="1" ht="12">
      <c r="A120" s="14"/>
      <c r="B120" s="236"/>
      <c r="C120" s="237"/>
      <c r="D120" s="226" t="s">
        <v>143</v>
      </c>
      <c r="E120" s="238" t="s">
        <v>19</v>
      </c>
      <c r="F120" s="239" t="s">
        <v>147</v>
      </c>
      <c r="G120" s="237"/>
      <c r="H120" s="240">
        <v>36.553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143</v>
      </c>
      <c r="AU120" s="246" t="s">
        <v>81</v>
      </c>
      <c r="AV120" s="14" t="s">
        <v>139</v>
      </c>
      <c r="AW120" s="14" t="s">
        <v>32</v>
      </c>
      <c r="AX120" s="14" t="s">
        <v>79</v>
      </c>
      <c r="AY120" s="246" t="s">
        <v>131</v>
      </c>
    </row>
    <row r="121" spans="1:63" s="12" customFormat="1" ht="22.8" customHeight="1">
      <c r="A121" s="12"/>
      <c r="B121" s="190"/>
      <c r="C121" s="191"/>
      <c r="D121" s="192" t="s">
        <v>70</v>
      </c>
      <c r="E121" s="204" t="s">
        <v>172</v>
      </c>
      <c r="F121" s="204" t="s">
        <v>173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SUM(P122:P154)</f>
        <v>0</v>
      </c>
      <c r="Q121" s="198"/>
      <c r="R121" s="199">
        <f>SUM(R122:R154)</f>
        <v>0.0025914799999999997</v>
      </c>
      <c r="S121" s="198"/>
      <c r="T121" s="200">
        <f>SUM(T122:T154)</f>
        <v>4.16668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79</v>
      </c>
      <c r="AT121" s="202" t="s">
        <v>70</v>
      </c>
      <c r="AU121" s="202" t="s">
        <v>79</v>
      </c>
      <c r="AY121" s="201" t="s">
        <v>131</v>
      </c>
      <c r="BK121" s="203">
        <f>SUM(BK122:BK154)</f>
        <v>0</v>
      </c>
    </row>
    <row r="122" spans="1:65" s="2" customFormat="1" ht="16.5" customHeight="1">
      <c r="A122" s="40"/>
      <c r="B122" s="41"/>
      <c r="C122" s="206" t="s">
        <v>132</v>
      </c>
      <c r="D122" s="206" t="s">
        <v>134</v>
      </c>
      <c r="E122" s="207" t="s">
        <v>174</v>
      </c>
      <c r="F122" s="208" t="s">
        <v>175</v>
      </c>
      <c r="G122" s="209" t="s">
        <v>176</v>
      </c>
      <c r="H122" s="210">
        <v>1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42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139</v>
      </c>
      <c r="AT122" s="217" t="s">
        <v>134</v>
      </c>
      <c r="AU122" s="217" t="s">
        <v>81</v>
      </c>
      <c r="AY122" s="19" t="s">
        <v>131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79</v>
      </c>
      <c r="BK122" s="218">
        <f>ROUND(I122*H122,2)</f>
        <v>0</v>
      </c>
      <c r="BL122" s="19" t="s">
        <v>139</v>
      </c>
      <c r="BM122" s="217" t="s">
        <v>177</v>
      </c>
    </row>
    <row r="123" spans="1:65" s="2" customFormat="1" ht="16.5" customHeight="1">
      <c r="A123" s="40"/>
      <c r="B123" s="41"/>
      <c r="C123" s="206" t="s">
        <v>178</v>
      </c>
      <c r="D123" s="206" t="s">
        <v>134</v>
      </c>
      <c r="E123" s="207" t="s">
        <v>179</v>
      </c>
      <c r="F123" s="208" t="s">
        <v>180</v>
      </c>
      <c r="G123" s="209" t="s">
        <v>176</v>
      </c>
      <c r="H123" s="210">
        <v>1</v>
      </c>
      <c r="I123" s="211"/>
      <c r="J123" s="212">
        <f>ROUND(I123*H123,2)</f>
        <v>0</v>
      </c>
      <c r="K123" s="208" t="s">
        <v>19</v>
      </c>
      <c r="L123" s="46"/>
      <c r="M123" s="213" t="s">
        <v>19</v>
      </c>
      <c r="N123" s="214" t="s">
        <v>42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139</v>
      </c>
      <c r="AT123" s="217" t="s">
        <v>134</v>
      </c>
      <c r="AU123" s="217" t="s">
        <v>81</v>
      </c>
      <c r="AY123" s="19" t="s">
        <v>131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79</v>
      </c>
      <c r="BK123" s="218">
        <f>ROUND(I123*H123,2)</f>
        <v>0</v>
      </c>
      <c r="BL123" s="19" t="s">
        <v>139</v>
      </c>
      <c r="BM123" s="217" t="s">
        <v>181</v>
      </c>
    </row>
    <row r="124" spans="1:65" s="2" customFormat="1" ht="24.15" customHeight="1">
      <c r="A124" s="40"/>
      <c r="B124" s="41"/>
      <c r="C124" s="206" t="s">
        <v>182</v>
      </c>
      <c r="D124" s="206" t="s">
        <v>134</v>
      </c>
      <c r="E124" s="207" t="s">
        <v>183</v>
      </c>
      <c r="F124" s="208" t="s">
        <v>184</v>
      </c>
      <c r="G124" s="209" t="s">
        <v>137</v>
      </c>
      <c r="H124" s="210">
        <v>15.244</v>
      </c>
      <c r="I124" s="211"/>
      <c r="J124" s="212">
        <f>ROUND(I124*H124,2)</f>
        <v>0</v>
      </c>
      <c r="K124" s="208" t="s">
        <v>138</v>
      </c>
      <c r="L124" s="46"/>
      <c r="M124" s="213" t="s">
        <v>19</v>
      </c>
      <c r="N124" s="214" t="s">
        <v>42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0.035</v>
      </c>
      <c r="T124" s="216">
        <f>S124*H124</f>
        <v>0.53354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139</v>
      </c>
      <c r="AT124" s="217" t="s">
        <v>134</v>
      </c>
      <c r="AU124" s="217" t="s">
        <v>81</v>
      </c>
      <c r="AY124" s="19" t="s">
        <v>131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79</v>
      </c>
      <c r="BK124" s="218">
        <f>ROUND(I124*H124,2)</f>
        <v>0</v>
      </c>
      <c r="BL124" s="19" t="s">
        <v>139</v>
      </c>
      <c r="BM124" s="217" t="s">
        <v>185</v>
      </c>
    </row>
    <row r="125" spans="1:47" s="2" customFormat="1" ht="12">
      <c r="A125" s="40"/>
      <c r="B125" s="41"/>
      <c r="C125" s="42"/>
      <c r="D125" s="219" t="s">
        <v>141</v>
      </c>
      <c r="E125" s="42"/>
      <c r="F125" s="220" t="s">
        <v>186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141</v>
      </c>
      <c r="AU125" s="19" t="s">
        <v>81</v>
      </c>
    </row>
    <row r="126" spans="1:51" s="13" customFormat="1" ht="12">
      <c r="A126" s="13"/>
      <c r="B126" s="224"/>
      <c r="C126" s="225"/>
      <c r="D126" s="226" t="s">
        <v>143</v>
      </c>
      <c r="E126" s="227" t="s">
        <v>19</v>
      </c>
      <c r="F126" s="228" t="s">
        <v>144</v>
      </c>
      <c r="G126" s="225"/>
      <c r="H126" s="229">
        <v>6.182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143</v>
      </c>
      <c r="AU126" s="235" t="s">
        <v>81</v>
      </c>
      <c r="AV126" s="13" t="s">
        <v>81</v>
      </c>
      <c r="AW126" s="13" t="s">
        <v>32</v>
      </c>
      <c r="AX126" s="13" t="s">
        <v>71</v>
      </c>
      <c r="AY126" s="235" t="s">
        <v>131</v>
      </c>
    </row>
    <row r="127" spans="1:51" s="13" customFormat="1" ht="12">
      <c r="A127" s="13"/>
      <c r="B127" s="224"/>
      <c r="C127" s="225"/>
      <c r="D127" s="226" t="s">
        <v>143</v>
      </c>
      <c r="E127" s="227" t="s">
        <v>19</v>
      </c>
      <c r="F127" s="228" t="s">
        <v>187</v>
      </c>
      <c r="G127" s="225"/>
      <c r="H127" s="229">
        <v>0.18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143</v>
      </c>
      <c r="AU127" s="235" t="s">
        <v>81</v>
      </c>
      <c r="AV127" s="13" t="s">
        <v>81</v>
      </c>
      <c r="AW127" s="13" t="s">
        <v>32</v>
      </c>
      <c r="AX127" s="13" t="s">
        <v>71</v>
      </c>
      <c r="AY127" s="235" t="s">
        <v>131</v>
      </c>
    </row>
    <row r="128" spans="1:51" s="13" customFormat="1" ht="12">
      <c r="A128" s="13"/>
      <c r="B128" s="224"/>
      <c r="C128" s="225"/>
      <c r="D128" s="226" t="s">
        <v>143</v>
      </c>
      <c r="E128" s="227" t="s">
        <v>19</v>
      </c>
      <c r="F128" s="228" t="s">
        <v>145</v>
      </c>
      <c r="G128" s="225"/>
      <c r="H128" s="229">
        <v>5.478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143</v>
      </c>
      <c r="AU128" s="235" t="s">
        <v>81</v>
      </c>
      <c r="AV128" s="13" t="s">
        <v>81</v>
      </c>
      <c r="AW128" s="13" t="s">
        <v>32</v>
      </c>
      <c r="AX128" s="13" t="s">
        <v>71</v>
      </c>
      <c r="AY128" s="235" t="s">
        <v>131</v>
      </c>
    </row>
    <row r="129" spans="1:51" s="13" customFormat="1" ht="12">
      <c r="A129" s="13"/>
      <c r="B129" s="224"/>
      <c r="C129" s="225"/>
      <c r="D129" s="226" t="s">
        <v>143</v>
      </c>
      <c r="E129" s="227" t="s">
        <v>19</v>
      </c>
      <c r="F129" s="228" t="s">
        <v>188</v>
      </c>
      <c r="G129" s="225"/>
      <c r="H129" s="229">
        <v>0.315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143</v>
      </c>
      <c r="AU129" s="235" t="s">
        <v>81</v>
      </c>
      <c r="AV129" s="13" t="s">
        <v>81</v>
      </c>
      <c r="AW129" s="13" t="s">
        <v>32</v>
      </c>
      <c r="AX129" s="13" t="s">
        <v>71</v>
      </c>
      <c r="AY129" s="235" t="s">
        <v>131</v>
      </c>
    </row>
    <row r="130" spans="1:51" s="13" customFormat="1" ht="12">
      <c r="A130" s="13"/>
      <c r="B130" s="224"/>
      <c r="C130" s="225"/>
      <c r="D130" s="226" t="s">
        <v>143</v>
      </c>
      <c r="E130" s="227" t="s">
        <v>19</v>
      </c>
      <c r="F130" s="228" t="s">
        <v>189</v>
      </c>
      <c r="G130" s="225"/>
      <c r="H130" s="229">
        <v>3.089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143</v>
      </c>
      <c r="AU130" s="235" t="s">
        <v>81</v>
      </c>
      <c r="AV130" s="13" t="s">
        <v>81</v>
      </c>
      <c r="AW130" s="13" t="s">
        <v>32</v>
      </c>
      <c r="AX130" s="13" t="s">
        <v>71</v>
      </c>
      <c r="AY130" s="235" t="s">
        <v>131</v>
      </c>
    </row>
    <row r="131" spans="1:51" s="14" customFormat="1" ht="12">
      <c r="A131" s="14"/>
      <c r="B131" s="236"/>
      <c r="C131" s="237"/>
      <c r="D131" s="226" t="s">
        <v>143</v>
      </c>
      <c r="E131" s="238" t="s">
        <v>19</v>
      </c>
      <c r="F131" s="239" t="s">
        <v>147</v>
      </c>
      <c r="G131" s="237"/>
      <c r="H131" s="240">
        <v>15.244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143</v>
      </c>
      <c r="AU131" s="246" t="s">
        <v>81</v>
      </c>
      <c r="AV131" s="14" t="s">
        <v>139</v>
      </c>
      <c r="AW131" s="14" t="s">
        <v>32</v>
      </c>
      <c r="AX131" s="14" t="s">
        <v>79</v>
      </c>
      <c r="AY131" s="246" t="s">
        <v>131</v>
      </c>
    </row>
    <row r="132" spans="1:65" s="2" customFormat="1" ht="21.75" customHeight="1">
      <c r="A132" s="40"/>
      <c r="B132" s="41"/>
      <c r="C132" s="206" t="s">
        <v>172</v>
      </c>
      <c r="D132" s="206" t="s">
        <v>134</v>
      </c>
      <c r="E132" s="207" t="s">
        <v>190</v>
      </c>
      <c r="F132" s="208" t="s">
        <v>191</v>
      </c>
      <c r="G132" s="209" t="s">
        <v>137</v>
      </c>
      <c r="H132" s="210">
        <v>15.644</v>
      </c>
      <c r="I132" s="211"/>
      <c r="J132" s="212">
        <f>ROUND(I132*H132,2)</f>
        <v>0</v>
      </c>
      <c r="K132" s="208" t="s">
        <v>138</v>
      </c>
      <c r="L132" s="46"/>
      <c r="M132" s="213" t="s">
        <v>19</v>
      </c>
      <c r="N132" s="214" t="s">
        <v>42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0.004</v>
      </c>
      <c r="T132" s="216">
        <f>S132*H132</f>
        <v>0.062576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139</v>
      </c>
      <c r="AT132" s="217" t="s">
        <v>134</v>
      </c>
      <c r="AU132" s="217" t="s">
        <v>81</v>
      </c>
      <c r="AY132" s="19" t="s">
        <v>131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79</v>
      </c>
      <c r="BK132" s="218">
        <f>ROUND(I132*H132,2)</f>
        <v>0</v>
      </c>
      <c r="BL132" s="19" t="s">
        <v>139</v>
      </c>
      <c r="BM132" s="217" t="s">
        <v>192</v>
      </c>
    </row>
    <row r="133" spans="1:47" s="2" customFormat="1" ht="12">
      <c r="A133" s="40"/>
      <c r="B133" s="41"/>
      <c r="C133" s="42"/>
      <c r="D133" s="219" t="s">
        <v>141</v>
      </c>
      <c r="E133" s="42"/>
      <c r="F133" s="220" t="s">
        <v>193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141</v>
      </c>
      <c r="AU133" s="19" t="s">
        <v>81</v>
      </c>
    </row>
    <row r="134" spans="1:51" s="13" customFormat="1" ht="12">
      <c r="A134" s="13"/>
      <c r="B134" s="224"/>
      <c r="C134" s="225"/>
      <c r="D134" s="226" t="s">
        <v>143</v>
      </c>
      <c r="E134" s="227" t="s">
        <v>19</v>
      </c>
      <c r="F134" s="228" t="s">
        <v>144</v>
      </c>
      <c r="G134" s="225"/>
      <c r="H134" s="229">
        <v>6.182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143</v>
      </c>
      <c r="AU134" s="235" t="s">
        <v>81</v>
      </c>
      <c r="AV134" s="13" t="s">
        <v>81</v>
      </c>
      <c r="AW134" s="13" t="s">
        <v>32</v>
      </c>
      <c r="AX134" s="13" t="s">
        <v>71</v>
      </c>
      <c r="AY134" s="235" t="s">
        <v>131</v>
      </c>
    </row>
    <row r="135" spans="1:51" s="13" customFormat="1" ht="12">
      <c r="A135" s="13"/>
      <c r="B135" s="224"/>
      <c r="C135" s="225"/>
      <c r="D135" s="226" t="s">
        <v>143</v>
      </c>
      <c r="E135" s="227" t="s">
        <v>19</v>
      </c>
      <c r="F135" s="228" t="s">
        <v>145</v>
      </c>
      <c r="G135" s="225"/>
      <c r="H135" s="229">
        <v>5.478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143</v>
      </c>
      <c r="AU135" s="235" t="s">
        <v>81</v>
      </c>
      <c r="AV135" s="13" t="s">
        <v>81</v>
      </c>
      <c r="AW135" s="13" t="s">
        <v>32</v>
      </c>
      <c r="AX135" s="13" t="s">
        <v>71</v>
      </c>
      <c r="AY135" s="235" t="s">
        <v>131</v>
      </c>
    </row>
    <row r="136" spans="1:51" s="13" customFormat="1" ht="12">
      <c r="A136" s="13"/>
      <c r="B136" s="224"/>
      <c r="C136" s="225"/>
      <c r="D136" s="226" t="s">
        <v>143</v>
      </c>
      <c r="E136" s="227" t="s">
        <v>19</v>
      </c>
      <c r="F136" s="228" t="s">
        <v>146</v>
      </c>
      <c r="G136" s="225"/>
      <c r="H136" s="229">
        <v>3.984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143</v>
      </c>
      <c r="AU136" s="235" t="s">
        <v>81</v>
      </c>
      <c r="AV136" s="13" t="s">
        <v>81</v>
      </c>
      <c r="AW136" s="13" t="s">
        <v>32</v>
      </c>
      <c r="AX136" s="13" t="s">
        <v>71</v>
      </c>
      <c r="AY136" s="235" t="s">
        <v>131</v>
      </c>
    </row>
    <row r="137" spans="1:51" s="14" customFormat="1" ht="12">
      <c r="A137" s="14"/>
      <c r="B137" s="236"/>
      <c r="C137" s="237"/>
      <c r="D137" s="226" t="s">
        <v>143</v>
      </c>
      <c r="E137" s="238" t="s">
        <v>19</v>
      </c>
      <c r="F137" s="239" t="s">
        <v>147</v>
      </c>
      <c r="G137" s="237"/>
      <c r="H137" s="240">
        <v>15.644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143</v>
      </c>
      <c r="AU137" s="246" t="s">
        <v>81</v>
      </c>
      <c r="AV137" s="14" t="s">
        <v>139</v>
      </c>
      <c r="AW137" s="14" t="s">
        <v>32</v>
      </c>
      <c r="AX137" s="14" t="s">
        <v>79</v>
      </c>
      <c r="AY137" s="246" t="s">
        <v>131</v>
      </c>
    </row>
    <row r="138" spans="1:65" s="2" customFormat="1" ht="24.15" customHeight="1">
      <c r="A138" s="40"/>
      <c r="B138" s="41"/>
      <c r="C138" s="206" t="s">
        <v>194</v>
      </c>
      <c r="D138" s="206" t="s">
        <v>134</v>
      </c>
      <c r="E138" s="207" t="s">
        <v>195</v>
      </c>
      <c r="F138" s="208" t="s">
        <v>196</v>
      </c>
      <c r="G138" s="209" t="s">
        <v>137</v>
      </c>
      <c r="H138" s="210">
        <v>36.553</v>
      </c>
      <c r="I138" s="211"/>
      <c r="J138" s="212">
        <f>ROUND(I138*H138,2)</f>
        <v>0</v>
      </c>
      <c r="K138" s="208" t="s">
        <v>138</v>
      </c>
      <c r="L138" s="46"/>
      <c r="M138" s="213" t="s">
        <v>19</v>
      </c>
      <c r="N138" s="214" t="s">
        <v>42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0.004</v>
      </c>
      <c r="T138" s="216">
        <f>S138*H138</f>
        <v>0.14621199999999998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139</v>
      </c>
      <c r="AT138" s="217" t="s">
        <v>134</v>
      </c>
      <c r="AU138" s="217" t="s">
        <v>81</v>
      </c>
      <c r="AY138" s="19" t="s">
        <v>131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79</v>
      </c>
      <c r="BK138" s="218">
        <f>ROUND(I138*H138,2)</f>
        <v>0</v>
      </c>
      <c r="BL138" s="19" t="s">
        <v>139</v>
      </c>
      <c r="BM138" s="217" t="s">
        <v>197</v>
      </c>
    </row>
    <row r="139" spans="1:47" s="2" customFormat="1" ht="12">
      <c r="A139" s="40"/>
      <c r="B139" s="41"/>
      <c r="C139" s="42"/>
      <c r="D139" s="219" t="s">
        <v>141</v>
      </c>
      <c r="E139" s="42"/>
      <c r="F139" s="220" t="s">
        <v>198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141</v>
      </c>
      <c r="AU139" s="19" t="s">
        <v>81</v>
      </c>
    </row>
    <row r="140" spans="1:51" s="15" customFormat="1" ht="12">
      <c r="A140" s="15"/>
      <c r="B140" s="247"/>
      <c r="C140" s="248"/>
      <c r="D140" s="226" t="s">
        <v>143</v>
      </c>
      <c r="E140" s="249" t="s">
        <v>19</v>
      </c>
      <c r="F140" s="250" t="s">
        <v>169</v>
      </c>
      <c r="G140" s="248"/>
      <c r="H140" s="249" t="s">
        <v>19</v>
      </c>
      <c r="I140" s="251"/>
      <c r="J140" s="248"/>
      <c r="K140" s="248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143</v>
      </c>
      <c r="AU140" s="256" t="s">
        <v>81</v>
      </c>
      <c r="AV140" s="15" t="s">
        <v>79</v>
      </c>
      <c r="AW140" s="15" t="s">
        <v>32</v>
      </c>
      <c r="AX140" s="15" t="s">
        <v>71</v>
      </c>
      <c r="AY140" s="256" t="s">
        <v>131</v>
      </c>
    </row>
    <row r="141" spans="1:51" s="13" customFormat="1" ht="12">
      <c r="A141" s="13"/>
      <c r="B141" s="224"/>
      <c r="C141" s="225"/>
      <c r="D141" s="226" t="s">
        <v>143</v>
      </c>
      <c r="E141" s="227" t="s">
        <v>19</v>
      </c>
      <c r="F141" s="228" t="s">
        <v>170</v>
      </c>
      <c r="G141" s="225"/>
      <c r="H141" s="229">
        <v>31.968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143</v>
      </c>
      <c r="AU141" s="235" t="s">
        <v>81</v>
      </c>
      <c r="AV141" s="13" t="s">
        <v>81</v>
      </c>
      <c r="AW141" s="13" t="s">
        <v>32</v>
      </c>
      <c r="AX141" s="13" t="s">
        <v>71</v>
      </c>
      <c r="AY141" s="235" t="s">
        <v>131</v>
      </c>
    </row>
    <row r="142" spans="1:51" s="13" customFormat="1" ht="12">
      <c r="A142" s="13"/>
      <c r="B142" s="224"/>
      <c r="C142" s="225"/>
      <c r="D142" s="226" t="s">
        <v>143</v>
      </c>
      <c r="E142" s="227" t="s">
        <v>19</v>
      </c>
      <c r="F142" s="228" t="s">
        <v>171</v>
      </c>
      <c r="G142" s="225"/>
      <c r="H142" s="229">
        <v>4.585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143</v>
      </c>
      <c r="AU142" s="235" t="s">
        <v>81</v>
      </c>
      <c r="AV142" s="13" t="s">
        <v>81</v>
      </c>
      <c r="AW142" s="13" t="s">
        <v>32</v>
      </c>
      <c r="AX142" s="13" t="s">
        <v>71</v>
      </c>
      <c r="AY142" s="235" t="s">
        <v>131</v>
      </c>
    </row>
    <row r="143" spans="1:51" s="14" customFormat="1" ht="12">
      <c r="A143" s="14"/>
      <c r="B143" s="236"/>
      <c r="C143" s="237"/>
      <c r="D143" s="226" t="s">
        <v>143</v>
      </c>
      <c r="E143" s="238" t="s">
        <v>19</v>
      </c>
      <c r="F143" s="239" t="s">
        <v>147</v>
      </c>
      <c r="G143" s="237"/>
      <c r="H143" s="240">
        <v>36.553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143</v>
      </c>
      <c r="AU143" s="246" t="s">
        <v>81</v>
      </c>
      <c r="AV143" s="14" t="s">
        <v>139</v>
      </c>
      <c r="AW143" s="14" t="s">
        <v>32</v>
      </c>
      <c r="AX143" s="14" t="s">
        <v>79</v>
      </c>
      <c r="AY143" s="246" t="s">
        <v>131</v>
      </c>
    </row>
    <row r="144" spans="1:65" s="2" customFormat="1" ht="24.15" customHeight="1">
      <c r="A144" s="40"/>
      <c r="B144" s="41"/>
      <c r="C144" s="206" t="s">
        <v>199</v>
      </c>
      <c r="D144" s="206" t="s">
        <v>134</v>
      </c>
      <c r="E144" s="207" t="s">
        <v>200</v>
      </c>
      <c r="F144" s="208" t="s">
        <v>201</v>
      </c>
      <c r="G144" s="209" t="s">
        <v>137</v>
      </c>
      <c r="H144" s="210">
        <v>3.344</v>
      </c>
      <c r="I144" s="211"/>
      <c r="J144" s="212">
        <f>ROUND(I144*H144,2)</f>
        <v>0</v>
      </c>
      <c r="K144" s="208" t="s">
        <v>138</v>
      </c>
      <c r="L144" s="46"/>
      <c r="M144" s="213" t="s">
        <v>19</v>
      </c>
      <c r="N144" s="214" t="s">
        <v>42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0.046</v>
      </c>
      <c r="T144" s="216">
        <f>S144*H144</f>
        <v>0.153824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139</v>
      </c>
      <c r="AT144" s="217" t="s">
        <v>134</v>
      </c>
      <c r="AU144" s="217" t="s">
        <v>81</v>
      </c>
      <c r="AY144" s="19" t="s">
        <v>131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79</v>
      </c>
      <c r="BK144" s="218">
        <f>ROUND(I144*H144,2)</f>
        <v>0</v>
      </c>
      <c r="BL144" s="19" t="s">
        <v>139</v>
      </c>
      <c r="BM144" s="217" t="s">
        <v>202</v>
      </c>
    </row>
    <row r="145" spans="1:47" s="2" customFormat="1" ht="12">
      <c r="A145" s="40"/>
      <c r="B145" s="41"/>
      <c r="C145" s="42"/>
      <c r="D145" s="219" t="s">
        <v>141</v>
      </c>
      <c r="E145" s="42"/>
      <c r="F145" s="220" t="s">
        <v>203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141</v>
      </c>
      <c r="AU145" s="19" t="s">
        <v>81</v>
      </c>
    </row>
    <row r="146" spans="1:51" s="15" customFormat="1" ht="12">
      <c r="A146" s="15"/>
      <c r="B146" s="247"/>
      <c r="C146" s="248"/>
      <c r="D146" s="226" t="s">
        <v>143</v>
      </c>
      <c r="E146" s="249" t="s">
        <v>19</v>
      </c>
      <c r="F146" s="250" t="s">
        <v>204</v>
      </c>
      <c r="G146" s="248"/>
      <c r="H146" s="249" t="s">
        <v>19</v>
      </c>
      <c r="I146" s="251"/>
      <c r="J146" s="248"/>
      <c r="K146" s="248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143</v>
      </c>
      <c r="AU146" s="256" t="s">
        <v>81</v>
      </c>
      <c r="AV146" s="15" t="s">
        <v>79</v>
      </c>
      <c r="AW146" s="15" t="s">
        <v>32</v>
      </c>
      <c r="AX146" s="15" t="s">
        <v>71</v>
      </c>
      <c r="AY146" s="256" t="s">
        <v>131</v>
      </c>
    </row>
    <row r="147" spans="1:51" s="13" customFormat="1" ht="12">
      <c r="A147" s="13"/>
      <c r="B147" s="224"/>
      <c r="C147" s="225"/>
      <c r="D147" s="226" t="s">
        <v>143</v>
      </c>
      <c r="E147" s="227" t="s">
        <v>19</v>
      </c>
      <c r="F147" s="228" t="s">
        <v>205</v>
      </c>
      <c r="G147" s="225"/>
      <c r="H147" s="229">
        <v>3.344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143</v>
      </c>
      <c r="AU147" s="235" t="s">
        <v>81</v>
      </c>
      <c r="AV147" s="13" t="s">
        <v>81</v>
      </c>
      <c r="AW147" s="13" t="s">
        <v>32</v>
      </c>
      <c r="AX147" s="13" t="s">
        <v>79</v>
      </c>
      <c r="AY147" s="235" t="s">
        <v>131</v>
      </c>
    </row>
    <row r="148" spans="1:65" s="2" customFormat="1" ht="24.15" customHeight="1">
      <c r="A148" s="40"/>
      <c r="B148" s="41"/>
      <c r="C148" s="206" t="s">
        <v>206</v>
      </c>
      <c r="D148" s="206" t="s">
        <v>134</v>
      </c>
      <c r="E148" s="207" t="s">
        <v>207</v>
      </c>
      <c r="F148" s="208" t="s">
        <v>208</v>
      </c>
      <c r="G148" s="209" t="s">
        <v>137</v>
      </c>
      <c r="H148" s="210">
        <v>48.096</v>
      </c>
      <c r="I148" s="211"/>
      <c r="J148" s="212">
        <f>ROUND(I148*H148,2)</f>
        <v>0</v>
      </c>
      <c r="K148" s="208" t="s">
        <v>138</v>
      </c>
      <c r="L148" s="46"/>
      <c r="M148" s="213" t="s">
        <v>19</v>
      </c>
      <c r="N148" s="214" t="s">
        <v>42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0.068</v>
      </c>
      <c r="T148" s="216">
        <f>S148*H148</f>
        <v>3.270528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139</v>
      </c>
      <c r="AT148" s="217" t="s">
        <v>134</v>
      </c>
      <c r="AU148" s="217" t="s">
        <v>81</v>
      </c>
      <c r="AY148" s="19" t="s">
        <v>131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79</v>
      </c>
      <c r="BK148" s="218">
        <f>ROUND(I148*H148,2)</f>
        <v>0</v>
      </c>
      <c r="BL148" s="19" t="s">
        <v>139</v>
      </c>
      <c r="BM148" s="217" t="s">
        <v>209</v>
      </c>
    </row>
    <row r="149" spans="1:47" s="2" customFormat="1" ht="12">
      <c r="A149" s="40"/>
      <c r="B149" s="41"/>
      <c r="C149" s="42"/>
      <c r="D149" s="219" t="s">
        <v>141</v>
      </c>
      <c r="E149" s="42"/>
      <c r="F149" s="220" t="s">
        <v>210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141</v>
      </c>
      <c r="AU149" s="19" t="s">
        <v>81</v>
      </c>
    </row>
    <row r="150" spans="1:51" s="13" customFormat="1" ht="12">
      <c r="A150" s="13"/>
      <c r="B150" s="224"/>
      <c r="C150" s="225"/>
      <c r="D150" s="226" t="s">
        <v>143</v>
      </c>
      <c r="E150" s="227" t="s">
        <v>19</v>
      </c>
      <c r="F150" s="228" t="s">
        <v>211</v>
      </c>
      <c r="G150" s="225"/>
      <c r="H150" s="229">
        <v>48.096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143</v>
      </c>
      <c r="AU150" s="235" t="s">
        <v>81</v>
      </c>
      <c r="AV150" s="13" t="s">
        <v>81</v>
      </c>
      <c r="AW150" s="13" t="s">
        <v>32</v>
      </c>
      <c r="AX150" s="13" t="s">
        <v>79</v>
      </c>
      <c r="AY150" s="235" t="s">
        <v>131</v>
      </c>
    </row>
    <row r="151" spans="1:65" s="2" customFormat="1" ht="24.15" customHeight="1">
      <c r="A151" s="40"/>
      <c r="B151" s="41"/>
      <c r="C151" s="206" t="s">
        <v>212</v>
      </c>
      <c r="D151" s="206" t="s">
        <v>134</v>
      </c>
      <c r="E151" s="207" t="s">
        <v>213</v>
      </c>
      <c r="F151" s="208" t="s">
        <v>214</v>
      </c>
      <c r="G151" s="209" t="s">
        <v>137</v>
      </c>
      <c r="H151" s="210">
        <v>15.244</v>
      </c>
      <c r="I151" s="211"/>
      <c r="J151" s="212">
        <f>ROUND(I151*H151,2)</f>
        <v>0</v>
      </c>
      <c r="K151" s="208" t="s">
        <v>138</v>
      </c>
      <c r="L151" s="46"/>
      <c r="M151" s="213" t="s">
        <v>19</v>
      </c>
      <c r="N151" s="214" t="s">
        <v>42</v>
      </c>
      <c r="O151" s="86"/>
      <c r="P151" s="215">
        <f>O151*H151</f>
        <v>0</v>
      </c>
      <c r="Q151" s="215">
        <v>0.00013</v>
      </c>
      <c r="R151" s="215">
        <f>Q151*H151</f>
        <v>0.0019817199999999997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139</v>
      </c>
      <c r="AT151" s="217" t="s">
        <v>134</v>
      </c>
      <c r="AU151" s="217" t="s">
        <v>81</v>
      </c>
      <c r="AY151" s="19" t="s">
        <v>131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79</v>
      </c>
      <c r="BK151" s="218">
        <f>ROUND(I151*H151,2)</f>
        <v>0</v>
      </c>
      <c r="BL151" s="19" t="s">
        <v>139</v>
      </c>
      <c r="BM151" s="217" t="s">
        <v>215</v>
      </c>
    </row>
    <row r="152" spans="1:47" s="2" customFormat="1" ht="12">
      <c r="A152" s="40"/>
      <c r="B152" s="41"/>
      <c r="C152" s="42"/>
      <c r="D152" s="219" t="s">
        <v>141</v>
      </c>
      <c r="E152" s="42"/>
      <c r="F152" s="220" t="s">
        <v>216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141</v>
      </c>
      <c r="AU152" s="19" t="s">
        <v>81</v>
      </c>
    </row>
    <row r="153" spans="1:65" s="2" customFormat="1" ht="24.15" customHeight="1">
      <c r="A153" s="40"/>
      <c r="B153" s="41"/>
      <c r="C153" s="206" t="s">
        <v>217</v>
      </c>
      <c r="D153" s="206" t="s">
        <v>134</v>
      </c>
      <c r="E153" s="207" t="s">
        <v>218</v>
      </c>
      <c r="F153" s="208" t="s">
        <v>219</v>
      </c>
      <c r="G153" s="209" t="s">
        <v>137</v>
      </c>
      <c r="H153" s="210">
        <v>15.244</v>
      </c>
      <c r="I153" s="211"/>
      <c r="J153" s="212">
        <f>ROUND(I153*H153,2)</f>
        <v>0</v>
      </c>
      <c r="K153" s="208" t="s">
        <v>138</v>
      </c>
      <c r="L153" s="46"/>
      <c r="M153" s="213" t="s">
        <v>19</v>
      </c>
      <c r="N153" s="214" t="s">
        <v>42</v>
      </c>
      <c r="O153" s="86"/>
      <c r="P153" s="215">
        <f>O153*H153</f>
        <v>0</v>
      </c>
      <c r="Q153" s="215">
        <v>4E-05</v>
      </c>
      <c r="R153" s="215">
        <f>Q153*H153</f>
        <v>0.00060976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139</v>
      </c>
      <c r="AT153" s="217" t="s">
        <v>134</v>
      </c>
      <c r="AU153" s="217" t="s">
        <v>81</v>
      </c>
      <c r="AY153" s="19" t="s">
        <v>131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79</v>
      </c>
      <c r="BK153" s="218">
        <f>ROUND(I153*H153,2)</f>
        <v>0</v>
      </c>
      <c r="BL153" s="19" t="s">
        <v>139</v>
      </c>
      <c r="BM153" s="217" t="s">
        <v>220</v>
      </c>
    </row>
    <row r="154" spans="1:47" s="2" customFormat="1" ht="12">
      <c r="A154" s="40"/>
      <c r="B154" s="41"/>
      <c r="C154" s="42"/>
      <c r="D154" s="219" t="s">
        <v>141</v>
      </c>
      <c r="E154" s="42"/>
      <c r="F154" s="220" t="s">
        <v>221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141</v>
      </c>
      <c r="AU154" s="19" t="s">
        <v>81</v>
      </c>
    </row>
    <row r="155" spans="1:63" s="12" customFormat="1" ht="22.8" customHeight="1">
      <c r="A155" s="12"/>
      <c r="B155" s="190"/>
      <c r="C155" s="191"/>
      <c r="D155" s="192" t="s">
        <v>70</v>
      </c>
      <c r="E155" s="204" t="s">
        <v>222</v>
      </c>
      <c r="F155" s="204" t="s">
        <v>223</v>
      </c>
      <c r="G155" s="191"/>
      <c r="H155" s="191"/>
      <c r="I155" s="194"/>
      <c r="J155" s="205">
        <f>BK155</f>
        <v>0</v>
      </c>
      <c r="K155" s="191"/>
      <c r="L155" s="196"/>
      <c r="M155" s="197"/>
      <c r="N155" s="198"/>
      <c r="O155" s="198"/>
      <c r="P155" s="199">
        <f>SUM(P156:P170)</f>
        <v>0</v>
      </c>
      <c r="Q155" s="198"/>
      <c r="R155" s="199">
        <f>SUM(R156:R170)</f>
        <v>0</v>
      </c>
      <c r="S155" s="198"/>
      <c r="T155" s="200">
        <f>SUM(T156:T170)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1" t="s">
        <v>79</v>
      </c>
      <c r="AT155" s="202" t="s">
        <v>70</v>
      </c>
      <c r="AU155" s="202" t="s">
        <v>79</v>
      </c>
      <c r="AY155" s="201" t="s">
        <v>131</v>
      </c>
      <c r="BK155" s="203">
        <f>SUM(BK156:BK170)</f>
        <v>0</v>
      </c>
    </row>
    <row r="156" spans="1:65" s="2" customFormat="1" ht="16.5" customHeight="1">
      <c r="A156" s="40"/>
      <c r="B156" s="41"/>
      <c r="C156" s="206" t="s">
        <v>8</v>
      </c>
      <c r="D156" s="206" t="s">
        <v>134</v>
      </c>
      <c r="E156" s="207" t="s">
        <v>224</v>
      </c>
      <c r="F156" s="208" t="s">
        <v>225</v>
      </c>
      <c r="G156" s="209" t="s">
        <v>226</v>
      </c>
      <c r="H156" s="210">
        <v>4.602</v>
      </c>
      <c r="I156" s="211"/>
      <c r="J156" s="212">
        <f>ROUND(I156*H156,2)</f>
        <v>0</v>
      </c>
      <c r="K156" s="208" t="s">
        <v>138</v>
      </c>
      <c r="L156" s="46"/>
      <c r="M156" s="213" t="s">
        <v>19</v>
      </c>
      <c r="N156" s="214" t="s">
        <v>42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139</v>
      </c>
      <c r="AT156" s="217" t="s">
        <v>134</v>
      </c>
      <c r="AU156" s="217" t="s">
        <v>81</v>
      </c>
      <c r="AY156" s="19" t="s">
        <v>131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79</v>
      </c>
      <c r="BK156" s="218">
        <f>ROUND(I156*H156,2)</f>
        <v>0</v>
      </c>
      <c r="BL156" s="19" t="s">
        <v>139</v>
      </c>
      <c r="BM156" s="217" t="s">
        <v>227</v>
      </c>
    </row>
    <row r="157" spans="1:47" s="2" customFormat="1" ht="12">
      <c r="A157" s="40"/>
      <c r="B157" s="41"/>
      <c r="C157" s="42"/>
      <c r="D157" s="219" t="s">
        <v>141</v>
      </c>
      <c r="E157" s="42"/>
      <c r="F157" s="220" t="s">
        <v>228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141</v>
      </c>
      <c r="AU157" s="19" t="s">
        <v>81</v>
      </c>
    </row>
    <row r="158" spans="1:65" s="2" customFormat="1" ht="24.15" customHeight="1">
      <c r="A158" s="40"/>
      <c r="B158" s="41"/>
      <c r="C158" s="206" t="s">
        <v>229</v>
      </c>
      <c r="D158" s="206" t="s">
        <v>134</v>
      </c>
      <c r="E158" s="207" t="s">
        <v>230</v>
      </c>
      <c r="F158" s="208" t="s">
        <v>231</v>
      </c>
      <c r="G158" s="209" t="s">
        <v>226</v>
      </c>
      <c r="H158" s="210">
        <v>4.602</v>
      </c>
      <c r="I158" s="211"/>
      <c r="J158" s="212">
        <f>ROUND(I158*H158,2)</f>
        <v>0</v>
      </c>
      <c r="K158" s="208" t="s">
        <v>138</v>
      </c>
      <c r="L158" s="46"/>
      <c r="M158" s="213" t="s">
        <v>19</v>
      </c>
      <c r="N158" s="214" t="s">
        <v>42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139</v>
      </c>
      <c r="AT158" s="217" t="s">
        <v>134</v>
      </c>
      <c r="AU158" s="217" t="s">
        <v>81</v>
      </c>
      <c r="AY158" s="19" t="s">
        <v>131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79</v>
      </c>
      <c r="BK158" s="218">
        <f>ROUND(I158*H158,2)</f>
        <v>0</v>
      </c>
      <c r="BL158" s="19" t="s">
        <v>139</v>
      </c>
      <c r="BM158" s="217" t="s">
        <v>232</v>
      </c>
    </row>
    <row r="159" spans="1:47" s="2" customFormat="1" ht="12">
      <c r="A159" s="40"/>
      <c r="B159" s="41"/>
      <c r="C159" s="42"/>
      <c r="D159" s="219" t="s">
        <v>141</v>
      </c>
      <c r="E159" s="42"/>
      <c r="F159" s="220" t="s">
        <v>233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141</v>
      </c>
      <c r="AU159" s="19" t="s">
        <v>81</v>
      </c>
    </row>
    <row r="160" spans="1:65" s="2" customFormat="1" ht="21.75" customHeight="1">
      <c r="A160" s="40"/>
      <c r="B160" s="41"/>
      <c r="C160" s="206" t="s">
        <v>234</v>
      </c>
      <c r="D160" s="206" t="s">
        <v>134</v>
      </c>
      <c r="E160" s="207" t="s">
        <v>235</v>
      </c>
      <c r="F160" s="208" t="s">
        <v>236</v>
      </c>
      <c r="G160" s="209" t="s">
        <v>226</v>
      </c>
      <c r="H160" s="210">
        <v>4.602</v>
      </c>
      <c r="I160" s="211"/>
      <c r="J160" s="212">
        <f>ROUND(I160*H160,2)</f>
        <v>0</v>
      </c>
      <c r="K160" s="208" t="s">
        <v>138</v>
      </c>
      <c r="L160" s="46"/>
      <c r="M160" s="213" t="s">
        <v>19</v>
      </c>
      <c r="N160" s="214" t="s">
        <v>42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139</v>
      </c>
      <c r="AT160" s="217" t="s">
        <v>134</v>
      </c>
      <c r="AU160" s="217" t="s">
        <v>81</v>
      </c>
      <c r="AY160" s="19" t="s">
        <v>131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79</v>
      </c>
      <c r="BK160" s="218">
        <f>ROUND(I160*H160,2)</f>
        <v>0</v>
      </c>
      <c r="BL160" s="19" t="s">
        <v>139</v>
      </c>
      <c r="BM160" s="217" t="s">
        <v>237</v>
      </c>
    </row>
    <row r="161" spans="1:47" s="2" customFormat="1" ht="12">
      <c r="A161" s="40"/>
      <c r="B161" s="41"/>
      <c r="C161" s="42"/>
      <c r="D161" s="219" t="s">
        <v>141</v>
      </c>
      <c r="E161" s="42"/>
      <c r="F161" s="220" t="s">
        <v>238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141</v>
      </c>
      <c r="AU161" s="19" t="s">
        <v>81</v>
      </c>
    </row>
    <row r="162" spans="1:65" s="2" customFormat="1" ht="24.15" customHeight="1">
      <c r="A162" s="40"/>
      <c r="B162" s="41"/>
      <c r="C162" s="206" t="s">
        <v>239</v>
      </c>
      <c r="D162" s="206" t="s">
        <v>134</v>
      </c>
      <c r="E162" s="207" t="s">
        <v>240</v>
      </c>
      <c r="F162" s="208" t="s">
        <v>241</v>
      </c>
      <c r="G162" s="209" t="s">
        <v>226</v>
      </c>
      <c r="H162" s="210">
        <v>41.418</v>
      </c>
      <c r="I162" s="211"/>
      <c r="J162" s="212">
        <f>ROUND(I162*H162,2)</f>
        <v>0</v>
      </c>
      <c r="K162" s="208" t="s">
        <v>138</v>
      </c>
      <c r="L162" s="46"/>
      <c r="M162" s="213" t="s">
        <v>19</v>
      </c>
      <c r="N162" s="214" t="s">
        <v>42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139</v>
      </c>
      <c r="AT162" s="217" t="s">
        <v>134</v>
      </c>
      <c r="AU162" s="217" t="s">
        <v>81</v>
      </c>
      <c r="AY162" s="19" t="s">
        <v>131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79</v>
      </c>
      <c r="BK162" s="218">
        <f>ROUND(I162*H162,2)</f>
        <v>0</v>
      </c>
      <c r="BL162" s="19" t="s">
        <v>139</v>
      </c>
      <c r="BM162" s="217" t="s">
        <v>242</v>
      </c>
    </row>
    <row r="163" spans="1:47" s="2" customFormat="1" ht="12">
      <c r="A163" s="40"/>
      <c r="B163" s="41"/>
      <c r="C163" s="42"/>
      <c r="D163" s="219" t="s">
        <v>141</v>
      </c>
      <c r="E163" s="42"/>
      <c r="F163" s="220" t="s">
        <v>243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141</v>
      </c>
      <c r="AU163" s="19" t="s">
        <v>81</v>
      </c>
    </row>
    <row r="164" spans="1:51" s="13" customFormat="1" ht="12">
      <c r="A164" s="13"/>
      <c r="B164" s="224"/>
      <c r="C164" s="225"/>
      <c r="D164" s="226" t="s">
        <v>143</v>
      </c>
      <c r="E164" s="227" t="s">
        <v>19</v>
      </c>
      <c r="F164" s="228" t="s">
        <v>244</v>
      </c>
      <c r="G164" s="225"/>
      <c r="H164" s="229">
        <v>41.418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143</v>
      </c>
      <c r="AU164" s="235" t="s">
        <v>81</v>
      </c>
      <c r="AV164" s="13" t="s">
        <v>81</v>
      </c>
      <c r="AW164" s="13" t="s">
        <v>32</v>
      </c>
      <c r="AX164" s="13" t="s">
        <v>79</v>
      </c>
      <c r="AY164" s="235" t="s">
        <v>131</v>
      </c>
    </row>
    <row r="165" spans="1:65" s="2" customFormat="1" ht="24.15" customHeight="1">
      <c r="A165" s="40"/>
      <c r="B165" s="41"/>
      <c r="C165" s="206" t="s">
        <v>245</v>
      </c>
      <c r="D165" s="206" t="s">
        <v>134</v>
      </c>
      <c r="E165" s="207" t="s">
        <v>246</v>
      </c>
      <c r="F165" s="208" t="s">
        <v>247</v>
      </c>
      <c r="G165" s="209" t="s">
        <v>226</v>
      </c>
      <c r="H165" s="210">
        <v>0.363</v>
      </c>
      <c r="I165" s="211"/>
      <c r="J165" s="212">
        <f>ROUND(I165*H165,2)</f>
        <v>0</v>
      </c>
      <c r="K165" s="208" t="s">
        <v>138</v>
      </c>
      <c r="L165" s="46"/>
      <c r="M165" s="213" t="s">
        <v>19</v>
      </c>
      <c r="N165" s="214" t="s">
        <v>42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139</v>
      </c>
      <c r="AT165" s="217" t="s">
        <v>134</v>
      </c>
      <c r="AU165" s="217" t="s">
        <v>81</v>
      </c>
      <c r="AY165" s="19" t="s">
        <v>131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79</v>
      </c>
      <c r="BK165" s="218">
        <f>ROUND(I165*H165,2)</f>
        <v>0</v>
      </c>
      <c r="BL165" s="19" t="s">
        <v>139</v>
      </c>
      <c r="BM165" s="217" t="s">
        <v>248</v>
      </c>
    </row>
    <row r="166" spans="1:47" s="2" customFormat="1" ht="12">
      <c r="A166" s="40"/>
      <c r="B166" s="41"/>
      <c r="C166" s="42"/>
      <c r="D166" s="219" t="s">
        <v>141</v>
      </c>
      <c r="E166" s="42"/>
      <c r="F166" s="220" t="s">
        <v>249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141</v>
      </c>
      <c r="AU166" s="19" t="s">
        <v>81</v>
      </c>
    </row>
    <row r="167" spans="1:65" s="2" customFormat="1" ht="24.15" customHeight="1">
      <c r="A167" s="40"/>
      <c r="B167" s="41"/>
      <c r="C167" s="206" t="s">
        <v>250</v>
      </c>
      <c r="D167" s="206" t="s">
        <v>134</v>
      </c>
      <c r="E167" s="207" t="s">
        <v>251</v>
      </c>
      <c r="F167" s="208" t="s">
        <v>252</v>
      </c>
      <c r="G167" s="209" t="s">
        <v>226</v>
      </c>
      <c r="H167" s="210">
        <v>3.805</v>
      </c>
      <c r="I167" s="211"/>
      <c r="J167" s="212">
        <f>ROUND(I167*H167,2)</f>
        <v>0</v>
      </c>
      <c r="K167" s="208" t="s">
        <v>138</v>
      </c>
      <c r="L167" s="46"/>
      <c r="M167" s="213" t="s">
        <v>19</v>
      </c>
      <c r="N167" s="214" t="s">
        <v>42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139</v>
      </c>
      <c r="AT167" s="217" t="s">
        <v>134</v>
      </c>
      <c r="AU167" s="217" t="s">
        <v>81</v>
      </c>
      <c r="AY167" s="19" t="s">
        <v>131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79</v>
      </c>
      <c r="BK167" s="218">
        <f>ROUND(I167*H167,2)</f>
        <v>0</v>
      </c>
      <c r="BL167" s="19" t="s">
        <v>139</v>
      </c>
      <c r="BM167" s="217" t="s">
        <v>253</v>
      </c>
    </row>
    <row r="168" spans="1:47" s="2" customFormat="1" ht="12">
      <c r="A168" s="40"/>
      <c r="B168" s="41"/>
      <c r="C168" s="42"/>
      <c r="D168" s="219" t="s">
        <v>141</v>
      </c>
      <c r="E168" s="42"/>
      <c r="F168" s="220" t="s">
        <v>254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141</v>
      </c>
      <c r="AU168" s="19" t="s">
        <v>81</v>
      </c>
    </row>
    <row r="169" spans="1:65" s="2" customFormat="1" ht="24.15" customHeight="1">
      <c r="A169" s="40"/>
      <c r="B169" s="41"/>
      <c r="C169" s="206" t="s">
        <v>7</v>
      </c>
      <c r="D169" s="206" t="s">
        <v>134</v>
      </c>
      <c r="E169" s="207" t="s">
        <v>255</v>
      </c>
      <c r="F169" s="208" t="s">
        <v>256</v>
      </c>
      <c r="G169" s="209" t="s">
        <v>226</v>
      </c>
      <c r="H169" s="210">
        <v>0.434</v>
      </c>
      <c r="I169" s="211"/>
      <c r="J169" s="212">
        <f>ROUND(I169*H169,2)</f>
        <v>0</v>
      </c>
      <c r="K169" s="208" t="s">
        <v>138</v>
      </c>
      <c r="L169" s="46"/>
      <c r="M169" s="213" t="s">
        <v>19</v>
      </c>
      <c r="N169" s="214" t="s">
        <v>42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139</v>
      </c>
      <c r="AT169" s="217" t="s">
        <v>134</v>
      </c>
      <c r="AU169" s="217" t="s">
        <v>81</v>
      </c>
      <c r="AY169" s="19" t="s">
        <v>131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79</v>
      </c>
      <c r="BK169" s="218">
        <f>ROUND(I169*H169,2)</f>
        <v>0</v>
      </c>
      <c r="BL169" s="19" t="s">
        <v>139</v>
      </c>
      <c r="BM169" s="217" t="s">
        <v>257</v>
      </c>
    </row>
    <row r="170" spans="1:47" s="2" customFormat="1" ht="12">
      <c r="A170" s="40"/>
      <c r="B170" s="41"/>
      <c r="C170" s="42"/>
      <c r="D170" s="219" t="s">
        <v>141</v>
      </c>
      <c r="E170" s="42"/>
      <c r="F170" s="220" t="s">
        <v>258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141</v>
      </c>
      <c r="AU170" s="19" t="s">
        <v>81</v>
      </c>
    </row>
    <row r="171" spans="1:63" s="12" customFormat="1" ht="22.8" customHeight="1">
      <c r="A171" s="12"/>
      <c r="B171" s="190"/>
      <c r="C171" s="191"/>
      <c r="D171" s="192" t="s">
        <v>70</v>
      </c>
      <c r="E171" s="204" t="s">
        <v>259</v>
      </c>
      <c r="F171" s="204" t="s">
        <v>260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SUM(P172:P173)</f>
        <v>0</v>
      </c>
      <c r="Q171" s="198"/>
      <c r="R171" s="199">
        <f>SUM(R172:R173)</f>
        <v>0</v>
      </c>
      <c r="S171" s="198"/>
      <c r="T171" s="200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1" t="s">
        <v>79</v>
      </c>
      <c r="AT171" s="202" t="s">
        <v>70</v>
      </c>
      <c r="AU171" s="202" t="s">
        <v>79</v>
      </c>
      <c r="AY171" s="201" t="s">
        <v>131</v>
      </c>
      <c r="BK171" s="203">
        <f>SUM(BK172:BK173)</f>
        <v>0</v>
      </c>
    </row>
    <row r="172" spans="1:65" s="2" customFormat="1" ht="33" customHeight="1">
      <c r="A172" s="40"/>
      <c r="B172" s="41"/>
      <c r="C172" s="206" t="s">
        <v>261</v>
      </c>
      <c r="D172" s="206" t="s">
        <v>134</v>
      </c>
      <c r="E172" s="207" t="s">
        <v>262</v>
      </c>
      <c r="F172" s="208" t="s">
        <v>263</v>
      </c>
      <c r="G172" s="209" t="s">
        <v>226</v>
      </c>
      <c r="H172" s="210">
        <v>2.426</v>
      </c>
      <c r="I172" s="211"/>
      <c r="J172" s="212">
        <f>ROUND(I172*H172,2)</f>
        <v>0</v>
      </c>
      <c r="K172" s="208" t="s">
        <v>138</v>
      </c>
      <c r="L172" s="46"/>
      <c r="M172" s="213" t="s">
        <v>19</v>
      </c>
      <c r="N172" s="214" t="s">
        <v>42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139</v>
      </c>
      <c r="AT172" s="217" t="s">
        <v>134</v>
      </c>
      <c r="AU172" s="217" t="s">
        <v>81</v>
      </c>
      <c r="AY172" s="19" t="s">
        <v>131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79</v>
      </c>
      <c r="BK172" s="218">
        <f>ROUND(I172*H172,2)</f>
        <v>0</v>
      </c>
      <c r="BL172" s="19" t="s">
        <v>139</v>
      </c>
      <c r="BM172" s="217" t="s">
        <v>264</v>
      </c>
    </row>
    <row r="173" spans="1:47" s="2" customFormat="1" ht="12">
      <c r="A173" s="40"/>
      <c r="B173" s="41"/>
      <c r="C173" s="42"/>
      <c r="D173" s="219" t="s">
        <v>141</v>
      </c>
      <c r="E173" s="42"/>
      <c r="F173" s="220" t="s">
        <v>265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141</v>
      </c>
      <c r="AU173" s="19" t="s">
        <v>81</v>
      </c>
    </row>
    <row r="174" spans="1:63" s="12" customFormat="1" ht="25.9" customHeight="1">
      <c r="A174" s="12"/>
      <c r="B174" s="190"/>
      <c r="C174" s="191"/>
      <c r="D174" s="192" t="s">
        <v>70</v>
      </c>
      <c r="E174" s="193" t="s">
        <v>266</v>
      </c>
      <c r="F174" s="193" t="s">
        <v>267</v>
      </c>
      <c r="G174" s="191"/>
      <c r="H174" s="191"/>
      <c r="I174" s="194"/>
      <c r="J174" s="195">
        <f>BK174</f>
        <v>0</v>
      </c>
      <c r="K174" s="191"/>
      <c r="L174" s="196"/>
      <c r="M174" s="197"/>
      <c r="N174" s="198"/>
      <c r="O174" s="198"/>
      <c r="P174" s="199">
        <f>P175+P179+P217+P222+P226+P232+P238+P249+P278+P300+P319</f>
        <v>0</v>
      </c>
      <c r="Q174" s="198"/>
      <c r="R174" s="199">
        <f>R175+R179+R217+R222+R226+R232+R238+R249+R278+R300+R319</f>
        <v>1.95367149</v>
      </c>
      <c r="S174" s="198"/>
      <c r="T174" s="200">
        <f>T175+T179+T217+T222+T226+T232+T238+T249+T278+T300+T319</f>
        <v>0.43526287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1" t="s">
        <v>81</v>
      </c>
      <c r="AT174" s="202" t="s">
        <v>70</v>
      </c>
      <c r="AU174" s="202" t="s">
        <v>71</v>
      </c>
      <c r="AY174" s="201" t="s">
        <v>131</v>
      </c>
      <c r="BK174" s="203">
        <f>BK175+BK179+BK217+BK222+BK226+BK232+BK238+BK249+BK278+BK300+BK319</f>
        <v>0</v>
      </c>
    </row>
    <row r="175" spans="1:63" s="12" customFormat="1" ht="22.8" customHeight="1">
      <c r="A175" s="12"/>
      <c r="B175" s="190"/>
      <c r="C175" s="191"/>
      <c r="D175" s="192" t="s">
        <v>70</v>
      </c>
      <c r="E175" s="204" t="s">
        <v>268</v>
      </c>
      <c r="F175" s="204" t="s">
        <v>269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SUM(P176:P178)</f>
        <v>0</v>
      </c>
      <c r="Q175" s="198"/>
      <c r="R175" s="199">
        <f>SUM(R176:R178)</f>
        <v>0</v>
      </c>
      <c r="S175" s="198"/>
      <c r="T175" s="200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1" t="s">
        <v>81</v>
      </c>
      <c r="AT175" s="202" t="s">
        <v>70</v>
      </c>
      <c r="AU175" s="202" t="s">
        <v>79</v>
      </c>
      <c r="AY175" s="201" t="s">
        <v>131</v>
      </c>
      <c r="BK175" s="203">
        <f>SUM(BK176:BK178)</f>
        <v>0</v>
      </c>
    </row>
    <row r="176" spans="1:65" s="2" customFormat="1" ht="16.5" customHeight="1">
      <c r="A176" s="40"/>
      <c r="B176" s="41"/>
      <c r="C176" s="206" t="s">
        <v>270</v>
      </c>
      <c r="D176" s="206" t="s">
        <v>134</v>
      </c>
      <c r="E176" s="207" t="s">
        <v>271</v>
      </c>
      <c r="F176" s="208" t="s">
        <v>272</v>
      </c>
      <c r="G176" s="209" t="s">
        <v>176</v>
      </c>
      <c r="H176" s="210">
        <v>3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42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229</v>
      </c>
      <c r="AT176" s="217" t="s">
        <v>134</v>
      </c>
      <c r="AU176" s="217" t="s">
        <v>81</v>
      </c>
      <c r="AY176" s="19" t="s">
        <v>131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79</v>
      </c>
      <c r="BK176" s="218">
        <f>ROUND(I176*H176,2)</f>
        <v>0</v>
      </c>
      <c r="BL176" s="19" t="s">
        <v>229</v>
      </c>
      <c r="BM176" s="217" t="s">
        <v>273</v>
      </c>
    </row>
    <row r="177" spans="1:65" s="2" customFormat="1" ht="16.5" customHeight="1">
      <c r="A177" s="40"/>
      <c r="B177" s="41"/>
      <c r="C177" s="206" t="s">
        <v>274</v>
      </c>
      <c r="D177" s="206" t="s">
        <v>134</v>
      </c>
      <c r="E177" s="207" t="s">
        <v>275</v>
      </c>
      <c r="F177" s="208" t="s">
        <v>276</v>
      </c>
      <c r="G177" s="209" t="s">
        <v>176</v>
      </c>
      <c r="H177" s="210">
        <v>3</v>
      </c>
      <c r="I177" s="211"/>
      <c r="J177" s="212">
        <f>ROUND(I177*H177,2)</f>
        <v>0</v>
      </c>
      <c r="K177" s="208" t="s">
        <v>19</v>
      </c>
      <c r="L177" s="46"/>
      <c r="M177" s="213" t="s">
        <v>19</v>
      </c>
      <c r="N177" s="214" t="s">
        <v>42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229</v>
      </c>
      <c r="AT177" s="217" t="s">
        <v>134</v>
      </c>
      <c r="AU177" s="217" t="s">
        <v>81</v>
      </c>
      <c r="AY177" s="19" t="s">
        <v>131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79</v>
      </c>
      <c r="BK177" s="218">
        <f>ROUND(I177*H177,2)</f>
        <v>0</v>
      </c>
      <c r="BL177" s="19" t="s">
        <v>229</v>
      </c>
      <c r="BM177" s="217" t="s">
        <v>277</v>
      </c>
    </row>
    <row r="178" spans="1:65" s="2" customFormat="1" ht="24.15" customHeight="1">
      <c r="A178" s="40"/>
      <c r="B178" s="41"/>
      <c r="C178" s="206" t="s">
        <v>278</v>
      </c>
      <c r="D178" s="206" t="s">
        <v>134</v>
      </c>
      <c r="E178" s="207" t="s">
        <v>279</v>
      </c>
      <c r="F178" s="208" t="s">
        <v>280</v>
      </c>
      <c r="G178" s="209" t="s">
        <v>281</v>
      </c>
      <c r="H178" s="257"/>
      <c r="I178" s="211"/>
      <c r="J178" s="212">
        <f>ROUND(I178*H178,2)</f>
        <v>0</v>
      </c>
      <c r="K178" s="208" t="s">
        <v>19</v>
      </c>
      <c r="L178" s="46"/>
      <c r="M178" s="213" t="s">
        <v>19</v>
      </c>
      <c r="N178" s="214" t="s">
        <v>42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229</v>
      </c>
      <c r="AT178" s="217" t="s">
        <v>134</v>
      </c>
      <c r="AU178" s="217" t="s">
        <v>81</v>
      </c>
      <c r="AY178" s="19" t="s">
        <v>131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79</v>
      </c>
      <c r="BK178" s="218">
        <f>ROUND(I178*H178,2)</f>
        <v>0</v>
      </c>
      <c r="BL178" s="19" t="s">
        <v>229</v>
      </c>
      <c r="BM178" s="217" t="s">
        <v>282</v>
      </c>
    </row>
    <row r="179" spans="1:63" s="12" customFormat="1" ht="22.8" customHeight="1">
      <c r="A179" s="12"/>
      <c r="B179" s="190"/>
      <c r="C179" s="191"/>
      <c r="D179" s="192" t="s">
        <v>70</v>
      </c>
      <c r="E179" s="204" t="s">
        <v>283</v>
      </c>
      <c r="F179" s="204" t="s">
        <v>284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SUM(P180:P216)</f>
        <v>0</v>
      </c>
      <c r="Q179" s="198"/>
      <c r="R179" s="199">
        <f>SUM(R180:R216)</f>
        <v>0.11582999999999999</v>
      </c>
      <c r="S179" s="198"/>
      <c r="T179" s="200">
        <f>SUM(T180:T216)</f>
        <v>0.18070000000000003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81</v>
      </c>
      <c r="AT179" s="202" t="s">
        <v>70</v>
      </c>
      <c r="AU179" s="202" t="s">
        <v>79</v>
      </c>
      <c r="AY179" s="201" t="s">
        <v>131</v>
      </c>
      <c r="BK179" s="203">
        <f>SUM(BK180:BK216)</f>
        <v>0</v>
      </c>
    </row>
    <row r="180" spans="1:65" s="2" customFormat="1" ht="16.5" customHeight="1">
      <c r="A180" s="40"/>
      <c r="B180" s="41"/>
      <c r="C180" s="206" t="s">
        <v>285</v>
      </c>
      <c r="D180" s="206" t="s">
        <v>134</v>
      </c>
      <c r="E180" s="207" t="s">
        <v>286</v>
      </c>
      <c r="F180" s="208" t="s">
        <v>287</v>
      </c>
      <c r="G180" s="209" t="s">
        <v>176</v>
      </c>
      <c r="H180" s="210">
        <v>3</v>
      </c>
      <c r="I180" s="211"/>
      <c r="J180" s="212">
        <f>ROUND(I180*H180,2)</f>
        <v>0</v>
      </c>
      <c r="K180" s="208" t="s">
        <v>138</v>
      </c>
      <c r="L180" s="46"/>
      <c r="M180" s="213" t="s">
        <v>19</v>
      </c>
      <c r="N180" s="214" t="s">
        <v>42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0.0342</v>
      </c>
      <c r="T180" s="216">
        <f>S180*H180</f>
        <v>0.1026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229</v>
      </c>
      <c r="AT180" s="217" t="s">
        <v>134</v>
      </c>
      <c r="AU180" s="217" t="s">
        <v>81</v>
      </c>
      <c r="AY180" s="19" t="s">
        <v>131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79</v>
      </c>
      <c r="BK180" s="218">
        <f>ROUND(I180*H180,2)</f>
        <v>0</v>
      </c>
      <c r="BL180" s="19" t="s">
        <v>229</v>
      </c>
      <c r="BM180" s="217" t="s">
        <v>288</v>
      </c>
    </row>
    <row r="181" spans="1:47" s="2" customFormat="1" ht="12">
      <c r="A181" s="40"/>
      <c r="B181" s="41"/>
      <c r="C181" s="42"/>
      <c r="D181" s="219" t="s">
        <v>141</v>
      </c>
      <c r="E181" s="42"/>
      <c r="F181" s="220" t="s">
        <v>289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141</v>
      </c>
      <c r="AU181" s="19" t="s">
        <v>81</v>
      </c>
    </row>
    <row r="182" spans="1:65" s="2" customFormat="1" ht="16.5" customHeight="1">
      <c r="A182" s="40"/>
      <c r="B182" s="41"/>
      <c r="C182" s="206" t="s">
        <v>290</v>
      </c>
      <c r="D182" s="206" t="s">
        <v>134</v>
      </c>
      <c r="E182" s="207" t="s">
        <v>291</v>
      </c>
      <c r="F182" s="208" t="s">
        <v>292</v>
      </c>
      <c r="G182" s="209" t="s">
        <v>176</v>
      </c>
      <c r="H182" s="210">
        <v>3</v>
      </c>
      <c r="I182" s="211"/>
      <c r="J182" s="212">
        <f>ROUND(I182*H182,2)</f>
        <v>0</v>
      </c>
      <c r="K182" s="208" t="s">
        <v>138</v>
      </c>
      <c r="L182" s="46"/>
      <c r="M182" s="213" t="s">
        <v>19</v>
      </c>
      <c r="N182" s="214" t="s">
        <v>42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0.01107</v>
      </c>
      <c r="T182" s="216">
        <f>S182*H182</f>
        <v>0.03321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229</v>
      </c>
      <c r="AT182" s="217" t="s">
        <v>134</v>
      </c>
      <c r="AU182" s="217" t="s">
        <v>81</v>
      </c>
      <c r="AY182" s="19" t="s">
        <v>131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79</v>
      </c>
      <c r="BK182" s="218">
        <f>ROUND(I182*H182,2)</f>
        <v>0</v>
      </c>
      <c r="BL182" s="19" t="s">
        <v>229</v>
      </c>
      <c r="BM182" s="217" t="s">
        <v>293</v>
      </c>
    </row>
    <row r="183" spans="1:47" s="2" customFormat="1" ht="12">
      <c r="A183" s="40"/>
      <c r="B183" s="41"/>
      <c r="C183" s="42"/>
      <c r="D183" s="219" t="s">
        <v>141</v>
      </c>
      <c r="E183" s="42"/>
      <c r="F183" s="220" t="s">
        <v>294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141</v>
      </c>
      <c r="AU183" s="19" t="s">
        <v>81</v>
      </c>
    </row>
    <row r="184" spans="1:65" s="2" customFormat="1" ht="16.5" customHeight="1">
      <c r="A184" s="40"/>
      <c r="B184" s="41"/>
      <c r="C184" s="206" t="s">
        <v>295</v>
      </c>
      <c r="D184" s="206" t="s">
        <v>134</v>
      </c>
      <c r="E184" s="207" t="s">
        <v>296</v>
      </c>
      <c r="F184" s="208" t="s">
        <v>297</v>
      </c>
      <c r="G184" s="209" t="s">
        <v>176</v>
      </c>
      <c r="H184" s="210">
        <v>2</v>
      </c>
      <c r="I184" s="211"/>
      <c r="J184" s="212">
        <f>ROUND(I184*H184,2)</f>
        <v>0</v>
      </c>
      <c r="K184" s="208" t="s">
        <v>19</v>
      </c>
      <c r="L184" s="46"/>
      <c r="M184" s="213" t="s">
        <v>19</v>
      </c>
      <c r="N184" s="214" t="s">
        <v>42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0.01946</v>
      </c>
      <c r="T184" s="216">
        <f>S184*H184</f>
        <v>0.03892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229</v>
      </c>
      <c r="AT184" s="217" t="s">
        <v>134</v>
      </c>
      <c r="AU184" s="217" t="s">
        <v>81</v>
      </c>
      <c r="AY184" s="19" t="s">
        <v>131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79</v>
      </c>
      <c r="BK184" s="218">
        <f>ROUND(I184*H184,2)</f>
        <v>0</v>
      </c>
      <c r="BL184" s="19" t="s">
        <v>229</v>
      </c>
      <c r="BM184" s="217" t="s">
        <v>298</v>
      </c>
    </row>
    <row r="185" spans="1:65" s="2" customFormat="1" ht="16.5" customHeight="1">
      <c r="A185" s="40"/>
      <c r="B185" s="41"/>
      <c r="C185" s="206" t="s">
        <v>299</v>
      </c>
      <c r="D185" s="206" t="s">
        <v>134</v>
      </c>
      <c r="E185" s="207" t="s">
        <v>300</v>
      </c>
      <c r="F185" s="208" t="s">
        <v>301</v>
      </c>
      <c r="G185" s="209" t="s">
        <v>176</v>
      </c>
      <c r="H185" s="210">
        <v>2</v>
      </c>
      <c r="I185" s="211"/>
      <c r="J185" s="212">
        <f>ROUND(I185*H185,2)</f>
        <v>0</v>
      </c>
      <c r="K185" s="208" t="s">
        <v>138</v>
      </c>
      <c r="L185" s="46"/>
      <c r="M185" s="213" t="s">
        <v>19</v>
      </c>
      <c r="N185" s="214" t="s">
        <v>42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0.00086</v>
      </c>
      <c r="T185" s="216">
        <f>S185*H185</f>
        <v>0.00172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229</v>
      </c>
      <c r="AT185" s="217" t="s">
        <v>134</v>
      </c>
      <c r="AU185" s="217" t="s">
        <v>81</v>
      </c>
      <c r="AY185" s="19" t="s">
        <v>131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79</v>
      </c>
      <c r="BK185" s="218">
        <f>ROUND(I185*H185,2)</f>
        <v>0</v>
      </c>
      <c r="BL185" s="19" t="s">
        <v>229</v>
      </c>
      <c r="BM185" s="217" t="s">
        <v>302</v>
      </c>
    </row>
    <row r="186" spans="1:47" s="2" customFormat="1" ht="12">
      <c r="A186" s="40"/>
      <c r="B186" s="41"/>
      <c r="C186" s="42"/>
      <c r="D186" s="219" t="s">
        <v>141</v>
      </c>
      <c r="E186" s="42"/>
      <c r="F186" s="220" t="s">
        <v>303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141</v>
      </c>
      <c r="AU186" s="19" t="s">
        <v>81</v>
      </c>
    </row>
    <row r="187" spans="1:65" s="2" customFormat="1" ht="16.5" customHeight="1">
      <c r="A187" s="40"/>
      <c r="B187" s="41"/>
      <c r="C187" s="206" t="s">
        <v>304</v>
      </c>
      <c r="D187" s="206" t="s">
        <v>134</v>
      </c>
      <c r="E187" s="207" t="s">
        <v>305</v>
      </c>
      <c r="F187" s="208" t="s">
        <v>306</v>
      </c>
      <c r="G187" s="209" t="s">
        <v>307</v>
      </c>
      <c r="H187" s="210">
        <v>3</v>
      </c>
      <c r="I187" s="211"/>
      <c r="J187" s="212">
        <f>ROUND(I187*H187,2)</f>
        <v>0</v>
      </c>
      <c r="K187" s="208" t="s">
        <v>138</v>
      </c>
      <c r="L187" s="46"/>
      <c r="M187" s="213" t="s">
        <v>19</v>
      </c>
      <c r="N187" s="214" t="s">
        <v>42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0.00085</v>
      </c>
      <c r="T187" s="216">
        <f>S187*H187</f>
        <v>0.0025499999999999997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229</v>
      </c>
      <c r="AT187" s="217" t="s">
        <v>134</v>
      </c>
      <c r="AU187" s="217" t="s">
        <v>81</v>
      </c>
      <c r="AY187" s="19" t="s">
        <v>131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79</v>
      </c>
      <c r="BK187" s="218">
        <f>ROUND(I187*H187,2)</f>
        <v>0</v>
      </c>
      <c r="BL187" s="19" t="s">
        <v>229</v>
      </c>
      <c r="BM187" s="217" t="s">
        <v>308</v>
      </c>
    </row>
    <row r="188" spans="1:47" s="2" customFormat="1" ht="12">
      <c r="A188" s="40"/>
      <c r="B188" s="41"/>
      <c r="C188" s="42"/>
      <c r="D188" s="219" t="s">
        <v>141</v>
      </c>
      <c r="E188" s="42"/>
      <c r="F188" s="220" t="s">
        <v>309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141</v>
      </c>
      <c r="AU188" s="19" t="s">
        <v>81</v>
      </c>
    </row>
    <row r="189" spans="1:51" s="15" customFormat="1" ht="12">
      <c r="A189" s="15"/>
      <c r="B189" s="247"/>
      <c r="C189" s="248"/>
      <c r="D189" s="226" t="s">
        <v>143</v>
      </c>
      <c r="E189" s="249" t="s">
        <v>19</v>
      </c>
      <c r="F189" s="250" t="s">
        <v>310</v>
      </c>
      <c r="G189" s="248"/>
      <c r="H189" s="249" t="s">
        <v>19</v>
      </c>
      <c r="I189" s="251"/>
      <c r="J189" s="248"/>
      <c r="K189" s="248"/>
      <c r="L189" s="252"/>
      <c r="M189" s="253"/>
      <c r="N189" s="254"/>
      <c r="O189" s="254"/>
      <c r="P189" s="254"/>
      <c r="Q189" s="254"/>
      <c r="R189" s="254"/>
      <c r="S189" s="254"/>
      <c r="T189" s="25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6" t="s">
        <v>143</v>
      </c>
      <c r="AU189" s="256" t="s">
        <v>81</v>
      </c>
      <c r="AV189" s="15" t="s">
        <v>79</v>
      </c>
      <c r="AW189" s="15" t="s">
        <v>32</v>
      </c>
      <c r="AX189" s="15" t="s">
        <v>71</v>
      </c>
      <c r="AY189" s="256" t="s">
        <v>131</v>
      </c>
    </row>
    <row r="190" spans="1:51" s="13" customFormat="1" ht="12">
      <c r="A190" s="13"/>
      <c r="B190" s="224"/>
      <c r="C190" s="225"/>
      <c r="D190" s="226" t="s">
        <v>143</v>
      </c>
      <c r="E190" s="227" t="s">
        <v>19</v>
      </c>
      <c r="F190" s="228" t="s">
        <v>154</v>
      </c>
      <c r="G190" s="225"/>
      <c r="H190" s="229">
        <v>3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143</v>
      </c>
      <c r="AU190" s="235" t="s">
        <v>81</v>
      </c>
      <c r="AV190" s="13" t="s">
        <v>81</v>
      </c>
      <c r="AW190" s="13" t="s">
        <v>32</v>
      </c>
      <c r="AX190" s="13" t="s">
        <v>79</v>
      </c>
      <c r="AY190" s="235" t="s">
        <v>131</v>
      </c>
    </row>
    <row r="191" spans="1:65" s="2" customFormat="1" ht="16.5" customHeight="1">
      <c r="A191" s="40"/>
      <c r="B191" s="41"/>
      <c r="C191" s="206" t="s">
        <v>311</v>
      </c>
      <c r="D191" s="206" t="s">
        <v>134</v>
      </c>
      <c r="E191" s="207" t="s">
        <v>312</v>
      </c>
      <c r="F191" s="208" t="s">
        <v>313</v>
      </c>
      <c r="G191" s="209" t="s">
        <v>307</v>
      </c>
      <c r="H191" s="210">
        <v>2</v>
      </c>
      <c r="I191" s="211"/>
      <c r="J191" s="212">
        <f>ROUND(I191*H191,2)</f>
        <v>0</v>
      </c>
      <c r="K191" s="208" t="s">
        <v>19</v>
      </c>
      <c r="L191" s="46"/>
      <c r="M191" s="213" t="s">
        <v>19</v>
      </c>
      <c r="N191" s="214" t="s">
        <v>42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0.00085</v>
      </c>
      <c r="T191" s="216">
        <f>S191*H191</f>
        <v>0.0017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229</v>
      </c>
      <c r="AT191" s="217" t="s">
        <v>134</v>
      </c>
      <c r="AU191" s="217" t="s">
        <v>81</v>
      </c>
      <c r="AY191" s="19" t="s">
        <v>131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79</v>
      </c>
      <c r="BK191" s="218">
        <f>ROUND(I191*H191,2)</f>
        <v>0</v>
      </c>
      <c r="BL191" s="19" t="s">
        <v>229</v>
      </c>
      <c r="BM191" s="217" t="s">
        <v>314</v>
      </c>
    </row>
    <row r="192" spans="1:51" s="15" customFormat="1" ht="12">
      <c r="A192" s="15"/>
      <c r="B192" s="247"/>
      <c r="C192" s="248"/>
      <c r="D192" s="226" t="s">
        <v>143</v>
      </c>
      <c r="E192" s="249" t="s">
        <v>19</v>
      </c>
      <c r="F192" s="250" t="s">
        <v>315</v>
      </c>
      <c r="G192" s="248"/>
      <c r="H192" s="249" t="s">
        <v>19</v>
      </c>
      <c r="I192" s="251"/>
      <c r="J192" s="248"/>
      <c r="K192" s="248"/>
      <c r="L192" s="252"/>
      <c r="M192" s="253"/>
      <c r="N192" s="254"/>
      <c r="O192" s="254"/>
      <c r="P192" s="254"/>
      <c r="Q192" s="254"/>
      <c r="R192" s="254"/>
      <c r="S192" s="254"/>
      <c r="T192" s="25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6" t="s">
        <v>143</v>
      </c>
      <c r="AU192" s="256" t="s">
        <v>81</v>
      </c>
      <c r="AV192" s="15" t="s">
        <v>79</v>
      </c>
      <c r="AW192" s="15" t="s">
        <v>32</v>
      </c>
      <c r="AX192" s="15" t="s">
        <v>71</v>
      </c>
      <c r="AY192" s="256" t="s">
        <v>131</v>
      </c>
    </row>
    <row r="193" spans="1:51" s="13" customFormat="1" ht="12">
      <c r="A193" s="13"/>
      <c r="B193" s="224"/>
      <c r="C193" s="225"/>
      <c r="D193" s="226" t="s">
        <v>143</v>
      </c>
      <c r="E193" s="227" t="s">
        <v>19</v>
      </c>
      <c r="F193" s="228" t="s">
        <v>81</v>
      </c>
      <c r="G193" s="225"/>
      <c r="H193" s="229">
        <v>2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143</v>
      </c>
      <c r="AU193" s="235" t="s">
        <v>81</v>
      </c>
      <c r="AV193" s="13" t="s">
        <v>81</v>
      </c>
      <c r="AW193" s="13" t="s">
        <v>32</v>
      </c>
      <c r="AX193" s="13" t="s">
        <v>79</v>
      </c>
      <c r="AY193" s="235" t="s">
        <v>131</v>
      </c>
    </row>
    <row r="194" spans="1:65" s="2" customFormat="1" ht="21.75" customHeight="1">
      <c r="A194" s="40"/>
      <c r="B194" s="41"/>
      <c r="C194" s="206" t="s">
        <v>316</v>
      </c>
      <c r="D194" s="206" t="s">
        <v>134</v>
      </c>
      <c r="E194" s="207" t="s">
        <v>317</v>
      </c>
      <c r="F194" s="208" t="s">
        <v>318</v>
      </c>
      <c r="G194" s="209" t="s">
        <v>176</v>
      </c>
      <c r="H194" s="210">
        <v>3</v>
      </c>
      <c r="I194" s="211"/>
      <c r="J194" s="212">
        <f>ROUND(I194*H194,2)</f>
        <v>0</v>
      </c>
      <c r="K194" s="208" t="s">
        <v>138</v>
      </c>
      <c r="L194" s="46"/>
      <c r="M194" s="213" t="s">
        <v>19</v>
      </c>
      <c r="N194" s="214" t="s">
        <v>42</v>
      </c>
      <c r="O194" s="86"/>
      <c r="P194" s="215">
        <f>O194*H194</f>
        <v>0</v>
      </c>
      <c r="Q194" s="215">
        <v>0.01697</v>
      </c>
      <c r="R194" s="215">
        <f>Q194*H194</f>
        <v>0.05091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229</v>
      </c>
      <c r="AT194" s="217" t="s">
        <v>134</v>
      </c>
      <c r="AU194" s="217" t="s">
        <v>81</v>
      </c>
      <c r="AY194" s="19" t="s">
        <v>131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79</v>
      </c>
      <c r="BK194" s="218">
        <f>ROUND(I194*H194,2)</f>
        <v>0</v>
      </c>
      <c r="BL194" s="19" t="s">
        <v>229</v>
      </c>
      <c r="BM194" s="217" t="s">
        <v>319</v>
      </c>
    </row>
    <row r="195" spans="1:47" s="2" customFormat="1" ht="12">
      <c r="A195" s="40"/>
      <c r="B195" s="41"/>
      <c r="C195" s="42"/>
      <c r="D195" s="219" t="s">
        <v>141</v>
      </c>
      <c r="E195" s="42"/>
      <c r="F195" s="220" t="s">
        <v>320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141</v>
      </c>
      <c r="AU195" s="19" t="s">
        <v>81</v>
      </c>
    </row>
    <row r="196" spans="1:65" s="2" customFormat="1" ht="21.75" customHeight="1">
      <c r="A196" s="40"/>
      <c r="B196" s="41"/>
      <c r="C196" s="206" t="s">
        <v>321</v>
      </c>
      <c r="D196" s="206" t="s">
        <v>134</v>
      </c>
      <c r="E196" s="207" t="s">
        <v>322</v>
      </c>
      <c r="F196" s="208" t="s">
        <v>323</v>
      </c>
      <c r="G196" s="209" t="s">
        <v>176</v>
      </c>
      <c r="H196" s="210">
        <v>3</v>
      </c>
      <c r="I196" s="211"/>
      <c r="J196" s="212">
        <f>ROUND(I196*H196,2)</f>
        <v>0</v>
      </c>
      <c r="K196" s="208" t="s">
        <v>138</v>
      </c>
      <c r="L196" s="46"/>
      <c r="M196" s="213" t="s">
        <v>19</v>
      </c>
      <c r="N196" s="214" t="s">
        <v>42</v>
      </c>
      <c r="O196" s="86"/>
      <c r="P196" s="215">
        <f>O196*H196</f>
        <v>0</v>
      </c>
      <c r="Q196" s="215">
        <v>0.01908</v>
      </c>
      <c r="R196" s="215">
        <f>Q196*H196</f>
        <v>0.05724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229</v>
      </c>
      <c r="AT196" s="217" t="s">
        <v>134</v>
      </c>
      <c r="AU196" s="217" t="s">
        <v>81</v>
      </c>
      <c r="AY196" s="19" t="s">
        <v>131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79</v>
      </c>
      <c r="BK196" s="218">
        <f>ROUND(I196*H196,2)</f>
        <v>0</v>
      </c>
      <c r="BL196" s="19" t="s">
        <v>229</v>
      </c>
      <c r="BM196" s="217" t="s">
        <v>324</v>
      </c>
    </row>
    <row r="197" spans="1:47" s="2" customFormat="1" ht="12">
      <c r="A197" s="40"/>
      <c r="B197" s="41"/>
      <c r="C197" s="42"/>
      <c r="D197" s="219" t="s">
        <v>141</v>
      </c>
      <c r="E197" s="42"/>
      <c r="F197" s="220" t="s">
        <v>325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141</v>
      </c>
      <c r="AU197" s="19" t="s">
        <v>81</v>
      </c>
    </row>
    <row r="198" spans="1:65" s="2" customFormat="1" ht="16.5" customHeight="1">
      <c r="A198" s="40"/>
      <c r="B198" s="41"/>
      <c r="C198" s="206" t="s">
        <v>326</v>
      </c>
      <c r="D198" s="206" t="s">
        <v>134</v>
      </c>
      <c r="E198" s="207" t="s">
        <v>327</v>
      </c>
      <c r="F198" s="208" t="s">
        <v>328</v>
      </c>
      <c r="G198" s="209" t="s">
        <v>307</v>
      </c>
      <c r="H198" s="210">
        <v>3</v>
      </c>
      <c r="I198" s="211"/>
      <c r="J198" s="212">
        <f>ROUND(I198*H198,2)</f>
        <v>0</v>
      </c>
      <c r="K198" s="208" t="s">
        <v>138</v>
      </c>
      <c r="L198" s="46"/>
      <c r="M198" s="213" t="s">
        <v>19</v>
      </c>
      <c r="N198" s="214" t="s">
        <v>42</v>
      </c>
      <c r="O198" s="86"/>
      <c r="P198" s="215">
        <f>O198*H198</f>
        <v>0</v>
      </c>
      <c r="Q198" s="215">
        <v>0.00028</v>
      </c>
      <c r="R198" s="215">
        <f>Q198*H198</f>
        <v>0.0008399999999999999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229</v>
      </c>
      <c r="AT198" s="217" t="s">
        <v>134</v>
      </c>
      <c r="AU198" s="217" t="s">
        <v>81</v>
      </c>
      <c r="AY198" s="19" t="s">
        <v>131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79</v>
      </c>
      <c r="BK198" s="218">
        <f>ROUND(I198*H198,2)</f>
        <v>0</v>
      </c>
      <c r="BL198" s="19" t="s">
        <v>229</v>
      </c>
      <c r="BM198" s="217" t="s">
        <v>329</v>
      </c>
    </row>
    <row r="199" spans="1:47" s="2" customFormat="1" ht="12">
      <c r="A199" s="40"/>
      <c r="B199" s="41"/>
      <c r="C199" s="42"/>
      <c r="D199" s="219" t="s">
        <v>141</v>
      </c>
      <c r="E199" s="42"/>
      <c r="F199" s="220" t="s">
        <v>330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141</v>
      </c>
      <c r="AU199" s="19" t="s">
        <v>81</v>
      </c>
    </row>
    <row r="200" spans="1:65" s="2" customFormat="1" ht="16.5" customHeight="1">
      <c r="A200" s="40"/>
      <c r="B200" s="41"/>
      <c r="C200" s="206" t="s">
        <v>331</v>
      </c>
      <c r="D200" s="206" t="s">
        <v>134</v>
      </c>
      <c r="E200" s="207" t="s">
        <v>332</v>
      </c>
      <c r="F200" s="208" t="s">
        <v>333</v>
      </c>
      <c r="G200" s="209" t="s">
        <v>176</v>
      </c>
      <c r="H200" s="210">
        <v>2</v>
      </c>
      <c r="I200" s="211"/>
      <c r="J200" s="212">
        <f>ROUND(I200*H200,2)</f>
        <v>0</v>
      </c>
      <c r="K200" s="208" t="s">
        <v>138</v>
      </c>
      <c r="L200" s="46"/>
      <c r="M200" s="213" t="s">
        <v>19</v>
      </c>
      <c r="N200" s="214" t="s">
        <v>42</v>
      </c>
      <c r="O200" s="86"/>
      <c r="P200" s="215">
        <f>O200*H200</f>
        <v>0</v>
      </c>
      <c r="Q200" s="215">
        <v>0.00173</v>
      </c>
      <c r="R200" s="215">
        <f>Q200*H200</f>
        <v>0.00346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229</v>
      </c>
      <c r="AT200" s="217" t="s">
        <v>134</v>
      </c>
      <c r="AU200" s="217" t="s">
        <v>81</v>
      </c>
      <c r="AY200" s="19" t="s">
        <v>131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79</v>
      </c>
      <c r="BK200" s="218">
        <f>ROUND(I200*H200,2)</f>
        <v>0</v>
      </c>
      <c r="BL200" s="19" t="s">
        <v>229</v>
      </c>
      <c r="BM200" s="217" t="s">
        <v>334</v>
      </c>
    </row>
    <row r="201" spans="1:47" s="2" customFormat="1" ht="12">
      <c r="A201" s="40"/>
      <c r="B201" s="41"/>
      <c r="C201" s="42"/>
      <c r="D201" s="219" t="s">
        <v>141</v>
      </c>
      <c r="E201" s="42"/>
      <c r="F201" s="220" t="s">
        <v>335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141</v>
      </c>
      <c r="AU201" s="19" t="s">
        <v>81</v>
      </c>
    </row>
    <row r="202" spans="1:51" s="15" customFormat="1" ht="12">
      <c r="A202" s="15"/>
      <c r="B202" s="247"/>
      <c r="C202" s="248"/>
      <c r="D202" s="226" t="s">
        <v>143</v>
      </c>
      <c r="E202" s="249" t="s">
        <v>19</v>
      </c>
      <c r="F202" s="250" t="s">
        <v>336</v>
      </c>
      <c r="G202" s="248"/>
      <c r="H202" s="249" t="s">
        <v>19</v>
      </c>
      <c r="I202" s="251"/>
      <c r="J202" s="248"/>
      <c r="K202" s="248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143</v>
      </c>
      <c r="AU202" s="256" t="s">
        <v>81</v>
      </c>
      <c r="AV202" s="15" t="s">
        <v>79</v>
      </c>
      <c r="AW202" s="15" t="s">
        <v>32</v>
      </c>
      <c r="AX202" s="15" t="s">
        <v>71</v>
      </c>
      <c r="AY202" s="256" t="s">
        <v>131</v>
      </c>
    </row>
    <row r="203" spans="1:51" s="13" customFormat="1" ht="12">
      <c r="A203" s="13"/>
      <c r="B203" s="224"/>
      <c r="C203" s="225"/>
      <c r="D203" s="226" t="s">
        <v>143</v>
      </c>
      <c r="E203" s="227" t="s">
        <v>19</v>
      </c>
      <c r="F203" s="228" t="s">
        <v>81</v>
      </c>
      <c r="G203" s="225"/>
      <c r="H203" s="229">
        <v>2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143</v>
      </c>
      <c r="AU203" s="235" t="s">
        <v>81</v>
      </c>
      <c r="AV203" s="13" t="s">
        <v>81</v>
      </c>
      <c r="AW203" s="13" t="s">
        <v>32</v>
      </c>
      <c r="AX203" s="13" t="s">
        <v>79</v>
      </c>
      <c r="AY203" s="235" t="s">
        <v>131</v>
      </c>
    </row>
    <row r="204" spans="1:65" s="2" customFormat="1" ht="16.5" customHeight="1">
      <c r="A204" s="40"/>
      <c r="B204" s="41"/>
      <c r="C204" s="258" t="s">
        <v>337</v>
      </c>
      <c r="D204" s="258" t="s">
        <v>338</v>
      </c>
      <c r="E204" s="259" t="s">
        <v>339</v>
      </c>
      <c r="F204" s="260" t="s">
        <v>340</v>
      </c>
      <c r="G204" s="261" t="s">
        <v>341</v>
      </c>
      <c r="H204" s="262">
        <v>2</v>
      </c>
      <c r="I204" s="263"/>
      <c r="J204" s="264">
        <f>ROUND(I204*H204,2)</f>
        <v>0</v>
      </c>
      <c r="K204" s="260" t="s">
        <v>138</v>
      </c>
      <c r="L204" s="265"/>
      <c r="M204" s="266" t="s">
        <v>19</v>
      </c>
      <c r="N204" s="267" t="s">
        <v>42</v>
      </c>
      <c r="O204" s="86"/>
      <c r="P204" s="215">
        <f>O204*H204</f>
        <v>0</v>
      </c>
      <c r="Q204" s="215">
        <v>0.0005</v>
      </c>
      <c r="R204" s="215">
        <f>Q204*H204</f>
        <v>0.001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316</v>
      </c>
      <c r="AT204" s="217" t="s">
        <v>338</v>
      </c>
      <c r="AU204" s="217" t="s">
        <v>81</v>
      </c>
      <c r="AY204" s="19" t="s">
        <v>131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79</v>
      </c>
      <c r="BK204" s="218">
        <f>ROUND(I204*H204,2)</f>
        <v>0</v>
      </c>
      <c r="BL204" s="19" t="s">
        <v>229</v>
      </c>
      <c r="BM204" s="217" t="s">
        <v>342</v>
      </c>
    </row>
    <row r="205" spans="1:65" s="2" customFormat="1" ht="24.15" customHeight="1">
      <c r="A205" s="40"/>
      <c r="B205" s="41"/>
      <c r="C205" s="206" t="s">
        <v>343</v>
      </c>
      <c r="D205" s="206" t="s">
        <v>134</v>
      </c>
      <c r="E205" s="207" t="s">
        <v>344</v>
      </c>
      <c r="F205" s="208" t="s">
        <v>345</v>
      </c>
      <c r="G205" s="209" t="s">
        <v>176</v>
      </c>
      <c r="H205" s="210">
        <v>2</v>
      </c>
      <c r="I205" s="211"/>
      <c r="J205" s="212">
        <f>ROUND(I205*H205,2)</f>
        <v>0</v>
      </c>
      <c r="K205" s="208" t="s">
        <v>138</v>
      </c>
      <c r="L205" s="46"/>
      <c r="M205" s="213" t="s">
        <v>19</v>
      </c>
      <c r="N205" s="214" t="s">
        <v>42</v>
      </c>
      <c r="O205" s="86"/>
      <c r="P205" s="215">
        <f>O205*H205</f>
        <v>0</v>
      </c>
      <c r="Q205" s="215">
        <v>0.00104</v>
      </c>
      <c r="R205" s="215">
        <f>Q205*H205</f>
        <v>0.00208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229</v>
      </c>
      <c r="AT205" s="217" t="s">
        <v>134</v>
      </c>
      <c r="AU205" s="217" t="s">
        <v>81</v>
      </c>
      <c r="AY205" s="19" t="s">
        <v>131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79</v>
      </c>
      <c r="BK205" s="218">
        <f>ROUND(I205*H205,2)</f>
        <v>0</v>
      </c>
      <c r="BL205" s="19" t="s">
        <v>229</v>
      </c>
      <c r="BM205" s="217" t="s">
        <v>346</v>
      </c>
    </row>
    <row r="206" spans="1:47" s="2" customFormat="1" ht="12">
      <c r="A206" s="40"/>
      <c r="B206" s="41"/>
      <c r="C206" s="42"/>
      <c r="D206" s="219" t="s">
        <v>141</v>
      </c>
      <c r="E206" s="42"/>
      <c r="F206" s="220" t="s">
        <v>347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141</v>
      </c>
      <c r="AU206" s="19" t="s">
        <v>81</v>
      </c>
    </row>
    <row r="207" spans="1:65" s="2" customFormat="1" ht="16.5" customHeight="1">
      <c r="A207" s="40"/>
      <c r="B207" s="41"/>
      <c r="C207" s="206" t="s">
        <v>348</v>
      </c>
      <c r="D207" s="206" t="s">
        <v>134</v>
      </c>
      <c r="E207" s="207" t="s">
        <v>349</v>
      </c>
      <c r="F207" s="208" t="s">
        <v>350</v>
      </c>
      <c r="G207" s="209" t="s">
        <v>307</v>
      </c>
      <c r="H207" s="210">
        <v>2</v>
      </c>
      <c r="I207" s="211"/>
      <c r="J207" s="212">
        <f>ROUND(I207*H207,2)</f>
        <v>0</v>
      </c>
      <c r="K207" s="208" t="s">
        <v>138</v>
      </c>
      <c r="L207" s="46"/>
      <c r="M207" s="213" t="s">
        <v>19</v>
      </c>
      <c r="N207" s="214" t="s">
        <v>42</v>
      </c>
      <c r="O207" s="86"/>
      <c r="P207" s="215">
        <f>O207*H207</f>
        <v>0</v>
      </c>
      <c r="Q207" s="215">
        <v>0.00015</v>
      </c>
      <c r="R207" s="215">
        <f>Q207*H207</f>
        <v>0.0003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229</v>
      </c>
      <c r="AT207" s="217" t="s">
        <v>134</v>
      </c>
      <c r="AU207" s="217" t="s">
        <v>81</v>
      </c>
      <c r="AY207" s="19" t="s">
        <v>131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79</v>
      </c>
      <c r="BK207" s="218">
        <f>ROUND(I207*H207,2)</f>
        <v>0</v>
      </c>
      <c r="BL207" s="19" t="s">
        <v>229</v>
      </c>
      <c r="BM207" s="217" t="s">
        <v>351</v>
      </c>
    </row>
    <row r="208" spans="1:47" s="2" customFormat="1" ht="12">
      <c r="A208" s="40"/>
      <c r="B208" s="41"/>
      <c r="C208" s="42"/>
      <c r="D208" s="219" t="s">
        <v>141</v>
      </c>
      <c r="E208" s="42"/>
      <c r="F208" s="220" t="s">
        <v>352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141</v>
      </c>
      <c r="AU208" s="19" t="s">
        <v>81</v>
      </c>
    </row>
    <row r="209" spans="1:51" s="15" customFormat="1" ht="12">
      <c r="A209" s="15"/>
      <c r="B209" s="247"/>
      <c r="C209" s="248"/>
      <c r="D209" s="226" t="s">
        <v>143</v>
      </c>
      <c r="E209" s="249" t="s">
        <v>19</v>
      </c>
      <c r="F209" s="250" t="s">
        <v>353</v>
      </c>
      <c r="G209" s="248"/>
      <c r="H209" s="249" t="s">
        <v>19</v>
      </c>
      <c r="I209" s="251"/>
      <c r="J209" s="248"/>
      <c r="K209" s="248"/>
      <c r="L209" s="252"/>
      <c r="M209" s="253"/>
      <c r="N209" s="254"/>
      <c r="O209" s="254"/>
      <c r="P209" s="254"/>
      <c r="Q209" s="254"/>
      <c r="R209" s="254"/>
      <c r="S209" s="254"/>
      <c r="T209" s="25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6" t="s">
        <v>143</v>
      </c>
      <c r="AU209" s="256" t="s">
        <v>81</v>
      </c>
      <c r="AV209" s="15" t="s">
        <v>79</v>
      </c>
      <c r="AW209" s="15" t="s">
        <v>32</v>
      </c>
      <c r="AX209" s="15" t="s">
        <v>71</v>
      </c>
      <c r="AY209" s="256" t="s">
        <v>131</v>
      </c>
    </row>
    <row r="210" spans="1:51" s="13" customFormat="1" ht="12">
      <c r="A210" s="13"/>
      <c r="B210" s="224"/>
      <c r="C210" s="225"/>
      <c r="D210" s="226" t="s">
        <v>143</v>
      </c>
      <c r="E210" s="227" t="s">
        <v>19</v>
      </c>
      <c r="F210" s="228" t="s">
        <v>81</v>
      </c>
      <c r="G210" s="225"/>
      <c r="H210" s="229">
        <v>2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143</v>
      </c>
      <c r="AU210" s="235" t="s">
        <v>81</v>
      </c>
      <c r="AV210" s="13" t="s">
        <v>81</v>
      </c>
      <c r="AW210" s="13" t="s">
        <v>32</v>
      </c>
      <c r="AX210" s="13" t="s">
        <v>79</v>
      </c>
      <c r="AY210" s="235" t="s">
        <v>131</v>
      </c>
    </row>
    <row r="211" spans="1:65" s="2" customFormat="1" ht="21.75" customHeight="1">
      <c r="A211" s="40"/>
      <c r="B211" s="41"/>
      <c r="C211" s="206" t="s">
        <v>354</v>
      </c>
      <c r="D211" s="206" t="s">
        <v>134</v>
      </c>
      <c r="E211" s="207" t="s">
        <v>355</v>
      </c>
      <c r="F211" s="208" t="s">
        <v>356</v>
      </c>
      <c r="G211" s="209" t="s">
        <v>307</v>
      </c>
      <c r="H211" s="210">
        <v>1</v>
      </c>
      <c r="I211" s="211"/>
      <c r="J211" s="212">
        <f>ROUND(I211*H211,2)</f>
        <v>0</v>
      </c>
      <c r="K211" s="208" t="s">
        <v>19</v>
      </c>
      <c r="L211" s="46"/>
      <c r="M211" s="213" t="s">
        <v>19</v>
      </c>
      <c r="N211" s="214" t="s">
        <v>42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229</v>
      </c>
      <c r="AT211" s="217" t="s">
        <v>134</v>
      </c>
      <c r="AU211" s="217" t="s">
        <v>81</v>
      </c>
      <c r="AY211" s="19" t="s">
        <v>131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79</v>
      </c>
      <c r="BK211" s="218">
        <f>ROUND(I211*H211,2)</f>
        <v>0</v>
      </c>
      <c r="BL211" s="19" t="s">
        <v>229</v>
      </c>
      <c r="BM211" s="217" t="s">
        <v>357</v>
      </c>
    </row>
    <row r="212" spans="1:65" s="2" customFormat="1" ht="21.75" customHeight="1">
      <c r="A212" s="40"/>
      <c r="B212" s="41"/>
      <c r="C212" s="206" t="s">
        <v>358</v>
      </c>
      <c r="D212" s="206" t="s">
        <v>134</v>
      </c>
      <c r="E212" s="207" t="s">
        <v>359</v>
      </c>
      <c r="F212" s="208" t="s">
        <v>360</v>
      </c>
      <c r="G212" s="209" t="s">
        <v>307</v>
      </c>
      <c r="H212" s="210">
        <v>3</v>
      </c>
      <c r="I212" s="211"/>
      <c r="J212" s="212">
        <f>ROUND(I212*H212,2)</f>
        <v>0</v>
      </c>
      <c r="K212" s="208" t="s">
        <v>19</v>
      </c>
      <c r="L212" s="46"/>
      <c r="M212" s="213" t="s">
        <v>19</v>
      </c>
      <c r="N212" s="214" t="s">
        <v>42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229</v>
      </c>
      <c r="AT212" s="217" t="s">
        <v>134</v>
      </c>
      <c r="AU212" s="217" t="s">
        <v>81</v>
      </c>
      <c r="AY212" s="19" t="s">
        <v>131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79</v>
      </c>
      <c r="BK212" s="218">
        <f>ROUND(I212*H212,2)</f>
        <v>0</v>
      </c>
      <c r="BL212" s="19" t="s">
        <v>229</v>
      </c>
      <c r="BM212" s="217" t="s">
        <v>361</v>
      </c>
    </row>
    <row r="213" spans="1:65" s="2" customFormat="1" ht="21.75" customHeight="1">
      <c r="A213" s="40"/>
      <c r="B213" s="41"/>
      <c r="C213" s="206" t="s">
        <v>362</v>
      </c>
      <c r="D213" s="206" t="s">
        <v>134</v>
      </c>
      <c r="E213" s="207" t="s">
        <v>363</v>
      </c>
      <c r="F213" s="208" t="s">
        <v>364</v>
      </c>
      <c r="G213" s="209" t="s">
        <v>307</v>
      </c>
      <c r="H213" s="210">
        <v>1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42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229</v>
      </c>
      <c r="AT213" s="217" t="s">
        <v>134</v>
      </c>
      <c r="AU213" s="217" t="s">
        <v>81</v>
      </c>
      <c r="AY213" s="19" t="s">
        <v>131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79</v>
      </c>
      <c r="BK213" s="218">
        <f>ROUND(I213*H213,2)</f>
        <v>0</v>
      </c>
      <c r="BL213" s="19" t="s">
        <v>229</v>
      </c>
      <c r="BM213" s="217" t="s">
        <v>365</v>
      </c>
    </row>
    <row r="214" spans="1:65" s="2" customFormat="1" ht="16.5" customHeight="1">
      <c r="A214" s="40"/>
      <c r="B214" s="41"/>
      <c r="C214" s="206" t="s">
        <v>366</v>
      </c>
      <c r="D214" s="206" t="s">
        <v>134</v>
      </c>
      <c r="E214" s="207" t="s">
        <v>367</v>
      </c>
      <c r="F214" s="208" t="s">
        <v>368</v>
      </c>
      <c r="G214" s="209" t="s">
        <v>307</v>
      </c>
      <c r="H214" s="210">
        <v>1</v>
      </c>
      <c r="I214" s="211"/>
      <c r="J214" s="212">
        <f>ROUND(I214*H214,2)</f>
        <v>0</v>
      </c>
      <c r="K214" s="208" t="s">
        <v>19</v>
      </c>
      <c r="L214" s="46"/>
      <c r="M214" s="213" t="s">
        <v>19</v>
      </c>
      <c r="N214" s="214" t="s">
        <v>42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229</v>
      </c>
      <c r="AT214" s="217" t="s">
        <v>134</v>
      </c>
      <c r="AU214" s="217" t="s">
        <v>81</v>
      </c>
      <c r="AY214" s="19" t="s">
        <v>131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79</v>
      </c>
      <c r="BK214" s="218">
        <f>ROUND(I214*H214,2)</f>
        <v>0</v>
      </c>
      <c r="BL214" s="19" t="s">
        <v>229</v>
      </c>
      <c r="BM214" s="217" t="s">
        <v>369</v>
      </c>
    </row>
    <row r="215" spans="1:65" s="2" customFormat="1" ht="24.15" customHeight="1">
      <c r="A215" s="40"/>
      <c r="B215" s="41"/>
      <c r="C215" s="206" t="s">
        <v>370</v>
      </c>
      <c r="D215" s="206" t="s">
        <v>134</v>
      </c>
      <c r="E215" s="207" t="s">
        <v>371</v>
      </c>
      <c r="F215" s="208" t="s">
        <v>372</v>
      </c>
      <c r="G215" s="209" t="s">
        <v>281</v>
      </c>
      <c r="H215" s="257"/>
      <c r="I215" s="211"/>
      <c r="J215" s="212">
        <f>ROUND(I215*H215,2)</f>
        <v>0</v>
      </c>
      <c r="K215" s="208" t="s">
        <v>138</v>
      </c>
      <c r="L215" s="46"/>
      <c r="M215" s="213" t="s">
        <v>19</v>
      </c>
      <c r="N215" s="214" t="s">
        <v>42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229</v>
      </c>
      <c r="AT215" s="217" t="s">
        <v>134</v>
      </c>
      <c r="AU215" s="217" t="s">
        <v>81</v>
      </c>
      <c r="AY215" s="19" t="s">
        <v>131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79</v>
      </c>
      <c r="BK215" s="218">
        <f>ROUND(I215*H215,2)</f>
        <v>0</v>
      </c>
      <c r="BL215" s="19" t="s">
        <v>229</v>
      </c>
      <c r="BM215" s="217" t="s">
        <v>373</v>
      </c>
    </row>
    <row r="216" spans="1:47" s="2" customFormat="1" ht="12">
      <c r="A216" s="40"/>
      <c r="B216" s="41"/>
      <c r="C216" s="42"/>
      <c r="D216" s="219" t="s">
        <v>141</v>
      </c>
      <c r="E216" s="42"/>
      <c r="F216" s="220" t="s">
        <v>374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141</v>
      </c>
      <c r="AU216" s="19" t="s">
        <v>81</v>
      </c>
    </row>
    <row r="217" spans="1:63" s="12" customFormat="1" ht="22.8" customHeight="1">
      <c r="A217" s="12"/>
      <c r="B217" s="190"/>
      <c r="C217" s="191"/>
      <c r="D217" s="192" t="s">
        <v>70</v>
      </c>
      <c r="E217" s="204" t="s">
        <v>375</v>
      </c>
      <c r="F217" s="204" t="s">
        <v>376</v>
      </c>
      <c r="G217" s="191"/>
      <c r="H217" s="191"/>
      <c r="I217" s="194"/>
      <c r="J217" s="205">
        <f>BK217</f>
        <v>0</v>
      </c>
      <c r="K217" s="191"/>
      <c r="L217" s="196"/>
      <c r="M217" s="197"/>
      <c r="N217" s="198"/>
      <c r="O217" s="198"/>
      <c r="P217" s="199">
        <f>SUM(P218:P221)</f>
        <v>0</v>
      </c>
      <c r="Q217" s="198"/>
      <c r="R217" s="199">
        <f>SUM(R218:R221)</f>
        <v>0.0276</v>
      </c>
      <c r="S217" s="198"/>
      <c r="T217" s="200">
        <f>SUM(T218:T221)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1" t="s">
        <v>81</v>
      </c>
      <c r="AT217" s="202" t="s">
        <v>70</v>
      </c>
      <c r="AU217" s="202" t="s">
        <v>79</v>
      </c>
      <c r="AY217" s="201" t="s">
        <v>131</v>
      </c>
      <c r="BK217" s="203">
        <f>SUM(BK218:BK221)</f>
        <v>0</v>
      </c>
    </row>
    <row r="218" spans="1:65" s="2" customFormat="1" ht="24.15" customHeight="1">
      <c r="A218" s="40"/>
      <c r="B218" s="41"/>
      <c r="C218" s="206" t="s">
        <v>377</v>
      </c>
      <c r="D218" s="206" t="s">
        <v>134</v>
      </c>
      <c r="E218" s="207" t="s">
        <v>378</v>
      </c>
      <c r="F218" s="208" t="s">
        <v>379</v>
      </c>
      <c r="G218" s="209" t="s">
        <v>176</v>
      </c>
      <c r="H218" s="210">
        <v>3</v>
      </c>
      <c r="I218" s="211"/>
      <c r="J218" s="212">
        <f>ROUND(I218*H218,2)</f>
        <v>0</v>
      </c>
      <c r="K218" s="208" t="s">
        <v>138</v>
      </c>
      <c r="L218" s="46"/>
      <c r="M218" s="213" t="s">
        <v>19</v>
      </c>
      <c r="N218" s="214" t="s">
        <v>42</v>
      </c>
      <c r="O218" s="86"/>
      <c r="P218" s="215">
        <f>O218*H218</f>
        <v>0</v>
      </c>
      <c r="Q218" s="215">
        <v>0.0092</v>
      </c>
      <c r="R218" s="215">
        <f>Q218*H218</f>
        <v>0.0276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229</v>
      </c>
      <c r="AT218" s="217" t="s">
        <v>134</v>
      </c>
      <c r="AU218" s="217" t="s">
        <v>81</v>
      </c>
      <c r="AY218" s="19" t="s">
        <v>131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79</v>
      </c>
      <c r="BK218" s="218">
        <f>ROUND(I218*H218,2)</f>
        <v>0</v>
      </c>
      <c r="BL218" s="19" t="s">
        <v>229</v>
      </c>
      <c r="BM218" s="217" t="s">
        <v>380</v>
      </c>
    </row>
    <row r="219" spans="1:47" s="2" customFormat="1" ht="12">
      <c r="A219" s="40"/>
      <c r="B219" s="41"/>
      <c r="C219" s="42"/>
      <c r="D219" s="219" t="s">
        <v>141</v>
      </c>
      <c r="E219" s="42"/>
      <c r="F219" s="220" t="s">
        <v>381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141</v>
      </c>
      <c r="AU219" s="19" t="s">
        <v>81</v>
      </c>
    </row>
    <row r="220" spans="1:65" s="2" customFormat="1" ht="24.15" customHeight="1">
      <c r="A220" s="40"/>
      <c r="B220" s="41"/>
      <c r="C220" s="206" t="s">
        <v>382</v>
      </c>
      <c r="D220" s="206" t="s">
        <v>134</v>
      </c>
      <c r="E220" s="207" t="s">
        <v>383</v>
      </c>
      <c r="F220" s="208" t="s">
        <v>384</v>
      </c>
      <c r="G220" s="209" t="s">
        <v>281</v>
      </c>
      <c r="H220" s="257"/>
      <c r="I220" s="211"/>
      <c r="J220" s="212">
        <f>ROUND(I220*H220,2)</f>
        <v>0</v>
      </c>
      <c r="K220" s="208" t="s">
        <v>138</v>
      </c>
      <c r="L220" s="46"/>
      <c r="M220" s="213" t="s">
        <v>19</v>
      </c>
      <c r="N220" s="214" t="s">
        <v>42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229</v>
      </c>
      <c r="AT220" s="217" t="s">
        <v>134</v>
      </c>
      <c r="AU220" s="217" t="s">
        <v>81</v>
      </c>
      <c r="AY220" s="19" t="s">
        <v>131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79</v>
      </c>
      <c r="BK220" s="218">
        <f>ROUND(I220*H220,2)</f>
        <v>0</v>
      </c>
      <c r="BL220" s="19" t="s">
        <v>229</v>
      </c>
      <c r="BM220" s="217" t="s">
        <v>385</v>
      </c>
    </row>
    <row r="221" spans="1:47" s="2" customFormat="1" ht="12">
      <c r="A221" s="40"/>
      <c r="B221" s="41"/>
      <c r="C221" s="42"/>
      <c r="D221" s="219" t="s">
        <v>141</v>
      </c>
      <c r="E221" s="42"/>
      <c r="F221" s="220" t="s">
        <v>386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141</v>
      </c>
      <c r="AU221" s="19" t="s">
        <v>81</v>
      </c>
    </row>
    <row r="222" spans="1:63" s="12" customFormat="1" ht="22.8" customHeight="1">
      <c r="A222" s="12"/>
      <c r="B222" s="190"/>
      <c r="C222" s="191"/>
      <c r="D222" s="192" t="s">
        <v>70</v>
      </c>
      <c r="E222" s="204" t="s">
        <v>387</v>
      </c>
      <c r="F222" s="204" t="s">
        <v>388</v>
      </c>
      <c r="G222" s="191"/>
      <c r="H222" s="191"/>
      <c r="I222" s="194"/>
      <c r="J222" s="205">
        <f>BK222</f>
        <v>0</v>
      </c>
      <c r="K222" s="191"/>
      <c r="L222" s="196"/>
      <c r="M222" s="197"/>
      <c r="N222" s="198"/>
      <c r="O222" s="198"/>
      <c r="P222" s="199">
        <f>SUM(P223:P225)</f>
        <v>0</v>
      </c>
      <c r="Q222" s="198"/>
      <c r="R222" s="199">
        <f>SUM(R223:R225)</f>
        <v>0</v>
      </c>
      <c r="S222" s="198"/>
      <c r="T222" s="200">
        <f>SUM(T223:T225)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1" t="s">
        <v>81</v>
      </c>
      <c r="AT222" s="202" t="s">
        <v>70</v>
      </c>
      <c r="AU222" s="202" t="s">
        <v>79</v>
      </c>
      <c r="AY222" s="201" t="s">
        <v>131</v>
      </c>
      <c r="BK222" s="203">
        <f>SUM(BK223:BK225)</f>
        <v>0</v>
      </c>
    </row>
    <row r="223" spans="1:65" s="2" customFormat="1" ht="24.15" customHeight="1">
      <c r="A223" s="40"/>
      <c r="B223" s="41"/>
      <c r="C223" s="206" t="s">
        <v>389</v>
      </c>
      <c r="D223" s="206" t="s">
        <v>134</v>
      </c>
      <c r="E223" s="207" t="s">
        <v>390</v>
      </c>
      <c r="F223" s="208" t="s">
        <v>391</v>
      </c>
      <c r="G223" s="209" t="s">
        <v>176</v>
      </c>
      <c r="H223" s="210">
        <v>1</v>
      </c>
      <c r="I223" s="211"/>
      <c r="J223" s="212">
        <f>ROUND(I223*H223,2)</f>
        <v>0</v>
      </c>
      <c r="K223" s="208" t="s">
        <v>19</v>
      </c>
      <c r="L223" s="46"/>
      <c r="M223" s="213" t="s">
        <v>19</v>
      </c>
      <c r="N223" s="214" t="s">
        <v>42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229</v>
      </c>
      <c r="AT223" s="217" t="s">
        <v>134</v>
      </c>
      <c r="AU223" s="217" t="s">
        <v>81</v>
      </c>
      <c r="AY223" s="19" t="s">
        <v>131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79</v>
      </c>
      <c r="BK223" s="218">
        <f>ROUND(I223*H223,2)</f>
        <v>0</v>
      </c>
      <c r="BL223" s="19" t="s">
        <v>229</v>
      </c>
      <c r="BM223" s="217" t="s">
        <v>392</v>
      </c>
    </row>
    <row r="224" spans="1:65" s="2" customFormat="1" ht="24.15" customHeight="1">
      <c r="A224" s="40"/>
      <c r="B224" s="41"/>
      <c r="C224" s="206" t="s">
        <v>393</v>
      </c>
      <c r="D224" s="206" t="s">
        <v>134</v>
      </c>
      <c r="E224" s="207" t="s">
        <v>394</v>
      </c>
      <c r="F224" s="208" t="s">
        <v>395</v>
      </c>
      <c r="G224" s="209" t="s">
        <v>281</v>
      </c>
      <c r="H224" s="257"/>
      <c r="I224" s="211"/>
      <c r="J224" s="212">
        <f>ROUND(I224*H224,2)</f>
        <v>0</v>
      </c>
      <c r="K224" s="208" t="s">
        <v>138</v>
      </c>
      <c r="L224" s="46"/>
      <c r="M224" s="213" t="s">
        <v>19</v>
      </c>
      <c r="N224" s="214" t="s">
        <v>42</v>
      </c>
      <c r="O224" s="86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229</v>
      </c>
      <c r="AT224" s="217" t="s">
        <v>134</v>
      </c>
      <c r="AU224" s="217" t="s">
        <v>81</v>
      </c>
      <c r="AY224" s="19" t="s">
        <v>131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79</v>
      </c>
      <c r="BK224" s="218">
        <f>ROUND(I224*H224,2)</f>
        <v>0</v>
      </c>
      <c r="BL224" s="19" t="s">
        <v>229</v>
      </c>
      <c r="BM224" s="217" t="s">
        <v>396</v>
      </c>
    </row>
    <row r="225" spans="1:47" s="2" customFormat="1" ht="12">
      <c r="A225" s="40"/>
      <c r="B225" s="41"/>
      <c r="C225" s="42"/>
      <c r="D225" s="219" t="s">
        <v>141</v>
      </c>
      <c r="E225" s="42"/>
      <c r="F225" s="220" t="s">
        <v>397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141</v>
      </c>
      <c r="AU225" s="19" t="s">
        <v>81</v>
      </c>
    </row>
    <row r="226" spans="1:63" s="12" customFormat="1" ht="22.8" customHeight="1">
      <c r="A226" s="12"/>
      <c r="B226" s="190"/>
      <c r="C226" s="191"/>
      <c r="D226" s="192" t="s">
        <v>70</v>
      </c>
      <c r="E226" s="204" t="s">
        <v>398</v>
      </c>
      <c r="F226" s="204" t="s">
        <v>399</v>
      </c>
      <c r="G226" s="191"/>
      <c r="H226" s="191"/>
      <c r="I226" s="194"/>
      <c r="J226" s="205">
        <f>BK226</f>
        <v>0</v>
      </c>
      <c r="K226" s="191"/>
      <c r="L226" s="196"/>
      <c r="M226" s="197"/>
      <c r="N226" s="198"/>
      <c r="O226" s="198"/>
      <c r="P226" s="199">
        <f>SUM(P227:P231)</f>
        <v>0</v>
      </c>
      <c r="Q226" s="198"/>
      <c r="R226" s="199">
        <f>SUM(R227:R231)</f>
        <v>0</v>
      </c>
      <c r="S226" s="198"/>
      <c r="T226" s="200">
        <f>SUM(T227:T231)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1" t="s">
        <v>81</v>
      </c>
      <c r="AT226" s="202" t="s">
        <v>70</v>
      </c>
      <c r="AU226" s="202" t="s">
        <v>79</v>
      </c>
      <c r="AY226" s="201" t="s">
        <v>131</v>
      </c>
      <c r="BK226" s="203">
        <f>SUM(BK227:BK231)</f>
        <v>0</v>
      </c>
    </row>
    <row r="227" spans="1:65" s="2" customFormat="1" ht="16.5" customHeight="1">
      <c r="A227" s="40"/>
      <c r="B227" s="41"/>
      <c r="C227" s="206" t="s">
        <v>400</v>
      </c>
      <c r="D227" s="206" t="s">
        <v>134</v>
      </c>
      <c r="E227" s="207" t="s">
        <v>401</v>
      </c>
      <c r="F227" s="208" t="s">
        <v>402</v>
      </c>
      <c r="G227" s="209" t="s">
        <v>307</v>
      </c>
      <c r="H227" s="210">
        <v>6</v>
      </c>
      <c r="I227" s="211"/>
      <c r="J227" s="212">
        <f>ROUND(I227*H227,2)</f>
        <v>0</v>
      </c>
      <c r="K227" s="208" t="s">
        <v>19</v>
      </c>
      <c r="L227" s="46"/>
      <c r="M227" s="213" t="s">
        <v>19</v>
      </c>
      <c r="N227" s="214" t="s">
        <v>42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229</v>
      </c>
      <c r="AT227" s="217" t="s">
        <v>134</v>
      </c>
      <c r="AU227" s="217" t="s">
        <v>81</v>
      </c>
      <c r="AY227" s="19" t="s">
        <v>131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79</v>
      </c>
      <c r="BK227" s="218">
        <f>ROUND(I227*H227,2)</f>
        <v>0</v>
      </c>
      <c r="BL227" s="19" t="s">
        <v>229</v>
      </c>
      <c r="BM227" s="217" t="s">
        <v>403</v>
      </c>
    </row>
    <row r="228" spans="1:65" s="2" customFormat="1" ht="16.5" customHeight="1">
      <c r="A228" s="40"/>
      <c r="B228" s="41"/>
      <c r="C228" s="206" t="s">
        <v>404</v>
      </c>
      <c r="D228" s="206" t="s">
        <v>134</v>
      </c>
      <c r="E228" s="207" t="s">
        <v>405</v>
      </c>
      <c r="F228" s="208" t="s">
        <v>406</v>
      </c>
      <c r="G228" s="209" t="s">
        <v>307</v>
      </c>
      <c r="H228" s="210">
        <v>2</v>
      </c>
      <c r="I228" s="211"/>
      <c r="J228" s="212">
        <f>ROUND(I228*H228,2)</f>
        <v>0</v>
      </c>
      <c r="K228" s="208" t="s">
        <v>19</v>
      </c>
      <c r="L228" s="46"/>
      <c r="M228" s="213" t="s">
        <v>19</v>
      </c>
      <c r="N228" s="214" t="s">
        <v>42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229</v>
      </c>
      <c r="AT228" s="217" t="s">
        <v>134</v>
      </c>
      <c r="AU228" s="217" t="s">
        <v>81</v>
      </c>
      <c r="AY228" s="19" t="s">
        <v>131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79</v>
      </c>
      <c r="BK228" s="218">
        <f>ROUND(I228*H228,2)</f>
        <v>0</v>
      </c>
      <c r="BL228" s="19" t="s">
        <v>229</v>
      </c>
      <c r="BM228" s="217" t="s">
        <v>407</v>
      </c>
    </row>
    <row r="229" spans="1:65" s="2" customFormat="1" ht="16.5" customHeight="1">
      <c r="A229" s="40"/>
      <c r="B229" s="41"/>
      <c r="C229" s="206" t="s">
        <v>408</v>
      </c>
      <c r="D229" s="206" t="s">
        <v>134</v>
      </c>
      <c r="E229" s="207" t="s">
        <v>409</v>
      </c>
      <c r="F229" s="208" t="s">
        <v>410</v>
      </c>
      <c r="G229" s="209" t="s">
        <v>176</v>
      </c>
      <c r="H229" s="210">
        <v>1</v>
      </c>
      <c r="I229" s="211"/>
      <c r="J229" s="212">
        <f>ROUND(I229*H229,2)</f>
        <v>0</v>
      </c>
      <c r="K229" s="208" t="s">
        <v>19</v>
      </c>
      <c r="L229" s="46"/>
      <c r="M229" s="213" t="s">
        <v>19</v>
      </c>
      <c r="N229" s="214" t="s">
        <v>42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229</v>
      </c>
      <c r="AT229" s="217" t="s">
        <v>134</v>
      </c>
      <c r="AU229" s="217" t="s">
        <v>81</v>
      </c>
      <c r="AY229" s="19" t="s">
        <v>131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79</v>
      </c>
      <c r="BK229" s="218">
        <f>ROUND(I229*H229,2)</f>
        <v>0</v>
      </c>
      <c r="BL229" s="19" t="s">
        <v>229</v>
      </c>
      <c r="BM229" s="217" t="s">
        <v>411</v>
      </c>
    </row>
    <row r="230" spans="1:65" s="2" customFormat="1" ht="24.15" customHeight="1">
      <c r="A230" s="40"/>
      <c r="B230" s="41"/>
      <c r="C230" s="206" t="s">
        <v>412</v>
      </c>
      <c r="D230" s="206" t="s">
        <v>134</v>
      </c>
      <c r="E230" s="207" t="s">
        <v>413</v>
      </c>
      <c r="F230" s="208" t="s">
        <v>414</v>
      </c>
      <c r="G230" s="209" t="s">
        <v>281</v>
      </c>
      <c r="H230" s="257"/>
      <c r="I230" s="211"/>
      <c r="J230" s="212">
        <f>ROUND(I230*H230,2)</f>
        <v>0</v>
      </c>
      <c r="K230" s="208" t="s">
        <v>138</v>
      </c>
      <c r="L230" s="46"/>
      <c r="M230" s="213" t="s">
        <v>19</v>
      </c>
      <c r="N230" s="214" t="s">
        <v>42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229</v>
      </c>
      <c r="AT230" s="217" t="s">
        <v>134</v>
      </c>
      <c r="AU230" s="217" t="s">
        <v>81</v>
      </c>
      <c r="AY230" s="19" t="s">
        <v>131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79</v>
      </c>
      <c r="BK230" s="218">
        <f>ROUND(I230*H230,2)</f>
        <v>0</v>
      </c>
      <c r="BL230" s="19" t="s">
        <v>229</v>
      </c>
      <c r="BM230" s="217" t="s">
        <v>415</v>
      </c>
    </row>
    <row r="231" spans="1:47" s="2" customFormat="1" ht="12">
      <c r="A231" s="40"/>
      <c r="B231" s="41"/>
      <c r="C231" s="42"/>
      <c r="D231" s="219" t="s">
        <v>141</v>
      </c>
      <c r="E231" s="42"/>
      <c r="F231" s="220" t="s">
        <v>416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141</v>
      </c>
      <c r="AU231" s="19" t="s">
        <v>81</v>
      </c>
    </row>
    <row r="232" spans="1:63" s="12" customFormat="1" ht="22.8" customHeight="1">
      <c r="A232" s="12"/>
      <c r="B232" s="190"/>
      <c r="C232" s="191"/>
      <c r="D232" s="192" t="s">
        <v>70</v>
      </c>
      <c r="E232" s="204" t="s">
        <v>417</v>
      </c>
      <c r="F232" s="204" t="s">
        <v>418</v>
      </c>
      <c r="G232" s="191"/>
      <c r="H232" s="191"/>
      <c r="I232" s="194"/>
      <c r="J232" s="205">
        <f>BK232</f>
        <v>0</v>
      </c>
      <c r="K232" s="191"/>
      <c r="L232" s="196"/>
      <c r="M232" s="197"/>
      <c r="N232" s="198"/>
      <c r="O232" s="198"/>
      <c r="P232" s="199">
        <f>SUM(P233:P237)</f>
        <v>0</v>
      </c>
      <c r="Q232" s="198"/>
      <c r="R232" s="199">
        <f>SUM(R233:R237)</f>
        <v>0.08204547000000001</v>
      </c>
      <c r="S232" s="198"/>
      <c r="T232" s="200">
        <f>SUM(T233:T237)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1" t="s">
        <v>81</v>
      </c>
      <c r="AT232" s="202" t="s">
        <v>70</v>
      </c>
      <c r="AU232" s="202" t="s">
        <v>79</v>
      </c>
      <c r="AY232" s="201" t="s">
        <v>131</v>
      </c>
      <c r="BK232" s="203">
        <f>SUM(BK233:BK237)</f>
        <v>0</v>
      </c>
    </row>
    <row r="233" spans="1:65" s="2" customFormat="1" ht="37.8" customHeight="1">
      <c r="A233" s="40"/>
      <c r="B233" s="41"/>
      <c r="C233" s="206" t="s">
        <v>419</v>
      </c>
      <c r="D233" s="206" t="s">
        <v>134</v>
      </c>
      <c r="E233" s="207" t="s">
        <v>420</v>
      </c>
      <c r="F233" s="208" t="s">
        <v>421</v>
      </c>
      <c r="G233" s="209" t="s">
        <v>137</v>
      </c>
      <c r="H233" s="210">
        <v>2.769</v>
      </c>
      <c r="I233" s="211"/>
      <c r="J233" s="212">
        <f>ROUND(I233*H233,2)</f>
        <v>0</v>
      </c>
      <c r="K233" s="208" t="s">
        <v>138</v>
      </c>
      <c r="L233" s="46"/>
      <c r="M233" s="213" t="s">
        <v>19</v>
      </c>
      <c r="N233" s="214" t="s">
        <v>42</v>
      </c>
      <c r="O233" s="86"/>
      <c r="P233" s="215">
        <f>O233*H233</f>
        <v>0</v>
      </c>
      <c r="Q233" s="215">
        <v>0.02963</v>
      </c>
      <c r="R233" s="215">
        <f>Q233*H233</f>
        <v>0.08204547000000001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229</v>
      </c>
      <c r="AT233" s="217" t="s">
        <v>134</v>
      </c>
      <c r="AU233" s="217" t="s">
        <v>81</v>
      </c>
      <c r="AY233" s="19" t="s">
        <v>131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79</v>
      </c>
      <c r="BK233" s="218">
        <f>ROUND(I233*H233,2)</f>
        <v>0</v>
      </c>
      <c r="BL233" s="19" t="s">
        <v>229</v>
      </c>
      <c r="BM233" s="217" t="s">
        <v>422</v>
      </c>
    </row>
    <row r="234" spans="1:47" s="2" customFormat="1" ht="12">
      <c r="A234" s="40"/>
      <c r="B234" s="41"/>
      <c r="C234" s="42"/>
      <c r="D234" s="219" t="s">
        <v>141</v>
      </c>
      <c r="E234" s="42"/>
      <c r="F234" s="220" t="s">
        <v>423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141</v>
      </c>
      <c r="AU234" s="19" t="s">
        <v>81</v>
      </c>
    </row>
    <row r="235" spans="1:51" s="13" customFormat="1" ht="12">
      <c r="A235" s="13"/>
      <c r="B235" s="224"/>
      <c r="C235" s="225"/>
      <c r="D235" s="226" t="s">
        <v>143</v>
      </c>
      <c r="E235" s="227" t="s">
        <v>19</v>
      </c>
      <c r="F235" s="228" t="s">
        <v>424</v>
      </c>
      <c r="G235" s="225"/>
      <c r="H235" s="229">
        <v>2.769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143</v>
      </c>
      <c r="AU235" s="235" t="s">
        <v>81</v>
      </c>
      <c r="AV235" s="13" t="s">
        <v>81</v>
      </c>
      <c r="AW235" s="13" t="s">
        <v>32</v>
      </c>
      <c r="AX235" s="13" t="s">
        <v>79</v>
      </c>
      <c r="AY235" s="235" t="s">
        <v>131</v>
      </c>
    </row>
    <row r="236" spans="1:65" s="2" customFormat="1" ht="24.15" customHeight="1">
      <c r="A236" s="40"/>
      <c r="B236" s="41"/>
      <c r="C236" s="206" t="s">
        <v>425</v>
      </c>
      <c r="D236" s="206" t="s">
        <v>134</v>
      </c>
      <c r="E236" s="207" t="s">
        <v>426</v>
      </c>
      <c r="F236" s="208" t="s">
        <v>427</v>
      </c>
      <c r="G236" s="209" t="s">
        <v>281</v>
      </c>
      <c r="H236" s="257"/>
      <c r="I236" s="211"/>
      <c r="J236" s="212">
        <f>ROUND(I236*H236,2)</f>
        <v>0</v>
      </c>
      <c r="K236" s="208" t="s">
        <v>138</v>
      </c>
      <c r="L236" s="46"/>
      <c r="M236" s="213" t="s">
        <v>19</v>
      </c>
      <c r="N236" s="214" t="s">
        <v>42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229</v>
      </c>
      <c r="AT236" s="217" t="s">
        <v>134</v>
      </c>
      <c r="AU236" s="217" t="s">
        <v>81</v>
      </c>
      <c r="AY236" s="19" t="s">
        <v>131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79</v>
      </c>
      <c r="BK236" s="218">
        <f>ROUND(I236*H236,2)</f>
        <v>0</v>
      </c>
      <c r="BL236" s="19" t="s">
        <v>229</v>
      </c>
      <c r="BM236" s="217" t="s">
        <v>428</v>
      </c>
    </row>
    <row r="237" spans="1:47" s="2" customFormat="1" ht="12">
      <c r="A237" s="40"/>
      <c r="B237" s="41"/>
      <c r="C237" s="42"/>
      <c r="D237" s="219" t="s">
        <v>141</v>
      </c>
      <c r="E237" s="42"/>
      <c r="F237" s="220" t="s">
        <v>429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141</v>
      </c>
      <c r="AU237" s="19" t="s">
        <v>81</v>
      </c>
    </row>
    <row r="238" spans="1:63" s="12" customFormat="1" ht="22.8" customHeight="1">
      <c r="A238" s="12"/>
      <c r="B238" s="190"/>
      <c r="C238" s="191"/>
      <c r="D238" s="192" t="s">
        <v>70</v>
      </c>
      <c r="E238" s="204" t="s">
        <v>430</v>
      </c>
      <c r="F238" s="204" t="s">
        <v>431</v>
      </c>
      <c r="G238" s="191"/>
      <c r="H238" s="191"/>
      <c r="I238" s="194"/>
      <c r="J238" s="205">
        <f>BK238</f>
        <v>0</v>
      </c>
      <c r="K238" s="191"/>
      <c r="L238" s="196"/>
      <c r="M238" s="197"/>
      <c r="N238" s="198"/>
      <c r="O238" s="198"/>
      <c r="P238" s="199">
        <f>SUM(P239:P248)</f>
        <v>0</v>
      </c>
      <c r="Q238" s="198"/>
      <c r="R238" s="199">
        <f>SUM(R239:R248)</f>
        <v>0</v>
      </c>
      <c r="S238" s="198"/>
      <c r="T238" s="200">
        <f>SUM(T239:T248)</f>
        <v>0.24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1" t="s">
        <v>81</v>
      </c>
      <c r="AT238" s="202" t="s">
        <v>70</v>
      </c>
      <c r="AU238" s="202" t="s">
        <v>79</v>
      </c>
      <c r="AY238" s="201" t="s">
        <v>131</v>
      </c>
      <c r="BK238" s="203">
        <f>SUM(BK239:BK248)</f>
        <v>0</v>
      </c>
    </row>
    <row r="239" spans="1:65" s="2" customFormat="1" ht="16.5" customHeight="1">
      <c r="A239" s="40"/>
      <c r="B239" s="41"/>
      <c r="C239" s="206" t="s">
        <v>432</v>
      </c>
      <c r="D239" s="206" t="s">
        <v>134</v>
      </c>
      <c r="E239" s="207" t="s">
        <v>433</v>
      </c>
      <c r="F239" s="208" t="s">
        <v>434</v>
      </c>
      <c r="G239" s="209" t="s">
        <v>307</v>
      </c>
      <c r="H239" s="210">
        <v>10</v>
      </c>
      <c r="I239" s="211"/>
      <c r="J239" s="212">
        <f>ROUND(I239*H239,2)</f>
        <v>0</v>
      </c>
      <c r="K239" s="208" t="s">
        <v>138</v>
      </c>
      <c r="L239" s="46"/>
      <c r="M239" s="213" t="s">
        <v>19</v>
      </c>
      <c r="N239" s="214" t="s">
        <v>42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0.024</v>
      </c>
      <c r="T239" s="216">
        <f>S239*H239</f>
        <v>0.24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229</v>
      </c>
      <c r="AT239" s="217" t="s">
        <v>134</v>
      </c>
      <c r="AU239" s="217" t="s">
        <v>81</v>
      </c>
      <c r="AY239" s="19" t="s">
        <v>131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79</v>
      </c>
      <c r="BK239" s="218">
        <f>ROUND(I239*H239,2)</f>
        <v>0</v>
      </c>
      <c r="BL239" s="19" t="s">
        <v>229</v>
      </c>
      <c r="BM239" s="217" t="s">
        <v>435</v>
      </c>
    </row>
    <row r="240" spans="1:47" s="2" customFormat="1" ht="12">
      <c r="A240" s="40"/>
      <c r="B240" s="41"/>
      <c r="C240" s="42"/>
      <c r="D240" s="219" t="s">
        <v>141</v>
      </c>
      <c r="E240" s="42"/>
      <c r="F240" s="220" t="s">
        <v>436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141</v>
      </c>
      <c r="AU240" s="19" t="s">
        <v>81</v>
      </c>
    </row>
    <row r="241" spans="1:51" s="15" customFormat="1" ht="12">
      <c r="A241" s="15"/>
      <c r="B241" s="247"/>
      <c r="C241" s="248"/>
      <c r="D241" s="226" t="s">
        <v>143</v>
      </c>
      <c r="E241" s="249" t="s">
        <v>19</v>
      </c>
      <c r="F241" s="250" t="s">
        <v>437</v>
      </c>
      <c r="G241" s="248"/>
      <c r="H241" s="249" t="s">
        <v>19</v>
      </c>
      <c r="I241" s="251"/>
      <c r="J241" s="248"/>
      <c r="K241" s="248"/>
      <c r="L241" s="252"/>
      <c r="M241" s="253"/>
      <c r="N241" s="254"/>
      <c r="O241" s="254"/>
      <c r="P241" s="254"/>
      <c r="Q241" s="254"/>
      <c r="R241" s="254"/>
      <c r="S241" s="254"/>
      <c r="T241" s="25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6" t="s">
        <v>143</v>
      </c>
      <c r="AU241" s="256" t="s">
        <v>81</v>
      </c>
      <c r="AV241" s="15" t="s">
        <v>79</v>
      </c>
      <c r="AW241" s="15" t="s">
        <v>32</v>
      </c>
      <c r="AX241" s="15" t="s">
        <v>71</v>
      </c>
      <c r="AY241" s="256" t="s">
        <v>131</v>
      </c>
    </row>
    <row r="242" spans="1:51" s="13" customFormat="1" ht="12">
      <c r="A242" s="13"/>
      <c r="B242" s="224"/>
      <c r="C242" s="225"/>
      <c r="D242" s="226" t="s">
        <v>143</v>
      </c>
      <c r="E242" s="227" t="s">
        <v>19</v>
      </c>
      <c r="F242" s="228" t="s">
        <v>164</v>
      </c>
      <c r="G242" s="225"/>
      <c r="H242" s="229">
        <v>5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143</v>
      </c>
      <c r="AU242" s="235" t="s">
        <v>81</v>
      </c>
      <c r="AV242" s="13" t="s">
        <v>81</v>
      </c>
      <c r="AW242" s="13" t="s">
        <v>32</v>
      </c>
      <c r="AX242" s="13" t="s">
        <v>71</v>
      </c>
      <c r="AY242" s="235" t="s">
        <v>131</v>
      </c>
    </row>
    <row r="243" spans="1:51" s="15" customFormat="1" ht="12">
      <c r="A243" s="15"/>
      <c r="B243" s="247"/>
      <c r="C243" s="248"/>
      <c r="D243" s="226" t="s">
        <v>143</v>
      </c>
      <c r="E243" s="249" t="s">
        <v>19</v>
      </c>
      <c r="F243" s="250" t="s">
        <v>438</v>
      </c>
      <c r="G243" s="248"/>
      <c r="H243" s="249" t="s">
        <v>19</v>
      </c>
      <c r="I243" s="251"/>
      <c r="J243" s="248"/>
      <c r="K243" s="248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143</v>
      </c>
      <c r="AU243" s="256" t="s">
        <v>81</v>
      </c>
      <c r="AV243" s="15" t="s">
        <v>79</v>
      </c>
      <c r="AW243" s="15" t="s">
        <v>32</v>
      </c>
      <c r="AX243" s="15" t="s">
        <v>71</v>
      </c>
      <c r="AY243" s="256" t="s">
        <v>131</v>
      </c>
    </row>
    <row r="244" spans="1:51" s="13" customFormat="1" ht="12">
      <c r="A244" s="13"/>
      <c r="B244" s="224"/>
      <c r="C244" s="225"/>
      <c r="D244" s="226" t="s">
        <v>143</v>
      </c>
      <c r="E244" s="227" t="s">
        <v>19</v>
      </c>
      <c r="F244" s="228" t="s">
        <v>164</v>
      </c>
      <c r="G244" s="225"/>
      <c r="H244" s="229">
        <v>5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143</v>
      </c>
      <c r="AU244" s="235" t="s">
        <v>81</v>
      </c>
      <c r="AV244" s="13" t="s">
        <v>81</v>
      </c>
      <c r="AW244" s="13" t="s">
        <v>32</v>
      </c>
      <c r="AX244" s="13" t="s">
        <v>71</v>
      </c>
      <c r="AY244" s="235" t="s">
        <v>131</v>
      </c>
    </row>
    <row r="245" spans="1:51" s="14" customFormat="1" ht="12">
      <c r="A245" s="14"/>
      <c r="B245" s="236"/>
      <c r="C245" s="237"/>
      <c r="D245" s="226" t="s">
        <v>143</v>
      </c>
      <c r="E245" s="238" t="s">
        <v>19</v>
      </c>
      <c r="F245" s="239" t="s">
        <v>147</v>
      </c>
      <c r="G245" s="237"/>
      <c r="H245" s="240">
        <v>10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143</v>
      </c>
      <c r="AU245" s="246" t="s">
        <v>81</v>
      </c>
      <c r="AV245" s="14" t="s">
        <v>139</v>
      </c>
      <c r="AW245" s="14" t="s">
        <v>32</v>
      </c>
      <c r="AX245" s="14" t="s">
        <v>79</v>
      </c>
      <c r="AY245" s="246" t="s">
        <v>131</v>
      </c>
    </row>
    <row r="246" spans="1:65" s="2" customFormat="1" ht="24.15" customHeight="1">
      <c r="A246" s="40"/>
      <c r="B246" s="41"/>
      <c r="C246" s="206" t="s">
        <v>439</v>
      </c>
      <c r="D246" s="206" t="s">
        <v>134</v>
      </c>
      <c r="E246" s="207" t="s">
        <v>440</v>
      </c>
      <c r="F246" s="208" t="s">
        <v>441</v>
      </c>
      <c r="G246" s="209" t="s">
        <v>176</v>
      </c>
      <c r="H246" s="210">
        <v>1</v>
      </c>
      <c r="I246" s="211"/>
      <c r="J246" s="212">
        <f>ROUND(I246*H246,2)</f>
        <v>0</v>
      </c>
      <c r="K246" s="208" t="s">
        <v>19</v>
      </c>
      <c r="L246" s="46"/>
      <c r="M246" s="213" t="s">
        <v>19</v>
      </c>
      <c r="N246" s="214" t="s">
        <v>42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229</v>
      </c>
      <c r="AT246" s="217" t="s">
        <v>134</v>
      </c>
      <c r="AU246" s="217" t="s">
        <v>81</v>
      </c>
      <c r="AY246" s="19" t="s">
        <v>131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79</v>
      </c>
      <c r="BK246" s="218">
        <f>ROUND(I246*H246,2)</f>
        <v>0</v>
      </c>
      <c r="BL246" s="19" t="s">
        <v>229</v>
      </c>
      <c r="BM246" s="217" t="s">
        <v>442</v>
      </c>
    </row>
    <row r="247" spans="1:65" s="2" customFormat="1" ht="24.15" customHeight="1">
      <c r="A247" s="40"/>
      <c r="B247" s="41"/>
      <c r="C247" s="206" t="s">
        <v>443</v>
      </c>
      <c r="D247" s="206" t="s">
        <v>134</v>
      </c>
      <c r="E247" s="207" t="s">
        <v>444</v>
      </c>
      <c r="F247" s="208" t="s">
        <v>445</v>
      </c>
      <c r="G247" s="209" t="s">
        <v>281</v>
      </c>
      <c r="H247" s="257"/>
      <c r="I247" s="211"/>
      <c r="J247" s="212">
        <f>ROUND(I247*H247,2)</f>
        <v>0</v>
      </c>
      <c r="K247" s="208" t="s">
        <v>138</v>
      </c>
      <c r="L247" s="46"/>
      <c r="M247" s="213" t="s">
        <v>19</v>
      </c>
      <c r="N247" s="214" t="s">
        <v>42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229</v>
      </c>
      <c r="AT247" s="217" t="s">
        <v>134</v>
      </c>
      <c r="AU247" s="217" t="s">
        <v>81</v>
      </c>
      <c r="AY247" s="19" t="s">
        <v>131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79</v>
      </c>
      <c r="BK247" s="218">
        <f>ROUND(I247*H247,2)</f>
        <v>0</v>
      </c>
      <c r="BL247" s="19" t="s">
        <v>229</v>
      </c>
      <c r="BM247" s="217" t="s">
        <v>446</v>
      </c>
    </row>
    <row r="248" spans="1:47" s="2" customFormat="1" ht="12">
      <c r="A248" s="40"/>
      <c r="B248" s="41"/>
      <c r="C248" s="42"/>
      <c r="D248" s="219" t="s">
        <v>141</v>
      </c>
      <c r="E248" s="42"/>
      <c r="F248" s="220" t="s">
        <v>447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141</v>
      </c>
      <c r="AU248" s="19" t="s">
        <v>81</v>
      </c>
    </row>
    <row r="249" spans="1:63" s="12" customFormat="1" ht="22.8" customHeight="1">
      <c r="A249" s="12"/>
      <c r="B249" s="190"/>
      <c r="C249" s="191"/>
      <c r="D249" s="192" t="s">
        <v>70</v>
      </c>
      <c r="E249" s="204" t="s">
        <v>448</v>
      </c>
      <c r="F249" s="204" t="s">
        <v>449</v>
      </c>
      <c r="G249" s="191"/>
      <c r="H249" s="191"/>
      <c r="I249" s="194"/>
      <c r="J249" s="205">
        <f>BK249</f>
        <v>0</v>
      </c>
      <c r="K249" s="191"/>
      <c r="L249" s="196"/>
      <c r="M249" s="197"/>
      <c r="N249" s="198"/>
      <c r="O249" s="198"/>
      <c r="P249" s="199">
        <f>SUM(P250:P277)</f>
        <v>0</v>
      </c>
      <c r="Q249" s="198"/>
      <c r="R249" s="199">
        <f>SUM(R250:R277)</f>
        <v>0.636779</v>
      </c>
      <c r="S249" s="198"/>
      <c r="T249" s="200">
        <f>SUM(T250:T277)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1" t="s">
        <v>81</v>
      </c>
      <c r="AT249" s="202" t="s">
        <v>70</v>
      </c>
      <c r="AU249" s="202" t="s">
        <v>79</v>
      </c>
      <c r="AY249" s="201" t="s">
        <v>131</v>
      </c>
      <c r="BK249" s="203">
        <f>SUM(BK250:BK277)</f>
        <v>0</v>
      </c>
    </row>
    <row r="250" spans="1:65" s="2" customFormat="1" ht="16.5" customHeight="1">
      <c r="A250" s="40"/>
      <c r="B250" s="41"/>
      <c r="C250" s="206" t="s">
        <v>450</v>
      </c>
      <c r="D250" s="206" t="s">
        <v>134</v>
      </c>
      <c r="E250" s="207" t="s">
        <v>451</v>
      </c>
      <c r="F250" s="208" t="s">
        <v>452</v>
      </c>
      <c r="G250" s="209" t="s">
        <v>137</v>
      </c>
      <c r="H250" s="210">
        <v>30.488</v>
      </c>
      <c r="I250" s="211"/>
      <c r="J250" s="212">
        <f>ROUND(I250*H250,2)</f>
        <v>0</v>
      </c>
      <c r="K250" s="208" t="s">
        <v>138</v>
      </c>
      <c r="L250" s="46"/>
      <c r="M250" s="213" t="s">
        <v>19</v>
      </c>
      <c r="N250" s="214" t="s">
        <v>42</v>
      </c>
      <c r="O250" s="86"/>
      <c r="P250" s="215">
        <f>O250*H250</f>
        <v>0</v>
      </c>
      <c r="Q250" s="215">
        <v>0.0003</v>
      </c>
      <c r="R250" s="215">
        <f>Q250*H250</f>
        <v>0.009146399999999999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229</v>
      </c>
      <c r="AT250" s="217" t="s">
        <v>134</v>
      </c>
      <c r="AU250" s="217" t="s">
        <v>81</v>
      </c>
      <c r="AY250" s="19" t="s">
        <v>131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79</v>
      </c>
      <c r="BK250" s="218">
        <f>ROUND(I250*H250,2)</f>
        <v>0</v>
      </c>
      <c r="BL250" s="19" t="s">
        <v>229</v>
      </c>
      <c r="BM250" s="217" t="s">
        <v>453</v>
      </c>
    </row>
    <row r="251" spans="1:47" s="2" customFormat="1" ht="12">
      <c r="A251" s="40"/>
      <c r="B251" s="41"/>
      <c r="C251" s="42"/>
      <c r="D251" s="219" t="s">
        <v>141</v>
      </c>
      <c r="E251" s="42"/>
      <c r="F251" s="220" t="s">
        <v>454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141</v>
      </c>
      <c r="AU251" s="19" t="s">
        <v>81</v>
      </c>
    </row>
    <row r="252" spans="1:51" s="15" customFormat="1" ht="12">
      <c r="A252" s="15"/>
      <c r="B252" s="247"/>
      <c r="C252" s="248"/>
      <c r="D252" s="226" t="s">
        <v>143</v>
      </c>
      <c r="E252" s="249" t="s">
        <v>19</v>
      </c>
      <c r="F252" s="250" t="s">
        <v>455</v>
      </c>
      <c r="G252" s="248"/>
      <c r="H252" s="249" t="s">
        <v>19</v>
      </c>
      <c r="I252" s="251"/>
      <c r="J252" s="248"/>
      <c r="K252" s="248"/>
      <c r="L252" s="252"/>
      <c r="M252" s="253"/>
      <c r="N252" s="254"/>
      <c r="O252" s="254"/>
      <c r="P252" s="254"/>
      <c r="Q252" s="254"/>
      <c r="R252" s="254"/>
      <c r="S252" s="254"/>
      <c r="T252" s="25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6" t="s">
        <v>143</v>
      </c>
      <c r="AU252" s="256" t="s">
        <v>81</v>
      </c>
      <c r="AV252" s="15" t="s">
        <v>79</v>
      </c>
      <c r="AW252" s="15" t="s">
        <v>32</v>
      </c>
      <c r="AX252" s="15" t="s">
        <v>71</v>
      </c>
      <c r="AY252" s="256" t="s">
        <v>131</v>
      </c>
    </row>
    <row r="253" spans="1:51" s="13" customFormat="1" ht="12">
      <c r="A253" s="13"/>
      <c r="B253" s="224"/>
      <c r="C253" s="225"/>
      <c r="D253" s="226" t="s">
        <v>143</v>
      </c>
      <c r="E253" s="227" t="s">
        <v>19</v>
      </c>
      <c r="F253" s="228" t="s">
        <v>456</v>
      </c>
      <c r="G253" s="225"/>
      <c r="H253" s="229">
        <v>30.488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143</v>
      </c>
      <c r="AU253" s="235" t="s">
        <v>81</v>
      </c>
      <c r="AV253" s="13" t="s">
        <v>81</v>
      </c>
      <c r="AW253" s="13" t="s">
        <v>32</v>
      </c>
      <c r="AX253" s="13" t="s">
        <v>79</v>
      </c>
      <c r="AY253" s="235" t="s">
        <v>131</v>
      </c>
    </row>
    <row r="254" spans="1:65" s="2" customFormat="1" ht="24.15" customHeight="1">
      <c r="A254" s="40"/>
      <c r="B254" s="41"/>
      <c r="C254" s="206" t="s">
        <v>457</v>
      </c>
      <c r="D254" s="206" t="s">
        <v>134</v>
      </c>
      <c r="E254" s="207" t="s">
        <v>458</v>
      </c>
      <c r="F254" s="208" t="s">
        <v>459</v>
      </c>
      <c r="G254" s="209" t="s">
        <v>137</v>
      </c>
      <c r="H254" s="210">
        <v>15.244</v>
      </c>
      <c r="I254" s="211"/>
      <c r="J254" s="212">
        <f>ROUND(I254*H254,2)</f>
        <v>0</v>
      </c>
      <c r="K254" s="208" t="s">
        <v>138</v>
      </c>
      <c r="L254" s="46"/>
      <c r="M254" s="213" t="s">
        <v>19</v>
      </c>
      <c r="N254" s="214" t="s">
        <v>42</v>
      </c>
      <c r="O254" s="86"/>
      <c r="P254" s="215">
        <f>O254*H254</f>
        <v>0</v>
      </c>
      <c r="Q254" s="215">
        <v>0.015</v>
      </c>
      <c r="R254" s="215">
        <f>Q254*H254</f>
        <v>0.22865999999999997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229</v>
      </c>
      <c r="AT254" s="217" t="s">
        <v>134</v>
      </c>
      <c r="AU254" s="217" t="s">
        <v>81</v>
      </c>
      <c r="AY254" s="19" t="s">
        <v>131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79</v>
      </c>
      <c r="BK254" s="218">
        <f>ROUND(I254*H254,2)</f>
        <v>0</v>
      </c>
      <c r="BL254" s="19" t="s">
        <v>229</v>
      </c>
      <c r="BM254" s="217" t="s">
        <v>460</v>
      </c>
    </row>
    <row r="255" spans="1:47" s="2" customFormat="1" ht="12">
      <c r="A255" s="40"/>
      <c r="B255" s="41"/>
      <c r="C255" s="42"/>
      <c r="D255" s="219" t="s">
        <v>141</v>
      </c>
      <c r="E255" s="42"/>
      <c r="F255" s="220" t="s">
        <v>461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141</v>
      </c>
      <c r="AU255" s="19" t="s">
        <v>81</v>
      </c>
    </row>
    <row r="256" spans="1:51" s="13" customFormat="1" ht="12">
      <c r="A256" s="13"/>
      <c r="B256" s="224"/>
      <c r="C256" s="225"/>
      <c r="D256" s="226" t="s">
        <v>143</v>
      </c>
      <c r="E256" s="227" t="s">
        <v>19</v>
      </c>
      <c r="F256" s="228" t="s">
        <v>144</v>
      </c>
      <c r="G256" s="225"/>
      <c r="H256" s="229">
        <v>6.182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143</v>
      </c>
      <c r="AU256" s="235" t="s">
        <v>81</v>
      </c>
      <c r="AV256" s="13" t="s">
        <v>81</v>
      </c>
      <c r="AW256" s="13" t="s">
        <v>32</v>
      </c>
      <c r="AX256" s="13" t="s">
        <v>71</v>
      </c>
      <c r="AY256" s="235" t="s">
        <v>131</v>
      </c>
    </row>
    <row r="257" spans="1:51" s="13" customFormat="1" ht="12">
      <c r="A257" s="13"/>
      <c r="B257" s="224"/>
      <c r="C257" s="225"/>
      <c r="D257" s="226" t="s">
        <v>143</v>
      </c>
      <c r="E257" s="227" t="s">
        <v>19</v>
      </c>
      <c r="F257" s="228" t="s">
        <v>187</v>
      </c>
      <c r="G257" s="225"/>
      <c r="H257" s="229">
        <v>0.18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143</v>
      </c>
      <c r="AU257" s="235" t="s">
        <v>81</v>
      </c>
      <c r="AV257" s="13" t="s">
        <v>81</v>
      </c>
      <c r="AW257" s="13" t="s">
        <v>32</v>
      </c>
      <c r="AX257" s="13" t="s">
        <v>71</v>
      </c>
      <c r="AY257" s="235" t="s">
        <v>131</v>
      </c>
    </row>
    <row r="258" spans="1:51" s="13" customFormat="1" ht="12">
      <c r="A258" s="13"/>
      <c r="B258" s="224"/>
      <c r="C258" s="225"/>
      <c r="D258" s="226" t="s">
        <v>143</v>
      </c>
      <c r="E258" s="227" t="s">
        <v>19</v>
      </c>
      <c r="F258" s="228" t="s">
        <v>145</v>
      </c>
      <c r="G258" s="225"/>
      <c r="H258" s="229">
        <v>5.478</v>
      </c>
      <c r="I258" s="230"/>
      <c r="J258" s="225"/>
      <c r="K258" s="225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143</v>
      </c>
      <c r="AU258" s="235" t="s">
        <v>81</v>
      </c>
      <c r="AV258" s="13" t="s">
        <v>81</v>
      </c>
      <c r="AW258" s="13" t="s">
        <v>32</v>
      </c>
      <c r="AX258" s="13" t="s">
        <v>71</v>
      </c>
      <c r="AY258" s="235" t="s">
        <v>131</v>
      </c>
    </row>
    <row r="259" spans="1:51" s="13" customFormat="1" ht="12">
      <c r="A259" s="13"/>
      <c r="B259" s="224"/>
      <c r="C259" s="225"/>
      <c r="D259" s="226" t="s">
        <v>143</v>
      </c>
      <c r="E259" s="227" t="s">
        <v>19</v>
      </c>
      <c r="F259" s="228" t="s">
        <v>188</v>
      </c>
      <c r="G259" s="225"/>
      <c r="H259" s="229">
        <v>0.315</v>
      </c>
      <c r="I259" s="230"/>
      <c r="J259" s="225"/>
      <c r="K259" s="225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143</v>
      </c>
      <c r="AU259" s="235" t="s">
        <v>81</v>
      </c>
      <c r="AV259" s="13" t="s">
        <v>81</v>
      </c>
      <c r="AW259" s="13" t="s">
        <v>32</v>
      </c>
      <c r="AX259" s="13" t="s">
        <v>71</v>
      </c>
      <c r="AY259" s="235" t="s">
        <v>131</v>
      </c>
    </row>
    <row r="260" spans="1:51" s="13" customFormat="1" ht="12">
      <c r="A260" s="13"/>
      <c r="B260" s="224"/>
      <c r="C260" s="225"/>
      <c r="D260" s="226" t="s">
        <v>143</v>
      </c>
      <c r="E260" s="227" t="s">
        <v>19</v>
      </c>
      <c r="F260" s="228" t="s">
        <v>189</v>
      </c>
      <c r="G260" s="225"/>
      <c r="H260" s="229">
        <v>3.089</v>
      </c>
      <c r="I260" s="230"/>
      <c r="J260" s="225"/>
      <c r="K260" s="225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143</v>
      </c>
      <c r="AU260" s="235" t="s">
        <v>81</v>
      </c>
      <c r="AV260" s="13" t="s">
        <v>81</v>
      </c>
      <c r="AW260" s="13" t="s">
        <v>32</v>
      </c>
      <c r="AX260" s="13" t="s">
        <v>71</v>
      </c>
      <c r="AY260" s="235" t="s">
        <v>131</v>
      </c>
    </row>
    <row r="261" spans="1:51" s="14" customFormat="1" ht="12">
      <c r="A261" s="14"/>
      <c r="B261" s="236"/>
      <c r="C261" s="237"/>
      <c r="D261" s="226" t="s">
        <v>143</v>
      </c>
      <c r="E261" s="238" t="s">
        <v>19</v>
      </c>
      <c r="F261" s="239" t="s">
        <v>147</v>
      </c>
      <c r="G261" s="237"/>
      <c r="H261" s="240">
        <v>15.244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143</v>
      </c>
      <c r="AU261" s="246" t="s">
        <v>81</v>
      </c>
      <c r="AV261" s="14" t="s">
        <v>139</v>
      </c>
      <c r="AW261" s="14" t="s">
        <v>32</v>
      </c>
      <c r="AX261" s="14" t="s">
        <v>79</v>
      </c>
      <c r="AY261" s="246" t="s">
        <v>131</v>
      </c>
    </row>
    <row r="262" spans="1:65" s="2" customFormat="1" ht="24.15" customHeight="1">
      <c r="A262" s="40"/>
      <c r="B262" s="41"/>
      <c r="C262" s="206" t="s">
        <v>462</v>
      </c>
      <c r="D262" s="206" t="s">
        <v>134</v>
      </c>
      <c r="E262" s="207" t="s">
        <v>463</v>
      </c>
      <c r="F262" s="208" t="s">
        <v>464</v>
      </c>
      <c r="G262" s="209" t="s">
        <v>137</v>
      </c>
      <c r="H262" s="210">
        <v>15.244</v>
      </c>
      <c r="I262" s="211"/>
      <c r="J262" s="212">
        <f>ROUND(I262*H262,2)</f>
        <v>0</v>
      </c>
      <c r="K262" s="208" t="s">
        <v>138</v>
      </c>
      <c r="L262" s="46"/>
      <c r="M262" s="213" t="s">
        <v>19</v>
      </c>
      <c r="N262" s="214" t="s">
        <v>42</v>
      </c>
      <c r="O262" s="86"/>
      <c r="P262" s="215">
        <f>O262*H262</f>
        <v>0</v>
      </c>
      <c r="Q262" s="215">
        <v>0.0063</v>
      </c>
      <c r="R262" s="215">
        <f>Q262*H262</f>
        <v>0.0960372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229</v>
      </c>
      <c r="AT262" s="217" t="s">
        <v>134</v>
      </c>
      <c r="AU262" s="217" t="s">
        <v>81</v>
      </c>
      <c r="AY262" s="19" t="s">
        <v>131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79</v>
      </c>
      <c r="BK262" s="218">
        <f>ROUND(I262*H262,2)</f>
        <v>0</v>
      </c>
      <c r="BL262" s="19" t="s">
        <v>229</v>
      </c>
      <c r="BM262" s="217" t="s">
        <v>465</v>
      </c>
    </row>
    <row r="263" spans="1:47" s="2" customFormat="1" ht="12">
      <c r="A263" s="40"/>
      <c r="B263" s="41"/>
      <c r="C263" s="42"/>
      <c r="D263" s="219" t="s">
        <v>141</v>
      </c>
      <c r="E263" s="42"/>
      <c r="F263" s="220" t="s">
        <v>466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141</v>
      </c>
      <c r="AU263" s="19" t="s">
        <v>81</v>
      </c>
    </row>
    <row r="264" spans="1:65" s="2" customFormat="1" ht="16.5" customHeight="1">
      <c r="A264" s="40"/>
      <c r="B264" s="41"/>
      <c r="C264" s="258" t="s">
        <v>467</v>
      </c>
      <c r="D264" s="258" t="s">
        <v>338</v>
      </c>
      <c r="E264" s="259" t="s">
        <v>468</v>
      </c>
      <c r="F264" s="260" t="s">
        <v>469</v>
      </c>
      <c r="G264" s="261" t="s">
        <v>137</v>
      </c>
      <c r="H264" s="262">
        <v>16.768</v>
      </c>
      <c r="I264" s="263"/>
      <c r="J264" s="264">
        <f>ROUND(I264*H264,2)</f>
        <v>0</v>
      </c>
      <c r="K264" s="260" t="s">
        <v>138</v>
      </c>
      <c r="L264" s="265"/>
      <c r="M264" s="266" t="s">
        <v>19</v>
      </c>
      <c r="N264" s="267" t="s">
        <v>42</v>
      </c>
      <c r="O264" s="86"/>
      <c r="P264" s="215">
        <f>O264*H264</f>
        <v>0</v>
      </c>
      <c r="Q264" s="215">
        <v>0.018</v>
      </c>
      <c r="R264" s="215">
        <f>Q264*H264</f>
        <v>0.301824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316</v>
      </c>
      <c r="AT264" s="217" t="s">
        <v>338</v>
      </c>
      <c r="AU264" s="217" t="s">
        <v>81</v>
      </c>
      <c r="AY264" s="19" t="s">
        <v>131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79</v>
      </c>
      <c r="BK264" s="218">
        <f>ROUND(I264*H264,2)</f>
        <v>0</v>
      </c>
      <c r="BL264" s="19" t="s">
        <v>229</v>
      </c>
      <c r="BM264" s="217" t="s">
        <v>470</v>
      </c>
    </row>
    <row r="265" spans="1:51" s="13" customFormat="1" ht="12">
      <c r="A265" s="13"/>
      <c r="B265" s="224"/>
      <c r="C265" s="225"/>
      <c r="D265" s="226" t="s">
        <v>143</v>
      </c>
      <c r="E265" s="225"/>
      <c r="F265" s="228" t="s">
        <v>471</v>
      </c>
      <c r="G265" s="225"/>
      <c r="H265" s="229">
        <v>16.768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143</v>
      </c>
      <c r="AU265" s="235" t="s">
        <v>81</v>
      </c>
      <c r="AV265" s="13" t="s">
        <v>81</v>
      </c>
      <c r="AW265" s="13" t="s">
        <v>4</v>
      </c>
      <c r="AX265" s="13" t="s">
        <v>79</v>
      </c>
      <c r="AY265" s="235" t="s">
        <v>131</v>
      </c>
    </row>
    <row r="266" spans="1:65" s="2" customFormat="1" ht="16.5" customHeight="1">
      <c r="A266" s="40"/>
      <c r="B266" s="41"/>
      <c r="C266" s="206" t="s">
        <v>472</v>
      </c>
      <c r="D266" s="206" t="s">
        <v>134</v>
      </c>
      <c r="E266" s="207" t="s">
        <v>473</v>
      </c>
      <c r="F266" s="208" t="s">
        <v>474</v>
      </c>
      <c r="G266" s="209" t="s">
        <v>475</v>
      </c>
      <c r="H266" s="210">
        <v>27.02</v>
      </c>
      <c r="I266" s="211"/>
      <c r="J266" s="212">
        <f>ROUND(I266*H266,2)</f>
        <v>0</v>
      </c>
      <c r="K266" s="208" t="s">
        <v>138</v>
      </c>
      <c r="L266" s="46"/>
      <c r="M266" s="213" t="s">
        <v>19</v>
      </c>
      <c r="N266" s="214" t="s">
        <v>42</v>
      </c>
      <c r="O266" s="86"/>
      <c r="P266" s="215">
        <f>O266*H266</f>
        <v>0</v>
      </c>
      <c r="Q266" s="215">
        <v>3E-05</v>
      </c>
      <c r="R266" s="215">
        <f>Q266*H266</f>
        <v>0.0008106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229</v>
      </c>
      <c r="AT266" s="217" t="s">
        <v>134</v>
      </c>
      <c r="AU266" s="217" t="s">
        <v>81</v>
      </c>
      <c r="AY266" s="19" t="s">
        <v>131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79</v>
      </c>
      <c r="BK266" s="218">
        <f>ROUND(I266*H266,2)</f>
        <v>0</v>
      </c>
      <c r="BL266" s="19" t="s">
        <v>229</v>
      </c>
      <c r="BM266" s="217" t="s">
        <v>476</v>
      </c>
    </row>
    <row r="267" spans="1:47" s="2" customFormat="1" ht="12">
      <c r="A267" s="40"/>
      <c r="B267" s="41"/>
      <c r="C267" s="42"/>
      <c r="D267" s="219" t="s">
        <v>141</v>
      </c>
      <c r="E267" s="42"/>
      <c r="F267" s="220" t="s">
        <v>477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141</v>
      </c>
      <c r="AU267" s="19" t="s">
        <v>81</v>
      </c>
    </row>
    <row r="268" spans="1:51" s="15" customFormat="1" ht="12">
      <c r="A268" s="15"/>
      <c r="B268" s="247"/>
      <c r="C268" s="248"/>
      <c r="D268" s="226" t="s">
        <v>143</v>
      </c>
      <c r="E268" s="249" t="s">
        <v>19</v>
      </c>
      <c r="F268" s="250" t="s">
        <v>478</v>
      </c>
      <c r="G268" s="248"/>
      <c r="H268" s="249" t="s">
        <v>19</v>
      </c>
      <c r="I268" s="251"/>
      <c r="J268" s="248"/>
      <c r="K268" s="248"/>
      <c r="L268" s="252"/>
      <c r="M268" s="253"/>
      <c r="N268" s="254"/>
      <c r="O268" s="254"/>
      <c r="P268" s="254"/>
      <c r="Q268" s="254"/>
      <c r="R268" s="254"/>
      <c r="S268" s="254"/>
      <c r="T268" s="25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6" t="s">
        <v>143</v>
      </c>
      <c r="AU268" s="256" t="s">
        <v>81</v>
      </c>
      <c r="AV268" s="15" t="s">
        <v>79</v>
      </c>
      <c r="AW268" s="15" t="s">
        <v>32</v>
      </c>
      <c r="AX268" s="15" t="s">
        <v>71</v>
      </c>
      <c r="AY268" s="256" t="s">
        <v>131</v>
      </c>
    </row>
    <row r="269" spans="1:51" s="13" customFormat="1" ht="12">
      <c r="A269" s="13"/>
      <c r="B269" s="224"/>
      <c r="C269" s="225"/>
      <c r="D269" s="226" t="s">
        <v>143</v>
      </c>
      <c r="E269" s="227" t="s">
        <v>19</v>
      </c>
      <c r="F269" s="228" t="s">
        <v>479</v>
      </c>
      <c r="G269" s="225"/>
      <c r="H269" s="229">
        <v>27.02</v>
      </c>
      <c r="I269" s="230"/>
      <c r="J269" s="225"/>
      <c r="K269" s="225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143</v>
      </c>
      <c r="AU269" s="235" t="s">
        <v>81</v>
      </c>
      <c r="AV269" s="13" t="s">
        <v>81</v>
      </c>
      <c r="AW269" s="13" t="s">
        <v>32</v>
      </c>
      <c r="AX269" s="13" t="s">
        <v>79</v>
      </c>
      <c r="AY269" s="235" t="s">
        <v>131</v>
      </c>
    </row>
    <row r="270" spans="1:65" s="2" customFormat="1" ht="24.15" customHeight="1">
      <c r="A270" s="40"/>
      <c r="B270" s="41"/>
      <c r="C270" s="206" t="s">
        <v>480</v>
      </c>
      <c r="D270" s="206" t="s">
        <v>134</v>
      </c>
      <c r="E270" s="207" t="s">
        <v>481</v>
      </c>
      <c r="F270" s="208" t="s">
        <v>482</v>
      </c>
      <c r="G270" s="209" t="s">
        <v>475</v>
      </c>
      <c r="H270" s="210">
        <v>0.8</v>
      </c>
      <c r="I270" s="211"/>
      <c r="J270" s="212">
        <f>ROUND(I270*H270,2)</f>
        <v>0</v>
      </c>
      <c r="K270" s="208" t="s">
        <v>138</v>
      </c>
      <c r="L270" s="46"/>
      <c r="M270" s="213" t="s">
        <v>19</v>
      </c>
      <c r="N270" s="214" t="s">
        <v>42</v>
      </c>
      <c r="O270" s="86"/>
      <c r="P270" s="215">
        <f>O270*H270</f>
        <v>0</v>
      </c>
      <c r="Q270" s="215">
        <v>0.0002</v>
      </c>
      <c r="R270" s="215">
        <f>Q270*H270</f>
        <v>0.00016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229</v>
      </c>
      <c r="AT270" s="217" t="s">
        <v>134</v>
      </c>
      <c r="AU270" s="217" t="s">
        <v>81</v>
      </c>
      <c r="AY270" s="19" t="s">
        <v>131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79</v>
      </c>
      <c r="BK270" s="218">
        <f>ROUND(I270*H270,2)</f>
        <v>0</v>
      </c>
      <c r="BL270" s="19" t="s">
        <v>229</v>
      </c>
      <c r="BM270" s="217" t="s">
        <v>483</v>
      </c>
    </row>
    <row r="271" spans="1:47" s="2" customFormat="1" ht="12">
      <c r="A271" s="40"/>
      <c r="B271" s="41"/>
      <c r="C271" s="42"/>
      <c r="D271" s="219" t="s">
        <v>141</v>
      </c>
      <c r="E271" s="42"/>
      <c r="F271" s="220" t="s">
        <v>484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141</v>
      </c>
      <c r="AU271" s="19" t="s">
        <v>81</v>
      </c>
    </row>
    <row r="272" spans="1:51" s="15" customFormat="1" ht="12">
      <c r="A272" s="15"/>
      <c r="B272" s="247"/>
      <c r="C272" s="248"/>
      <c r="D272" s="226" t="s">
        <v>143</v>
      </c>
      <c r="E272" s="249" t="s">
        <v>19</v>
      </c>
      <c r="F272" s="250" t="s">
        <v>485</v>
      </c>
      <c r="G272" s="248"/>
      <c r="H272" s="249" t="s">
        <v>19</v>
      </c>
      <c r="I272" s="251"/>
      <c r="J272" s="248"/>
      <c r="K272" s="248"/>
      <c r="L272" s="252"/>
      <c r="M272" s="253"/>
      <c r="N272" s="254"/>
      <c r="O272" s="254"/>
      <c r="P272" s="254"/>
      <c r="Q272" s="254"/>
      <c r="R272" s="254"/>
      <c r="S272" s="254"/>
      <c r="T272" s="25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6" t="s">
        <v>143</v>
      </c>
      <c r="AU272" s="256" t="s">
        <v>81</v>
      </c>
      <c r="AV272" s="15" t="s">
        <v>79</v>
      </c>
      <c r="AW272" s="15" t="s">
        <v>32</v>
      </c>
      <c r="AX272" s="15" t="s">
        <v>71</v>
      </c>
      <c r="AY272" s="256" t="s">
        <v>131</v>
      </c>
    </row>
    <row r="273" spans="1:51" s="13" customFormat="1" ht="12">
      <c r="A273" s="13"/>
      <c r="B273" s="224"/>
      <c r="C273" s="225"/>
      <c r="D273" s="226" t="s">
        <v>143</v>
      </c>
      <c r="E273" s="227" t="s">
        <v>19</v>
      </c>
      <c r="F273" s="228" t="s">
        <v>486</v>
      </c>
      <c r="G273" s="225"/>
      <c r="H273" s="229">
        <v>0.8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143</v>
      </c>
      <c r="AU273" s="235" t="s">
        <v>81</v>
      </c>
      <c r="AV273" s="13" t="s">
        <v>81</v>
      </c>
      <c r="AW273" s="13" t="s">
        <v>32</v>
      </c>
      <c r="AX273" s="13" t="s">
        <v>79</v>
      </c>
      <c r="AY273" s="235" t="s">
        <v>131</v>
      </c>
    </row>
    <row r="274" spans="1:65" s="2" customFormat="1" ht="16.5" customHeight="1">
      <c r="A274" s="40"/>
      <c r="B274" s="41"/>
      <c r="C274" s="258" t="s">
        <v>487</v>
      </c>
      <c r="D274" s="258" t="s">
        <v>338</v>
      </c>
      <c r="E274" s="259" t="s">
        <v>488</v>
      </c>
      <c r="F274" s="260" t="s">
        <v>489</v>
      </c>
      <c r="G274" s="261" t="s">
        <v>475</v>
      </c>
      <c r="H274" s="262">
        <v>0.88</v>
      </c>
      <c r="I274" s="263"/>
      <c r="J274" s="264">
        <f>ROUND(I274*H274,2)</f>
        <v>0</v>
      </c>
      <c r="K274" s="260" t="s">
        <v>138</v>
      </c>
      <c r="L274" s="265"/>
      <c r="M274" s="266" t="s">
        <v>19</v>
      </c>
      <c r="N274" s="267" t="s">
        <v>42</v>
      </c>
      <c r="O274" s="86"/>
      <c r="P274" s="215">
        <f>O274*H274</f>
        <v>0</v>
      </c>
      <c r="Q274" s="215">
        <v>0.00016</v>
      </c>
      <c r="R274" s="215">
        <f>Q274*H274</f>
        <v>0.0001408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316</v>
      </c>
      <c r="AT274" s="217" t="s">
        <v>338</v>
      </c>
      <c r="AU274" s="217" t="s">
        <v>81</v>
      </c>
      <c r="AY274" s="19" t="s">
        <v>131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79</v>
      </c>
      <c r="BK274" s="218">
        <f>ROUND(I274*H274,2)</f>
        <v>0</v>
      </c>
      <c r="BL274" s="19" t="s">
        <v>229</v>
      </c>
      <c r="BM274" s="217" t="s">
        <v>490</v>
      </c>
    </row>
    <row r="275" spans="1:51" s="13" customFormat="1" ht="12">
      <c r="A275" s="13"/>
      <c r="B275" s="224"/>
      <c r="C275" s="225"/>
      <c r="D275" s="226" t="s">
        <v>143</v>
      </c>
      <c r="E275" s="225"/>
      <c r="F275" s="228" t="s">
        <v>491</v>
      </c>
      <c r="G275" s="225"/>
      <c r="H275" s="229">
        <v>0.88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143</v>
      </c>
      <c r="AU275" s="235" t="s">
        <v>81</v>
      </c>
      <c r="AV275" s="13" t="s">
        <v>81</v>
      </c>
      <c r="AW275" s="13" t="s">
        <v>4</v>
      </c>
      <c r="AX275" s="13" t="s">
        <v>79</v>
      </c>
      <c r="AY275" s="235" t="s">
        <v>131</v>
      </c>
    </row>
    <row r="276" spans="1:65" s="2" customFormat="1" ht="24.15" customHeight="1">
      <c r="A276" s="40"/>
      <c r="B276" s="41"/>
      <c r="C276" s="206" t="s">
        <v>492</v>
      </c>
      <c r="D276" s="206" t="s">
        <v>134</v>
      </c>
      <c r="E276" s="207" t="s">
        <v>493</v>
      </c>
      <c r="F276" s="208" t="s">
        <v>494</v>
      </c>
      <c r="G276" s="209" t="s">
        <v>281</v>
      </c>
      <c r="H276" s="257"/>
      <c r="I276" s="211"/>
      <c r="J276" s="212">
        <f>ROUND(I276*H276,2)</f>
        <v>0</v>
      </c>
      <c r="K276" s="208" t="s">
        <v>138</v>
      </c>
      <c r="L276" s="46"/>
      <c r="M276" s="213" t="s">
        <v>19</v>
      </c>
      <c r="N276" s="214" t="s">
        <v>42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229</v>
      </c>
      <c r="AT276" s="217" t="s">
        <v>134</v>
      </c>
      <c r="AU276" s="217" t="s">
        <v>81</v>
      </c>
      <c r="AY276" s="19" t="s">
        <v>131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79</v>
      </c>
      <c r="BK276" s="218">
        <f>ROUND(I276*H276,2)</f>
        <v>0</v>
      </c>
      <c r="BL276" s="19" t="s">
        <v>229</v>
      </c>
      <c r="BM276" s="217" t="s">
        <v>495</v>
      </c>
    </row>
    <row r="277" spans="1:47" s="2" customFormat="1" ht="12">
      <c r="A277" s="40"/>
      <c r="B277" s="41"/>
      <c r="C277" s="42"/>
      <c r="D277" s="219" t="s">
        <v>141</v>
      </c>
      <c r="E277" s="42"/>
      <c r="F277" s="220" t="s">
        <v>496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141</v>
      </c>
      <c r="AU277" s="19" t="s">
        <v>81</v>
      </c>
    </row>
    <row r="278" spans="1:63" s="12" customFormat="1" ht="22.8" customHeight="1">
      <c r="A278" s="12"/>
      <c r="B278" s="190"/>
      <c r="C278" s="191"/>
      <c r="D278" s="192" t="s">
        <v>70</v>
      </c>
      <c r="E278" s="204" t="s">
        <v>497</v>
      </c>
      <c r="F278" s="204" t="s">
        <v>498</v>
      </c>
      <c r="G278" s="191"/>
      <c r="H278" s="191"/>
      <c r="I278" s="194"/>
      <c r="J278" s="205">
        <f>BK278</f>
        <v>0</v>
      </c>
      <c r="K278" s="191"/>
      <c r="L278" s="196"/>
      <c r="M278" s="197"/>
      <c r="N278" s="198"/>
      <c r="O278" s="198"/>
      <c r="P278" s="199">
        <f>SUM(P279:P299)</f>
        <v>0</v>
      </c>
      <c r="Q278" s="198"/>
      <c r="R278" s="199">
        <f>SUM(R279:R299)</f>
        <v>1.0178038</v>
      </c>
      <c r="S278" s="198"/>
      <c r="T278" s="200">
        <f>SUM(T279:T299)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1" t="s">
        <v>81</v>
      </c>
      <c r="AT278" s="202" t="s">
        <v>70</v>
      </c>
      <c r="AU278" s="202" t="s">
        <v>79</v>
      </c>
      <c r="AY278" s="201" t="s">
        <v>131</v>
      </c>
      <c r="BK278" s="203">
        <f>SUM(BK279:BK299)</f>
        <v>0</v>
      </c>
    </row>
    <row r="279" spans="1:65" s="2" customFormat="1" ht="16.5" customHeight="1">
      <c r="A279" s="40"/>
      <c r="B279" s="41"/>
      <c r="C279" s="206" t="s">
        <v>499</v>
      </c>
      <c r="D279" s="206" t="s">
        <v>134</v>
      </c>
      <c r="E279" s="207" t="s">
        <v>500</v>
      </c>
      <c r="F279" s="208" t="s">
        <v>501</v>
      </c>
      <c r="G279" s="209" t="s">
        <v>137</v>
      </c>
      <c r="H279" s="210">
        <v>50.59</v>
      </c>
      <c r="I279" s="211"/>
      <c r="J279" s="212">
        <f>ROUND(I279*H279,2)</f>
        <v>0</v>
      </c>
      <c r="K279" s="208" t="s">
        <v>138</v>
      </c>
      <c r="L279" s="46"/>
      <c r="M279" s="213" t="s">
        <v>19</v>
      </c>
      <c r="N279" s="214" t="s">
        <v>42</v>
      </c>
      <c r="O279" s="86"/>
      <c r="P279" s="215">
        <f>O279*H279</f>
        <v>0</v>
      </c>
      <c r="Q279" s="215">
        <v>0.0003</v>
      </c>
      <c r="R279" s="215">
        <f>Q279*H279</f>
        <v>0.015177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229</v>
      </c>
      <c r="AT279" s="217" t="s">
        <v>134</v>
      </c>
      <c r="AU279" s="217" t="s">
        <v>81</v>
      </c>
      <c r="AY279" s="19" t="s">
        <v>131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79</v>
      </c>
      <c r="BK279" s="218">
        <f>ROUND(I279*H279,2)</f>
        <v>0</v>
      </c>
      <c r="BL279" s="19" t="s">
        <v>229</v>
      </c>
      <c r="BM279" s="217" t="s">
        <v>502</v>
      </c>
    </row>
    <row r="280" spans="1:47" s="2" customFormat="1" ht="12">
      <c r="A280" s="40"/>
      <c r="B280" s="41"/>
      <c r="C280" s="42"/>
      <c r="D280" s="219" t="s">
        <v>141</v>
      </c>
      <c r="E280" s="42"/>
      <c r="F280" s="220" t="s">
        <v>503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141</v>
      </c>
      <c r="AU280" s="19" t="s">
        <v>81</v>
      </c>
    </row>
    <row r="281" spans="1:51" s="13" customFormat="1" ht="12">
      <c r="A281" s="13"/>
      <c r="B281" s="224"/>
      <c r="C281" s="225"/>
      <c r="D281" s="226" t="s">
        <v>143</v>
      </c>
      <c r="E281" s="227" t="s">
        <v>19</v>
      </c>
      <c r="F281" s="228" t="s">
        <v>153</v>
      </c>
      <c r="G281" s="225"/>
      <c r="H281" s="229">
        <v>51.44</v>
      </c>
      <c r="I281" s="230"/>
      <c r="J281" s="225"/>
      <c r="K281" s="225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143</v>
      </c>
      <c r="AU281" s="235" t="s">
        <v>81</v>
      </c>
      <c r="AV281" s="13" t="s">
        <v>81</v>
      </c>
      <c r="AW281" s="13" t="s">
        <v>32</v>
      </c>
      <c r="AX281" s="13" t="s">
        <v>71</v>
      </c>
      <c r="AY281" s="235" t="s">
        <v>131</v>
      </c>
    </row>
    <row r="282" spans="1:51" s="13" customFormat="1" ht="12">
      <c r="A282" s="13"/>
      <c r="B282" s="224"/>
      <c r="C282" s="225"/>
      <c r="D282" s="226" t="s">
        <v>143</v>
      </c>
      <c r="E282" s="227" t="s">
        <v>19</v>
      </c>
      <c r="F282" s="228" t="s">
        <v>504</v>
      </c>
      <c r="G282" s="225"/>
      <c r="H282" s="229">
        <v>0.32</v>
      </c>
      <c r="I282" s="230"/>
      <c r="J282" s="225"/>
      <c r="K282" s="225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143</v>
      </c>
      <c r="AU282" s="235" t="s">
        <v>81</v>
      </c>
      <c r="AV282" s="13" t="s">
        <v>81</v>
      </c>
      <c r="AW282" s="13" t="s">
        <v>32</v>
      </c>
      <c r="AX282" s="13" t="s">
        <v>71</v>
      </c>
      <c r="AY282" s="235" t="s">
        <v>131</v>
      </c>
    </row>
    <row r="283" spans="1:51" s="13" customFormat="1" ht="12">
      <c r="A283" s="13"/>
      <c r="B283" s="224"/>
      <c r="C283" s="225"/>
      <c r="D283" s="226" t="s">
        <v>143</v>
      </c>
      <c r="E283" s="227" t="s">
        <v>19</v>
      </c>
      <c r="F283" s="228" t="s">
        <v>505</v>
      </c>
      <c r="G283" s="225"/>
      <c r="H283" s="229">
        <v>-1.17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143</v>
      </c>
      <c r="AU283" s="235" t="s">
        <v>81</v>
      </c>
      <c r="AV283" s="13" t="s">
        <v>81</v>
      </c>
      <c r="AW283" s="13" t="s">
        <v>32</v>
      </c>
      <c r="AX283" s="13" t="s">
        <v>71</v>
      </c>
      <c r="AY283" s="235" t="s">
        <v>131</v>
      </c>
    </row>
    <row r="284" spans="1:51" s="14" customFormat="1" ht="12">
      <c r="A284" s="14"/>
      <c r="B284" s="236"/>
      <c r="C284" s="237"/>
      <c r="D284" s="226" t="s">
        <v>143</v>
      </c>
      <c r="E284" s="238" t="s">
        <v>19</v>
      </c>
      <c r="F284" s="239" t="s">
        <v>147</v>
      </c>
      <c r="G284" s="237"/>
      <c r="H284" s="240">
        <v>50.589999999999996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6" t="s">
        <v>143</v>
      </c>
      <c r="AU284" s="246" t="s">
        <v>81</v>
      </c>
      <c r="AV284" s="14" t="s">
        <v>139</v>
      </c>
      <c r="AW284" s="14" t="s">
        <v>32</v>
      </c>
      <c r="AX284" s="14" t="s">
        <v>79</v>
      </c>
      <c r="AY284" s="246" t="s">
        <v>131</v>
      </c>
    </row>
    <row r="285" spans="1:65" s="2" customFormat="1" ht="24.15" customHeight="1">
      <c r="A285" s="40"/>
      <c r="B285" s="41"/>
      <c r="C285" s="206" t="s">
        <v>506</v>
      </c>
      <c r="D285" s="206" t="s">
        <v>134</v>
      </c>
      <c r="E285" s="207" t="s">
        <v>507</v>
      </c>
      <c r="F285" s="208" t="s">
        <v>508</v>
      </c>
      <c r="G285" s="209" t="s">
        <v>137</v>
      </c>
      <c r="H285" s="210">
        <v>50.59</v>
      </c>
      <c r="I285" s="211"/>
      <c r="J285" s="212">
        <f>ROUND(I285*H285,2)</f>
        <v>0</v>
      </c>
      <c r="K285" s="208" t="s">
        <v>138</v>
      </c>
      <c r="L285" s="46"/>
      <c r="M285" s="213" t="s">
        <v>19</v>
      </c>
      <c r="N285" s="214" t="s">
        <v>42</v>
      </c>
      <c r="O285" s="86"/>
      <c r="P285" s="215">
        <f>O285*H285</f>
        <v>0</v>
      </c>
      <c r="Q285" s="215">
        <v>0.0053</v>
      </c>
      <c r="R285" s="215">
        <f>Q285*H285</f>
        <v>0.268127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229</v>
      </c>
      <c r="AT285" s="217" t="s">
        <v>134</v>
      </c>
      <c r="AU285" s="217" t="s">
        <v>81</v>
      </c>
      <c r="AY285" s="19" t="s">
        <v>131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79</v>
      </c>
      <c r="BK285" s="218">
        <f>ROUND(I285*H285,2)</f>
        <v>0</v>
      </c>
      <c r="BL285" s="19" t="s">
        <v>229</v>
      </c>
      <c r="BM285" s="217" t="s">
        <v>509</v>
      </c>
    </row>
    <row r="286" spans="1:47" s="2" customFormat="1" ht="12">
      <c r="A286" s="40"/>
      <c r="B286" s="41"/>
      <c r="C286" s="42"/>
      <c r="D286" s="219" t="s">
        <v>141</v>
      </c>
      <c r="E286" s="42"/>
      <c r="F286" s="220" t="s">
        <v>510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141</v>
      </c>
      <c r="AU286" s="19" t="s">
        <v>81</v>
      </c>
    </row>
    <row r="287" spans="1:65" s="2" customFormat="1" ht="16.5" customHeight="1">
      <c r="A287" s="40"/>
      <c r="B287" s="41"/>
      <c r="C287" s="258" t="s">
        <v>511</v>
      </c>
      <c r="D287" s="258" t="s">
        <v>338</v>
      </c>
      <c r="E287" s="259" t="s">
        <v>512</v>
      </c>
      <c r="F287" s="260" t="s">
        <v>513</v>
      </c>
      <c r="G287" s="261" t="s">
        <v>137</v>
      </c>
      <c r="H287" s="262">
        <v>55.649</v>
      </c>
      <c r="I287" s="263"/>
      <c r="J287" s="264">
        <f>ROUND(I287*H287,2)</f>
        <v>0</v>
      </c>
      <c r="K287" s="260" t="s">
        <v>138</v>
      </c>
      <c r="L287" s="265"/>
      <c r="M287" s="266" t="s">
        <v>19</v>
      </c>
      <c r="N287" s="267" t="s">
        <v>42</v>
      </c>
      <c r="O287" s="86"/>
      <c r="P287" s="215">
        <f>O287*H287</f>
        <v>0</v>
      </c>
      <c r="Q287" s="215">
        <v>0.0126</v>
      </c>
      <c r="R287" s="215">
        <f>Q287*H287</f>
        <v>0.7011774000000001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316</v>
      </c>
      <c r="AT287" s="217" t="s">
        <v>338</v>
      </c>
      <c r="AU287" s="217" t="s">
        <v>81</v>
      </c>
      <c r="AY287" s="19" t="s">
        <v>131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79</v>
      </c>
      <c r="BK287" s="218">
        <f>ROUND(I287*H287,2)</f>
        <v>0</v>
      </c>
      <c r="BL287" s="19" t="s">
        <v>229</v>
      </c>
      <c r="BM287" s="217" t="s">
        <v>514</v>
      </c>
    </row>
    <row r="288" spans="1:51" s="13" customFormat="1" ht="12">
      <c r="A288" s="13"/>
      <c r="B288" s="224"/>
      <c r="C288" s="225"/>
      <c r="D288" s="226" t="s">
        <v>143</v>
      </c>
      <c r="E288" s="225"/>
      <c r="F288" s="228" t="s">
        <v>515</v>
      </c>
      <c r="G288" s="225"/>
      <c r="H288" s="229">
        <v>55.649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143</v>
      </c>
      <c r="AU288" s="235" t="s">
        <v>81</v>
      </c>
      <c r="AV288" s="13" t="s">
        <v>81</v>
      </c>
      <c r="AW288" s="13" t="s">
        <v>4</v>
      </c>
      <c r="AX288" s="13" t="s">
        <v>79</v>
      </c>
      <c r="AY288" s="235" t="s">
        <v>131</v>
      </c>
    </row>
    <row r="289" spans="1:65" s="2" customFormat="1" ht="16.5" customHeight="1">
      <c r="A289" s="40"/>
      <c r="B289" s="41"/>
      <c r="C289" s="206" t="s">
        <v>516</v>
      </c>
      <c r="D289" s="206" t="s">
        <v>134</v>
      </c>
      <c r="E289" s="207" t="s">
        <v>517</v>
      </c>
      <c r="F289" s="208" t="s">
        <v>518</v>
      </c>
      <c r="G289" s="209" t="s">
        <v>475</v>
      </c>
      <c r="H289" s="210">
        <v>2.13</v>
      </c>
      <c r="I289" s="211"/>
      <c r="J289" s="212">
        <f>ROUND(I289*H289,2)</f>
        <v>0</v>
      </c>
      <c r="K289" s="208" t="s">
        <v>138</v>
      </c>
      <c r="L289" s="46"/>
      <c r="M289" s="213" t="s">
        <v>19</v>
      </c>
      <c r="N289" s="214" t="s">
        <v>42</v>
      </c>
      <c r="O289" s="86"/>
      <c r="P289" s="215">
        <f>O289*H289</f>
        <v>0</v>
      </c>
      <c r="Q289" s="215">
        <v>0.00055</v>
      </c>
      <c r="R289" s="215">
        <f>Q289*H289</f>
        <v>0.0011715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229</v>
      </c>
      <c r="AT289" s="217" t="s">
        <v>134</v>
      </c>
      <c r="AU289" s="217" t="s">
        <v>81</v>
      </c>
      <c r="AY289" s="19" t="s">
        <v>131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79</v>
      </c>
      <c r="BK289" s="218">
        <f>ROUND(I289*H289,2)</f>
        <v>0</v>
      </c>
      <c r="BL289" s="19" t="s">
        <v>229</v>
      </c>
      <c r="BM289" s="217" t="s">
        <v>519</v>
      </c>
    </row>
    <row r="290" spans="1:47" s="2" customFormat="1" ht="12">
      <c r="A290" s="40"/>
      <c r="B290" s="41"/>
      <c r="C290" s="42"/>
      <c r="D290" s="219" t="s">
        <v>141</v>
      </c>
      <c r="E290" s="42"/>
      <c r="F290" s="220" t="s">
        <v>520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141</v>
      </c>
      <c r="AU290" s="19" t="s">
        <v>81</v>
      </c>
    </row>
    <row r="291" spans="1:51" s="13" customFormat="1" ht="12">
      <c r="A291" s="13"/>
      <c r="B291" s="224"/>
      <c r="C291" s="225"/>
      <c r="D291" s="226" t="s">
        <v>143</v>
      </c>
      <c r="E291" s="227" t="s">
        <v>19</v>
      </c>
      <c r="F291" s="228" t="s">
        <v>521</v>
      </c>
      <c r="G291" s="225"/>
      <c r="H291" s="229">
        <v>2.13</v>
      </c>
      <c r="I291" s="230"/>
      <c r="J291" s="225"/>
      <c r="K291" s="225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143</v>
      </c>
      <c r="AU291" s="235" t="s">
        <v>81</v>
      </c>
      <c r="AV291" s="13" t="s">
        <v>81</v>
      </c>
      <c r="AW291" s="13" t="s">
        <v>32</v>
      </c>
      <c r="AX291" s="13" t="s">
        <v>79</v>
      </c>
      <c r="AY291" s="235" t="s">
        <v>131</v>
      </c>
    </row>
    <row r="292" spans="1:65" s="2" customFormat="1" ht="16.5" customHeight="1">
      <c r="A292" s="40"/>
      <c r="B292" s="41"/>
      <c r="C292" s="206" t="s">
        <v>522</v>
      </c>
      <c r="D292" s="206" t="s">
        <v>134</v>
      </c>
      <c r="E292" s="207" t="s">
        <v>523</v>
      </c>
      <c r="F292" s="208" t="s">
        <v>524</v>
      </c>
      <c r="G292" s="209" t="s">
        <v>475</v>
      </c>
      <c r="H292" s="210">
        <v>61.72</v>
      </c>
      <c r="I292" s="211"/>
      <c r="J292" s="212">
        <f>ROUND(I292*H292,2)</f>
        <v>0</v>
      </c>
      <c r="K292" s="208" t="s">
        <v>138</v>
      </c>
      <c r="L292" s="46"/>
      <c r="M292" s="213" t="s">
        <v>19</v>
      </c>
      <c r="N292" s="214" t="s">
        <v>42</v>
      </c>
      <c r="O292" s="86"/>
      <c r="P292" s="215">
        <f>O292*H292</f>
        <v>0</v>
      </c>
      <c r="Q292" s="215">
        <v>0.0005</v>
      </c>
      <c r="R292" s="215">
        <f>Q292*H292</f>
        <v>0.03086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229</v>
      </c>
      <c r="AT292" s="217" t="s">
        <v>134</v>
      </c>
      <c r="AU292" s="217" t="s">
        <v>81</v>
      </c>
      <c r="AY292" s="19" t="s">
        <v>131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79</v>
      </c>
      <c r="BK292" s="218">
        <f>ROUND(I292*H292,2)</f>
        <v>0</v>
      </c>
      <c r="BL292" s="19" t="s">
        <v>229</v>
      </c>
      <c r="BM292" s="217" t="s">
        <v>525</v>
      </c>
    </row>
    <row r="293" spans="1:47" s="2" customFormat="1" ht="12">
      <c r="A293" s="40"/>
      <c r="B293" s="41"/>
      <c r="C293" s="42"/>
      <c r="D293" s="219" t="s">
        <v>141</v>
      </c>
      <c r="E293" s="42"/>
      <c r="F293" s="220" t="s">
        <v>526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141</v>
      </c>
      <c r="AU293" s="19" t="s">
        <v>81</v>
      </c>
    </row>
    <row r="294" spans="1:51" s="13" customFormat="1" ht="12">
      <c r="A294" s="13"/>
      <c r="B294" s="224"/>
      <c r="C294" s="225"/>
      <c r="D294" s="226" t="s">
        <v>143</v>
      </c>
      <c r="E294" s="227" t="s">
        <v>19</v>
      </c>
      <c r="F294" s="228" t="s">
        <v>527</v>
      </c>
      <c r="G294" s="225"/>
      <c r="H294" s="229">
        <v>61.72</v>
      </c>
      <c r="I294" s="230"/>
      <c r="J294" s="225"/>
      <c r="K294" s="225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143</v>
      </c>
      <c r="AU294" s="235" t="s">
        <v>81</v>
      </c>
      <c r="AV294" s="13" t="s">
        <v>81</v>
      </c>
      <c r="AW294" s="13" t="s">
        <v>32</v>
      </c>
      <c r="AX294" s="13" t="s">
        <v>79</v>
      </c>
      <c r="AY294" s="235" t="s">
        <v>131</v>
      </c>
    </row>
    <row r="295" spans="1:65" s="2" customFormat="1" ht="16.5" customHeight="1">
      <c r="A295" s="40"/>
      <c r="B295" s="41"/>
      <c r="C295" s="206" t="s">
        <v>528</v>
      </c>
      <c r="D295" s="206" t="s">
        <v>134</v>
      </c>
      <c r="E295" s="207" t="s">
        <v>529</v>
      </c>
      <c r="F295" s="208" t="s">
        <v>530</v>
      </c>
      <c r="G295" s="209" t="s">
        <v>475</v>
      </c>
      <c r="H295" s="210">
        <v>43.03</v>
      </c>
      <c r="I295" s="211"/>
      <c r="J295" s="212">
        <f>ROUND(I295*H295,2)</f>
        <v>0</v>
      </c>
      <c r="K295" s="208" t="s">
        <v>138</v>
      </c>
      <c r="L295" s="46"/>
      <c r="M295" s="213" t="s">
        <v>19</v>
      </c>
      <c r="N295" s="214" t="s">
        <v>42</v>
      </c>
      <c r="O295" s="86"/>
      <c r="P295" s="215">
        <f>O295*H295</f>
        <v>0</v>
      </c>
      <c r="Q295" s="215">
        <v>3E-05</v>
      </c>
      <c r="R295" s="215">
        <f>Q295*H295</f>
        <v>0.0012909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229</v>
      </c>
      <c r="AT295" s="217" t="s">
        <v>134</v>
      </c>
      <c r="AU295" s="217" t="s">
        <v>81</v>
      </c>
      <c r="AY295" s="19" t="s">
        <v>131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79</v>
      </c>
      <c r="BK295" s="218">
        <f>ROUND(I295*H295,2)</f>
        <v>0</v>
      </c>
      <c r="BL295" s="19" t="s">
        <v>229</v>
      </c>
      <c r="BM295" s="217" t="s">
        <v>531</v>
      </c>
    </row>
    <row r="296" spans="1:47" s="2" customFormat="1" ht="12">
      <c r="A296" s="40"/>
      <c r="B296" s="41"/>
      <c r="C296" s="42"/>
      <c r="D296" s="219" t="s">
        <v>141</v>
      </c>
      <c r="E296" s="42"/>
      <c r="F296" s="220" t="s">
        <v>532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141</v>
      </c>
      <c r="AU296" s="19" t="s">
        <v>81</v>
      </c>
    </row>
    <row r="297" spans="1:51" s="13" customFormat="1" ht="12">
      <c r="A297" s="13"/>
      <c r="B297" s="224"/>
      <c r="C297" s="225"/>
      <c r="D297" s="226" t="s">
        <v>143</v>
      </c>
      <c r="E297" s="227" t="s">
        <v>19</v>
      </c>
      <c r="F297" s="228" t="s">
        <v>533</v>
      </c>
      <c r="G297" s="225"/>
      <c r="H297" s="229">
        <v>43.03</v>
      </c>
      <c r="I297" s="230"/>
      <c r="J297" s="225"/>
      <c r="K297" s="225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143</v>
      </c>
      <c r="AU297" s="235" t="s">
        <v>81</v>
      </c>
      <c r="AV297" s="13" t="s">
        <v>81</v>
      </c>
      <c r="AW297" s="13" t="s">
        <v>32</v>
      </c>
      <c r="AX297" s="13" t="s">
        <v>79</v>
      </c>
      <c r="AY297" s="235" t="s">
        <v>131</v>
      </c>
    </row>
    <row r="298" spans="1:65" s="2" customFormat="1" ht="24.15" customHeight="1">
      <c r="A298" s="40"/>
      <c r="B298" s="41"/>
      <c r="C298" s="206" t="s">
        <v>534</v>
      </c>
      <c r="D298" s="206" t="s">
        <v>134</v>
      </c>
      <c r="E298" s="207" t="s">
        <v>535</v>
      </c>
      <c r="F298" s="208" t="s">
        <v>536</v>
      </c>
      <c r="G298" s="209" t="s">
        <v>281</v>
      </c>
      <c r="H298" s="257"/>
      <c r="I298" s="211"/>
      <c r="J298" s="212">
        <f>ROUND(I298*H298,2)</f>
        <v>0</v>
      </c>
      <c r="K298" s="208" t="s">
        <v>138</v>
      </c>
      <c r="L298" s="46"/>
      <c r="M298" s="213" t="s">
        <v>19</v>
      </c>
      <c r="N298" s="214" t="s">
        <v>42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229</v>
      </c>
      <c r="AT298" s="217" t="s">
        <v>134</v>
      </c>
      <c r="AU298" s="217" t="s">
        <v>81</v>
      </c>
      <c r="AY298" s="19" t="s">
        <v>131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79</v>
      </c>
      <c r="BK298" s="218">
        <f>ROUND(I298*H298,2)</f>
        <v>0</v>
      </c>
      <c r="BL298" s="19" t="s">
        <v>229</v>
      </c>
      <c r="BM298" s="217" t="s">
        <v>537</v>
      </c>
    </row>
    <row r="299" spans="1:47" s="2" customFormat="1" ht="12">
      <c r="A299" s="40"/>
      <c r="B299" s="41"/>
      <c r="C299" s="42"/>
      <c r="D299" s="219" t="s">
        <v>141</v>
      </c>
      <c r="E299" s="42"/>
      <c r="F299" s="220" t="s">
        <v>538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141</v>
      </c>
      <c r="AU299" s="19" t="s">
        <v>81</v>
      </c>
    </row>
    <row r="300" spans="1:63" s="12" customFormat="1" ht="22.8" customHeight="1">
      <c r="A300" s="12"/>
      <c r="B300" s="190"/>
      <c r="C300" s="191"/>
      <c r="D300" s="192" t="s">
        <v>70</v>
      </c>
      <c r="E300" s="204" t="s">
        <v>539</v>
      </c>
      <c r="F300" s="204" t="s">
        <v>540</v>
      </c>
      <c r="G300" s="191"/>
      <c r="H300" s="191"/>
      <c r="I300" s="194"/>
      <c r="J300" s="205">
        <f>BK300</f>
        <v>0</v>
      </c>
      <c r="K300" s="191"/>
      <c r="L300" s="196"/>
      <c r="M300" s="197"/>
      <c r="N300" s="198"/>
      <c r="O300" s="198"/>
      <c r="P300" s="199">
        <f>SUM(P301:P318)</f>
        <v>0</v>
      </c>
      <c r="Q300" s="198"/>
      <c r="R300" s="199">
        <f>SUM(R301:R318)</f>
        <v>0.0026256</v>
      </c>
      <c r="S300" s="198"/>
      <c r="T300" s="200">
        <f>SUM(T301:T318)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1" t="s">
        <v>81</v>
      </c>
      <c r="AT300" s="202" t="s">
        <v>70</v>
      </c>
      <c r="AU300" s="202" t="s">
        <v>79</v>
      </c>
      <c r="AY300" s="201" t="s">
        <v>131</v>
      </c>
      <c r="BK300" s="203">
        <f>SUM(BK301:BK318)</f>
        <v>0</v>
      </c>
    </row>
    <row r="301" spans="1:65" s="2" customFormat="1" ht="16.5" customHeight="1">
      <c r="A301" s="40"/>
      <c r="B301" s="41"/>
      <c r="C301" s="206" t="s">
        <v>541</v>
      </c>
      <c r="D301" s="206" t="s">
        <v>134</v>
      </c>
      <c r="E301" s="207" t="s">
        <v>542</v>
      </c>
      <c r="F301" s="208" t="s">
        <v>543</v>
      </c>
      <c r="G301" s="209" t="s">
        <v>137</v>
      </c>
      <c r="H301" s="210">
        <v>6.33</v>
      </c>
      <c r="I301" s="211"/>
      <c r="J301" s="212">
        <f>ROUND(I301*H301,2)</f>
        <v>0</v>
      </c>
      <c r="K301" s="208" t="s">
        <v>138</v>
      </c>
      <c r="L301" s="46"/>
      <c r="M301" s="213" t="s">
        <v>19</v>
      </c>
      <c r="N301" s="214" t="s">
        <v>42</v>
      </c>
      <c r="O301" s="86"/>
      <c r="P301" s="215">
        <f>O301*H301</f>
        <v>0</v>
      </c>
      <c r="Q301" s="215">
        <v>6E-05</v>
      </c>
      <c r="R301" s="215">
        <f>Q301*H301</f>
        <v>0.0003798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229</v>
      </c>
      <c r="AT301" s="217" t="s">
        <v>134</v>
      </c>
      <c r="AU301" s="217" t="s">
        <v>81</v>
      </c>
      <c r="AY301" s="19" t="s">
        <v>131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79</v>
      </c>
      <c r="BK301" s="218">
        <f>ROUND(I301*H301,2)</f>
        <v>0</v>
      </c>
      <c r="BL301" s="19" t="s">
        <v>229</v>
      </c>
      <c r="BM301" s="217" t="s">
        <v>544</v>
      </c>
    </row>
    <row r="302" spans="1:47" s="2" customFormat="1" ht="12">
      <c r="A302" s="40"/>
      <c r="B302" s="41"/>
      <c r="C302" s="42"/>
      <c r="D302" s="219" t="s">
        <v>141</v>
      </c>
      <c r="E302" s="42"/>
      <c r="F302" s="220" t="s">
        <v>545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141</v>
      </c>
      <c r="AU302" s="19" t="s">
        <v>81</v>
      </c>
    </row>
    <row r="303" spans="1:51" s="15" customFormat="1" ht="12">
      <c r="A303" s="15"/>
      <c r="B303" s="247"/>
      <c r="C303" s="248"/>
      <c r="D303" s="226" t="s">
        <v>143</v>
      </c>
      <c r="E303" s="249" t="s">
        <v>19</v>
      </c>
      <c r="F303" s="250" t="s">
        <v>546</v>
      </c>
      <c r="G303" s="248"/>
      <c r="H303" s="249" t="s">
        <v>19</v>
      </c>
      <c r="I303" s="251"/>
      <c r="J303" s="248"/>
      <c r="K303" s="248"/>
      <c r="L303" s="252"/>
      <c r="M303" s="253"/>
      <c r="N303" s="254"/>
      <c r="O303" s="254"/>
      <c r="P303" s="254"/>
      <c r="Q303" s="254"/>
      <c r="R303" s="254"/>
      <c r="S303" s="254"/>
      <c r="T303" s="25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6" t="s">
        <v>143</v>
      </c>
      <c r="AU303" s="256" t="s">
        <v>81</v>
      </c>
      <c r="AV303" s="15" t="s">
        <v>79</v>
      </c>
      <c r="AW303" s="15" t="s">
        <v>32</v>
      </c>
      <c r="AX303" s="15" t="s">
        <v>71</v>
      </c>
      <c r="AY303" s="256" t="s">
        <v>131</v>
      </c>
    </row>
    <row r="304" spans="1:51" s="13" customFormat="1" ht="12">
      <c r="A304" s="13"/>
      <c r="B304" s="224"/>
      <c r="C304" s="225"/>
      <c r="D304" s="226" t="s">
        <v>143</v>
      </c>
      <c r="E304" s="227" t="s">
        <v>19</v>
      </c>
      <c r="F304" s="228" t="s">
        <v>547</v>
      </c>
      <c r="G304" s="225"/>
      <c r="H304" s="229">
        <v>3.45</v>
      </c>
      <c r="I304" s="230"/>
      <c r="J304" s="225"/>
      <c r="K304" s="225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143</v>
      </c>
      <c r="AU304" s="235" t="s">
        <v>81</v>
      </c>
      <c r="AV304" s="13" t="s">
        <v>81</v>
      </c>
      <c r="AW304" s="13" t="s">
        <v>32</v>
      </c>
      <c r="AX304" s="13" t="s">
        <v>71</v>
      </c>
      <c r="AY304" s="235" t="s">
        <v>131</v>
      </c>
    </row>
    <row r="305" spans="1:51" s="13" customFormat="1" ht="12">
      <c r="A305" s="13"/>
      <c r="B305" s="224"/>
      <c r="C305" s="225"/>
      <c r="D305" s="226" t="s">
        <v>143</v>
      </c>
      <c r="E305" s="227" t="s">
        <v>19</v>
      </c>
      <c r="F305" s="228" t="s">
        <v>548</v>
      </c>
      <c r="G305" s="225"/>
      <c r="H305" s="229">
        <v>2.88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143</v>
      </c>
      <c r="AU305" s="235" t="s">
        <v>81</v>
      </c>
      <c r="AV305" s="13" t="s">
        <v>81</v>
      </c>
      <c r="AW305" s="13" t="s">
        <v>32</v>
      </c>
      <c r="AX305" s="13" t="s">
        <v>71</v>
      </c>
      <c r="AY305" s="235" t="s">
        <v>131</v>
      </c>
    </row>
    <row r="306" spans="1:51" s="14" customFormat="1" ht="12">
      <c r="A306" s="14"/>
      <c r="B306" s="236"/>
      <c r="C306" s="237"/>
      <c r="D306" s="226" t="s">
        <v>143</v>
      </c>
      <c r="E306" s="238" t="s">
        <v>19</v>
      </c>
      <c r="F306" s="239" t="s">
        <v>147</v>
      </c>
      <c r="G306" s="237"/>
      <c r="H306" s="240">
        <v>6.33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6" t="s">
        <v>143</v>
      </c>
      <c r="AU306" s="246" t="s">
        <v>81</v>
      </c>
      <c r="AV306" s="14" t="s">
        <v>139</v>
      </c>
      <c r="AW306" s="14" t="s">
        <v>32</v>
      </c>
      <c r="AX306" s="14" t="s">
        <v>79</v>
      </c>
      <c r="AY306" s="246" t="s">
        <v>131</v>
      </c>
    </row>
    <row r="307" spans="1:65" s="2" customFormat="1" ht="16.5" customHeight="1">
      <c r="A307" s="40"/>
      <c r="B307" s="41"/>
      <c r="C307" s="206" t="s">
        <v>549</v>
      </c>
      <c r="D307" s="206" t="s">
        <v>134</v>
      </c>
      <c r="E307" s="207" t="s">
        <v>550</v>
      </c>
      <c r="F307" s="208" t="s">
        <v>551</v>
      </c>
      <c r="G307" s="209" t="s">
        <v>475</v>
      </c>
      <c r="H307" s="210">
        <v>10</v>
      </c>
      <c r="I307" s="211"/>
      <c r="J307" s="212">
        <f>ROUND(I307*H307,2)</f>
        <v>0</v>
      </c>
      <c r="K307" s="208" t="s">
        <v>138</v>
      </c>
      <c r="L307" s="46"/>
      <c r="M307" s="213" t="s">
        <v>19</v>
      </c>
      <c r="N307" s="214" t="s">
        <v>42</v>
      </c>
      <c r="O307" s="86"/>
      <c r="P307" s="215">
        <f>O307*H307</f>
        <v>0</v>
      </c>
      <c r="Q307" s="215">
        <v>1E-05</v>
      </c>
      <c r="R307" s="215">
        <f>Q307*H307</f>
        <v>0.0001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229</v>
      </c>
      <c r="AT307" s="217" t="s">
        <v>134</v>
      </c>
      <c r="AU307" s="217" t="s">
        <v>81</v>
      </c>
      <c r="AY307" s="19" t="s">
        <v>131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79</v>
      </c>
      <c r="BK307" s="218">
        <f>ROUND(I307*H307,2)</f>
        <v>0</v>
      </c>
      <c r="BL307" s="19" t="s">
        <v>229</v>
      </c>
      <c r="BM307" s="217" t="s">
        <v>552</v>
      </c>
    </row>
    <row r="308" spans="1:47" s="2" customFormat="1" ht="12">
      <c r="A308" s="40"/>
      <c r="B308" s="41"/>
      <c r="C308" s="42"/>
      <c r="D308" s="219" t="s">
        <v>141</v>
      </c>
      <c r="E308" s="42"/>
      <c r="F308" s="220" t="s">
        <v>553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141</v>
      </c>
      <c r="AU308" s="19" t="s">
        <v>81</v>
      </c>
    </row>
    <row r="309" spans="1:51" s="15" customFormat="1" ht="12">
      <c r="A309" s="15"/>
      <c r="B309" s="247"/>
      <c r="C309" s="248"/>
      <c r="D309" s="226" t="s">
        <v>143</v>
      </c>
      <c r="E309" s="249" t="s">
        <v>19</v>
      </c>
      <c r="F309" s="250" t="s">
        <v>554</v>
      </c>
      <c r="G309" s="248"/>
      <c r="H309" s="249" t="s">
        <v>19</v>
      </c>
      <c r="I309" s="251"/>
      <c r="J309" s="248"/>
      <c r="K309" s="248"/>
      <c r="L309" s="252"/>
      <c r="M309" s="253"/>
      <c r="N309" s="254"/>
      <c r="O309" s="254"/>
      <c r="P309" s="254"/>
      <c r="Q309" s="254"/>
      <c r="R309" s="254"/>
      <c r="S309" s="254"/>
      <c r="T309" s="25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6" t="s">
        <v>143</v>
      </c>
      <c r="AU309" s="256" t="s">
        <v>81</v>
      </c>
      <c r="AV309" s="15" t="s">
        <v>79</v>
      </c>
      <c r="AW309" s="15" t="s">
        <v>32</v>
      </c>
      <c r="AX309" s="15" t="s">
        <v>71</v>
      </c>
      <c r="AY309" s="256" t="s">
        <v>131</v>
      </c>
    </row>
    <row r="310" spans="1:51" s="13" customFormat="1" ht="12">
      <c r="A310" s="13"/>
      <c r="B310" s="224"/>
      <c r="C310" s="225"/>
      <c r="D310" s="226" t="s">
        <v>143</v>
      </c>
      <c r="E310" s="227" t="s">
        <v>19</v>
      </c>
      <c r="F310" s="228" t="s">
        <v>194</v>
      </c>
      <c r="G310" s="225"/>
      <c r="H310" s="229">
        <v>10</v>
      </c>
      <c r="I310" s="230"/>
      <c r="J310" s="225"/>
      <c r="K310" s="225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143</v>
      </c>
      <c r="AU310" s="235" t="s">
        <v>81</v>
      </c>
      <c r="AV310" s="13" t="s">
        <v>81</v>
      </c>
      <c r="AW310" s="13" t="s">
        <v>32</v>
      </c>
      <c r="AX310" s="13" t="s">
        <v>79</v>
      </c>
      <c r="AY310" s="235" t="s">
        <v>131</v>
      </c>
    </row>
    <row r="311" spans="1:65" s="2" customFormat="1" ht="16.5" customHeight="1">
      <c r="A311" s="40"/>
      <c r="B311" s="41"/>
      <c r="C311" s="206" t="s">
        <v>555</v>
      </c>
      <c r="D311" s="206" t="s">
        <v>134</v>
      </c>
      <c r="E311" s="207" t="s">
        <v>556</v>
      </c>
      <c r="F311" s="208" t="s">
        <v>557</v>
      </c>
      <c r="G311" s="209" t="s">
        <v>137</v>
      </c>
      <c r="H311" s="210">
        <v>6.33</v>
      </c>
      <c r="I311" s="211"/>
      <c r="J311" s="212">
        <f>ROUND(I311*H311,2)</f>
        <v>0</v>
      </c>
      <c r="K311" s="208" t="s">
        <v>138</v>
      </c>
      <c r="L311" s="46"/>
      <c r="M311" s="213" t="s">
        <v>19</v>
      </c>
      <c r="N311" s="214" t="s">
        <v>42</v>
      </c>
      <c r="O311" s="86"/>
      <c r="P311" s="215">
        <f>O311*H311</f>
        <v>0</v>
      </c>
      <c r="Q311" s="215">
        <v>0.00014</v>
      </c>
      <c r="R311" s="215">
        <f>Q311*H311</f>
        <v>0.0008862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229</v>
      </c>
      <c r="AT311" s="217" t="s">
        <v>134</v>
      </c>
      <c r="AU311" s="217" t="s">
        <v>81</v>
      </c>
      <c r="AY311" s="19" t="s">
        <v>131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79</v>
      </c>
      <c r="BK311" s="218">
        <f>ROUND(I311*H311,2)</f>
        <v>0</v>
      </c>
      <c r="BL311" s="19" t="s">
        <v>229</v>
      </c>
      <c r="BM311" s="217" t="s">
        <v>558</v>
      </c>
    </row>
    <row r="312" spans="1:47" s="2" customFormat="1" ht="12">
      <c r="A312" s="40"/>
      <c r="B312" s="41"/>
      <c r="C312" s="42"/>
      <c r="D312" s="219" t="s">
        <v>141</v>
      </c>
      <c r="E312" s="42"/>
      <c r="F312" s="220" t="s">
        <v>559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141</v>
      </c>
      <c r="AU312" s="19" t="s">
        <v>81</v>
      </c>
    </row>
    <row r="313" spans="1:65" s="2" customFormat="1" ht="16.5" customHeight="1">
      <c r="A313" s="40"/>
      <c r="B313" s="41"/>
      <c r="C313" s="206" t="s">
        <v>560</v>
      </c>
      <c r="D313" s="206" t="s">
        <v>134</v>
      </c>
      <c r="E313" s="207" t="s">
        <v>561</v>
      </c>
      <c r="F313" s="208" t="s">
        <v>562</v>
      </c>
      <c r="G313" s="209" t="s">
        <v>137</v>
      </c>
      <c r="H313" s="210">
        <v>6.33</v>
      </c>
      <c r="I313" s="211"/>
      <c r="J313" s="212">
        <f>ROUND(I313*H313,2)</f>
        <v>0</v>
      </c>
      <c r="K313" s="208" t="s">
        <v>138</v>
      </c>
      <c r="L313" s="46"/>
      <c r="M313" s="213" t="s">
        <v>19</v>
      </c>
      <c r="N313" s="214" t="s">
        <v>42</v>
      </c>
      <c r="O313" s="86"/>
      <c r="P313" s="215">
        <f>O313*H313</f>
        <v>0</v>
      </c>
      <c r="Q313" s="215">
        <v>0.00012</v>
      </c>
      <c r="R313" s="215">
        <f>Q313*H313</f>
        <v>0.0007596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229</v>
      </c>
      <c r="AT313" s="217" t="s">
        <v>134</v>
      </c>
      <c r="AU313" s="217" t="s">
        <v>81</v>
      </c>
      <c r="AY313" s="19" t="s">
        <v>131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79</v>
      </c>
      <c r="BK313" s="218">
        <f>ROUND(I313*H313,2)</f>
        <v>0</v>
      </c>
      <c r="BL313" s="19" t="s">
        <v>229</v>
      </c>
      <c r="BM313" s="217" t="s">
        <v>563</v>
      </c>
    </row>
    <row r="314" spans="1:47" s="2" customFormat="1" ht="12">
      <c r="A314" s="40"/>
      <c r="B314" s="41"/>
      <c r="C314" s="42"/>
      <c r="D314" s="219" t="s">
        <v>141</v>
      </c>
      <c r="E314" s="42"/>
      <c r="F314" s="220" t="s">
        <v>564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141</v>
      </c>
      <c r="AU314" s="19" t="s">
        <v>81</v>
      </c>
    </row>
    <row r="315" spans="1:65" s="2" customFormat="1" ht="16.5" customHeight="1">
      <c r="A315" s="40"/>
      <c r="B315" s="41"/>
      <c r="C315" s="206" t="s">
        <v>565</v>
      </c>
      <c r="D315" s="206" t="s">
        <v>134</v>
      </c>
      <c r="E315" s="207" t="s">
        <v>566</v>
      </c>
      <c r="F315" s="208" t="s">
        <v>567</v>
      </c>
      <c r="G315" s="209" t="s">
        <v>475</v>
      </c>
      <c r="H315" s="210">
        <v>10</v>
      </c>
      <c r="I315" s="211"/>
      <c r="J315" s="212">
        <f>ROUND(I315*H315,2)</f>
        <v>0</v>
      </c>
      <c r="K315" s="208" t="s">
        <v>138</v>
      </c>
      <c r="L315" s="46"/>
      <c r="M315" s="213" t="s">
        <v>19</v>
      </c>
      <c r="N315" s="214" t="s">
        <v>42</v>
      </c>
      <c r="O315" s="86"/>
      <c r="P315" s="215">
        <f>O315*H315</f>
        <v>0</v>
      </c>
      <c r="Q315" s="215">
        <v>2E-05</v>
      </c>
      <c r="R315" s="215">
        <f>Q315*H315</f>
        <v>0.0002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229</v>
      </c>
      <c r="AT315" s="217" t="s">
        <v>134</v>
      </c>
      <c r="AU315" s="217" t="s">
        <v>81</v>
      </c>
      <c r="AY315" s="19" t="s">
        <v>131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79</v>
      </c>
      <c r="BK315" s="218">
        <f>ROUND(I315*H315,2)</f>
        <v>0</v>
      </c>
      <c r="BL315" s="19" t="s">
        <v>229</v>
      </c>
      <c r="BM315" s="217" t="s">
        <v>568</v>
      </c>
    </row>
    <row r="316" spans="1:47" s="2" customFormat="1" ht="12">
      <c r="A316" s="40"/>
      <c r="B316" s="41"/>
      <c r="C316" s="42"/>
      <c r="D316" s="219" t="s">
        <v>141</v>
      </c>
      <c r="E316" s="42"/>
      <c r="F316" s="220" t="s">
        <v>569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141</v>
      </c>
      <c r="AU316" s="19" t="s">
        <v>81</v>
      </c>
    </row>
    <row r="317" spans="1:65" s="2" customFormat="1" ht="21.75" customHeight="1">
      <c r="A317" s="40"/>
      <c r="B317" s="41"/>
      <c r="C317" s="206" t="s">
        <v>570</v>
      </c>
      <c r="D317" s="206" t="s">
        <v>134</v>
      </c>
      <c r="E317" s="207" t="s">
        <v>571</v>
      </c>
      <c r="F317" s="208" t="s">
        <v>572</v>
      </c>
      <c r="G317" s="209" t="s">
        <v>475</v>
      </c>
      <c r="H317" s="210">
        <v>10</v>
      </c>
      <c r="I317" s="211"/>
      <c r="J317" s="212">
        <f>ROUND(I317*H317,2)</f>
        <v>0</v>
      </c>
      <c r="K317" s="208" t="s">
        <v>138</v>
      </c>
      <c r="L317" s="46"/>
      <c r="M317" s="213" t="s">
        <v>19</v>
      </c>
      <c r="N317" s="214" t="s">
        <v>42</v>
      </c>
      <c r="O317" s="86"/>
      <c r="P317" s="215">
        <f>O317*H317</f>
        <v>0</v>
      </c>
      <c r="Q317" s="215">
        <v>3E-05</v>
      </c>
      <c r="R317" s="215">
        <f>Q317*H317</f>
        <v>0.00030000000000000003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229</v>
      </c>
      <c r="AT317" s="217" t="s">
        <v>134</v>
      </c>
      <c r="AU317" s="217" t="s">
        <v>81</v>
      </c>
      <c r="AY317" s="19" t="s">
        <v>131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79</v>
      </c>
      <c r="BK317" s="218">
        <f>ROUND(I317*H317,2)</f>
        <v>0</v>
      </c>
      <c r="BL317" s="19" t="s">
        <v>229</v>
      </c>
      <c r="BM317" s="217" t="s">
        <v>573</v>
      </c>
    </row>
    <row r="318" spans="1:47" s="2" customFormat="1" ht="12">
      <c r="A318" s="40"/>
      <c r="B318" s="41"/>
      <c r="C318" s="42"/>
      <c r="D318" s="219" t="s">
        <v>141</v>
      </c>
      <c r="E318" s="42"/>
      <c r="F318" s="220" t="s">
        <v>574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141</v>
      </c>
      <c r="AU318" s="19" t="s">
        <v>81</v>
      </c>
    </row>
    <row r="319" spans="1:63" s="12" customFormat="1" ht="22.8" customHeight="1">
      <c r="A319" s="12"/>
      <c r="B319" s="190"/>
      <c r="C319" s="191"/>
      <c r="D319" s="192" t="s">
        <v>70</v>
      </c>
      <c r="E319" s="204" t="s">
        <v>575</v>
      </c>
      <c r="F319" s="204" t="s">
        <v>576</v>
      </c>
      <c r="G319" s="191"/>
      <c r="H319" s="191"/>
      <c r="I319" s="194"/>
      <c r="J319" s="205">
        <f>BK319</f>
        <v>0</v>
      </c>
      <c r="K319" s="191"/>
      <c r="L319" s="196"/>
      <c r="M319" s="197"/>
      <c r="N319" s="198"/>
      <c r="O319" s="198"/>
      <c r="P319" s="199">
        <f>SUM(P320:P345)</f>
        <v>0</v>
      </c>
      <c r="Q319" s="198"/>
      <c r="R319" s="199">
        <f>SUM(R320:R345)</f>
        <v>0.07098762</v>
      </c>
      <c r="S319" s="198"/>
      <c r="T319" s="200">
        <f>SUM(T320:T345)</f>
        <v>0.014562869999999999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1" t="s">
        <v>81</v>
      </c>
      <c r="AT319" s="202" t="s">
        <v>70</v>
      </c>
      <c r="AU319" s="202" t="s">
        <v>79</v>
      </c>
      <c r="AY319" s="201" t="s">
        <v>131</v>
      </c>
      <c r="BK319" s="203">
        <f>SUM(BK320:BK345)</f>
        <v>0</v>
      </c>
    </row>
    <row r="320" spans="1:65" s="2" customFormat="1" ht="16.5" customHeight="1">
      <c r="A320" s="40"/>
      <c r="B320" s="41"/>
      <c r="C320" s="206" t="s">
        <v>577</v>
      </c>
      <c r="D320" s="206" t="s">
        <v>134</v>
      </c>
      <c r="E320" s="207" t="s">
        <v>578</v>
      </c>
      <c r="F320" s="208" t="s">
        <v>579</v>
      </c>
      <c r="G320" s="209" t="s">
        <v>137</v>
      </c>
      <c r="H320" s="210">
        <v>46.977</v>
      </c>
      <c r="I320" s="211"/>
      <c r="J320" s="212">
        <f>ROUND(I320*H320,2)</f>
        <v>0</v>
      </c>
      <c r="K320" s="208" t="s">
        <v>138</v>
      </c>
      <c r="L320" s="46"/>
      <c r="M320" s="213" t="s">
        <v>19</v>
      </c>
      <c r="N320" s="214" t="s">
        <v>42</v>
      </c>
      <c r="O320" s="86"/>
      <c r="P320" s="215">
        <f>O320*H320</f>
        <v>0</v>
      </c>
      <c r="Q320" s="215">
        <v>0.001</v>
      </c>
      <c r="R320" s="215">
        <f>Q320*H320</f>
        <v>0.046977</v>
      </c>
      <c r="S320" s="215">
        <v>0.00031</v>
      </c>
      <c r="T320" s="216">
        <f>S320*H320</f>
        <v>0.014562869999999999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229</v>
      </c>
      <c r="AT320" s="217" t="s">
        <v>134</v>
      </c>
      <c r="AU320" s="217" t="s">
        <v>81</v>
      </c>
      <c r="AY320" s="19" t="s">
        <v>131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79</v>
      </c>
      <c r="BK320" s="218">
        <f>ROUND(I320*H320,2)</f>
        <v>0</v>
      </c>
      <c r="BL320" s="19" t="s">
        <v>229</v>
      </c>
      <c r="BM320" s="217" t="s">
        <v>580</v>
      </c>
    </row>
    <row r="321" spans="1:47" s="2" customFormat="1" ht="12">
      <c r="A321" s="40"/>
      <c r="B321" s="41"/>
      <c r="C321" s="42"/>
      <c r="D321" s="219" t="s">
        <v>141</v>
      </c>
      <c r="E321" s="42"/>
      <c r="F321" s="220" t="s">
        <v>581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141</v>
      </c>
      <c r="AU321" s="19" t="s">
        <v>81</v>
      </c>
    </row>
    <row r="322" spans="1:51" s="15" customFormat="1" ht="12">
      <c r="A322" s="15"/>
      <c r="B322" s="247"/>
      <c r="C322" s="248"/>
      <c r="D322" s="226" t="s">
        <v>143</v>
      </c>
      <c r="E322" s="249" t="s">
        <v>19</v>
      </c>
      <c r="F322" s="250" t="s">
        <v>582</v>
      </c>
      <c r="G322" s="248"/>
      <c r="H322" s="249" t="s">
        <v>19</v>
      </c>
      <c r="I322" s="251"/>
      <c r="J322" s="248"/>
      <c r="K322" s="248"/>
      <c r="L322" s="252"/>
      <c r="M322" s="253"/>
      <c r="N322" s="254"/>
      <c r="O322" s="254"/>
      <c r="P322" s="254"/>
      <c r="Q322" s="254"/>
      <c r="R322" s="254"/>
      <c r="S322" s="254"/>
      <c r="T322" s="25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6" t="s">
        <v>143</v>
      </c>
      <c r="AU322" s="256" t="s">
        <v>81</v>
      </c>
      <c r="AV322" s="15" t="s">
        <v>79</v>
      </c>
      <c r="AW322" s="15" t="s">
        <v>32</v>
      </c>
      <c r="AX322" s="15" t="s">
        <v>71</v>
      </c>
      <c r="AY322" s="256" t="s">
        <v>131</v>
      </c>
    </row>
    <row r="323" spans="1:51" s="13" customFormat="1" ht="12">
      <c r="A323" s="13"/>
      <c r="B323" s="224"/>
      <c r="C323" s="225"/>
      <c r="D323" s="226" t="s">
        <v>143</v>
      </c>
      <c r="E323" s="227" t="s">
        <v>19</v>
      </c>
      <c r="F323" s="228" t="s">
        <v>583</v>
      </c>
      <c r="G323" s="225"/>
      <c r="H323" s="229">
        <v>5.564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143</v>
      </c>
      <c r="AU323" s="235" t="s">
        <v>81</v>
      </c>
      <c r="AV323" s="13" t="s">
        <v>81</v>
      </c>
      <c r="AW323" s="13" t="s">
        <v>32</v>
      </c>
      <c r="AX323" s="13" t="s">
        <v>71</v>
      </c>
      <c r="AY323" s="235" t="s">
        <v>131</v>
      </c>
    </row>
    <row r="324" spans="1:51" s="13" customFormat="1" ht="12">
      <c r="A324" s="13"/>
      <c r="B324" s="224"/>
      <c r="C324" s="225"/>
      <c r="D324" s="226" t="s">
        <v>143</v>
      </c>
      <c r="E324" s="227" t="s">
        <v>19</v>
      </c>
      <c r="F324" s="228" t="s">
        <v>584</v>
      </c>
      <c r="G324" s="225"/>
      <c r="H324" s="229">
        <v>4.93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143</v>
      </c>
      <c r="AU324" s="235" t="s">
        <v>81</v>
      </c>
      <c r="AV324" s="13" t="s">
        <v>81</v>
      </c>
      <c r="AW324" s="13" t="s">
        <v>32</v>
      </c>
      <c r="AX324" s="13" t="s">
        <v>71</v>
      </c>
      <c r="AY324" s="235" t="s">
        <v>131</v>
      </c>
    </row>
    <row r="325" spans="1:51" s="13" customFormat="1" ht="12">
      <c r="A325" s="13"/>
      <c r="B325" s="224"/>
      <c r="C325" s="225"/>
      <c r="D325" s="226" t="s">
        <v>143</v>
      </c>
      <c r="E325" s="227" t="s">
        <v>19</v>
      </c>
      <c r="F325" s="228" t="s">
        <v>585</v>
      </c>
      <c r="G325" s="225"/>
      <c r="H325" s="229">
        <v>3.586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143</v>
      </c>
      <c r="AU325" s="235" t="s">
        <v>81</v>
      </c>
      <c r="AV325" s="13" t="s">
        <v>81</v>
      </c>
      <c r="AW325" s="13" t="s">
        <v>32</v>
      </c>
      <c r="AX325" s="13" t="s">
        <v>71</v>
      </c>
      <c r="AY325" s="235" t="s">
        <v>131</v>
      </c>
    </row>
    <row r="326" spans="1:51" s="16" customFormat="1" ht="12">
      <c r="A326" s="16"/>
      <c r="B326" s="268"/>
      <c r="C326" s="269"/>
      <c r="D326" s="226" t="s">
        <v>143</v>
      </c>
      <c r="E326" s="270" t="s">
        <v>19</v>
      </c>
      <c r="F326" s="271" t="s">
        <v>586</v>
      </c>
      <c r="G326" s="269"/>
      <c r="H326" s="272">
        <v>14.08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78" t="s">
        <v>143</v>
      </c>
      <c r="AU326" s="278" t="s">
        <v>81</v>
      </c>
      <c r="AV326" s="16" t="s">
        <v>154</v>
      </c>
      <c r="AW326" s="16" t="s">
        <v>32</v>
      </c>
      <c r="AX326" s="16" t="s">
        <v>71</v>
      </c>
      <c r="AY326" s="278" t="s">
        <v>131</v>
      </c>
    </row>
    <row r="327" spans="1:51" s="15" customFormat="1" ht="12">
      <c r="A327" s="15"/>
      <c r="B327" s="247"/>
      <c r="C327" s="248"/>
      <c r="D327" s="226" t="s">
        <v>143</v>
      </c>
      <c r="E327" s="249" t="s">
        <v>19</v>
      </c>
      <c r="F327" s="250" t="s">
        <v>587</v>
      </c>
      <c r="G327" s="248"/>
      <c r="H327" s="249" t="s">
        <v>19</v>
      </c>
      <c r="I327" s="251"/>
      <c r="J327" s="248"/>
      <c r="K327" s="248"/>
      <c r="L327" s="252"/>
      <c r="M327" s="253"/>
      <c r="N327" s="254"/>
      <c r="O327" s="254"/>
      <c r="P327" s="254"/>
      <c r="Q327" s="254"/>
      <c r="R327" s="254"/>
      <c r="S327" s="254"/>
      <c r="T327" s="25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6" t="s">
        <v>143</v>
      </c>
      <c r="AU327" s="256" t="s">
        <v>81</v>
      </c>
      <c r="AV327" s="15" t="s">
        <v>79</v>
      </c>
      <c r="AW327" s="15" t="s">
        <v>32</v>
      </c>
      <c r="AX327" s="15" t="s">
        <v>71</v>
      </c>
      <c r="AY327" s="256" t="s">
        <v>131</v>
      </c>
    </row>
    <row r="328" spans="1:51" s="13" customFormat="1" ht="12">
      <c r="A328" s="13"/>
      <c r="B328" s="224"/>
      <c r="C328" s="225"/>
      <c r="D328" s="226" t="s">
        <v>143</v>
      </c>
      <c r="E328" s="227" t="s">
        <v>19</v>
      </c>
      <c r="F328" s="228" t="s">
        <v>588</v>
      </c>
      <c r="G328" s="225"/>
      <c r="H328" s="229">
        <v>28.771</v>
      </c>
      <c r="I328" s="230"/>
      <c r="J328" s="225"/>
      <c r="K328" s="225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143</v>
      </c>
      <c r="AU328" s="235" t="s">
        <v>81</v>
      </c>
      <c r="AV328" s="13" t="s">
        <v>81</v>
      </c>
      <c r="AW328" s="13" t="s">
        <v>32</v>
      </c>
      <c r="AX328" s="13" t="s">
        <v>71</v>
      </c>
      <c r="AY328" s="235" t="s">
        <v>131</v>
      </c>
    </row>
    <row r="329" spans="1:51" s="13" customFormat="1" ht="12">
      <c r="A329" s="13"/>
      <c r="B329" s="224"/>
      <c r="C329" s="225"/>
      <c r="D329" s="226" t="s">
        <v>143</v>
      </c>
      <c r="E329" s="227" t="s">
        <v>19</v>
      </c>
      <c r="F329" s="228" t="s">
        <v>589</v>
      </c>
      <c r="G329" s="225"/>
      <c r="H329" s="229">
        <v>4.126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143</v>
      </c>
      <c r="AU329" s="235" t="s">
        <v>81</v>
      </c>
      <c r="AV329" s="13" t="s">
        <v>81</v>
      </c>
      <c r="AW329" s="13" t="s">
        <v>32</v>
      </c>
      <c r="AX329" s="13" t="s">
        <v>71</v>
      </c>
      <c r="AY329" s="235" t="s">
        <v>131</v>
      </c>
    </row>
    <row r="330" spans="1:51" s="16" customFormat="1" ht="12">
      <c r="A330" s="16"/>
      <c r="B330" s="268"/>
      <c r="C330" s="269"/>
      <c r="D330" s="226" t="s">
        <v>143</v>
      </c>
      <c r="E330" s="270" t="s">
        <v>19</v>
      </c>
      <c r="F330" s="271" t="s">
        <v>586</v>
      </c>
      <c r="G330" s="269"/>
      <c r="H330" s="272">
        <v>32.897</v>
      </c>
      <c r="I330" s="273"/>
      <c r="J330" s="269"/>
      <c r="K330" s="269"/>
      <c r="L330" s="274"/>
      <c r="M330" s="275"/>
      <c r="N330" s="276"/>
      <c r="O330" s="276"/>
      <c r="P330" s="276"/>
      <c r="Q330" s="276"/>
      <c r="R330" s="276"/>
      <c r="S330" s="276"/>
      <c r="T330" s="277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78" t="s">
        <v>143</v>
      </c>
      <c r="AU330" s="278" t="s">
        <v>81</v>
      </c>
      <c r="AV330" s="16" t="s">
        <v>154</v>
      </c>
      <c r="AW330" s="16" t="s">
        <v>32</v>
      </c>
      <c r="AX330" s="16" t="s">
        <v>71</v>
      </c>
      <c r="AY330" s="278" t="s">
        <v>131</v>
      </c>
    </row>
    <row r="331" spans="1:51" s="14" customFormat="1" ht="12">
      <c r="A331" s="14"/>
      <c r="B331" s="236"/>
      <c r="C331" s="237"/>
      <c r="D331" s="226" t="s">
        <v>143</v>
      </c>
      <c r="E331" s="238" t="s">
        <v>19</v>
      </c>
      <c r="F331" s="239" t="s">
        <v>147</v>
      </c>
      <c r="G331" s="237"/>
      <c r="H331" s="240">
        <v>46.977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6" t="s">
        <v>143</v>
      </c>
      <c r="AU331" s="246" t="s">
        <v>81</v>
      </c>
      <c r="AV331" s="14" t="s">
        <v>139</v>
      </c>
      <c r="AW331" s="14" t="s">
        <v>32</v>
      </c>
      <c r="AX331" s="14" t="s">
        <v>79</v>
      </c>
      <c r="AY331" s="246" t="s">
        <v>131</v>
      </c>
    </row>
    <row r="332" spans="1:65" s="2" customFormat="1" ht="16.5" customHeight="1">
      <c r="A332" s="40"/>
      <c r="B332" s="41"/>
      <c r="C332" s="206" t="s">
        <v>590</v>
      </c>
      <c r="D332" s="206" t="s">
        <v>134</v>
      </c>
      <c r="E332" s="207" t="s">
        <v>591</v>
      </c>
      <c r="F332" s="208" t="s">
        <v>592</v>
      </c>
      <c r="G332" s="209" t="s">
        <v>137</v>
      </c>
      <c r="H332" s="210">
        <v>52.197</v>
      </c>
      <c r="I332" s="211"/>
      <c r="J332" s="212">
        <f>ROUND(I332*H332,2)</f>
        <v>0</v>
      </c>
      <c r="K332" s="208" t="s">
        <v>138</v>
      </c>
      <c r="L332" s="46"/>
      <c r="M332" s="213" t="s">
        <v>19</v>
      </c>
      <c r="N332" s="214" t="s">
        <v>42</v>
      </c>
      <c r="O332" s="86"/>
      <c r="P332" s="215">
        <f>O332*H332</f>
        <v>0</v>
      </c>
      <c r="Q332" s="215">
        <v>0.0002</v>
      </c>
      <c r="R332" s="215">
        <f>Q332*H332</f>
        <v>0.010439400000000001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229</v>
      </c>
      <c r="AT332" s="217" t="s">
        <v>134</v>
      </c>
      <c r="AU332" s="217" t="s">
        <v>81</v>
      </c>
      <c r="AY332" s="19" t="s">
        <v>131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79</v>
      </c>
      <c r="BK332" s="218">
        <f>ROUND(I332*H332,2)</f>
        <v>0</v>
      </c>
      <c r="BL332" s="19" t="s">
        <v>229</v>
      </c>
      <c r="BM332" s="217" t="s">
        <v>593</v>
      </c>
    </row>
    <row r="333" spans="1:47" s="2" customFormat="1" ht="12">
      <c r="A333" s="40"/>
      <c r="B333" s="41"/>
      <c r="C333" s="42"/>
      <c r="D333" s="219" t="s">
        <v>141</v>
      </c>
      <c r="E333" s="42"/>
      <c r="F333" s="220" t="s">
        <v>594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141</v>
      </c>
      <c r="AU333" s="19" t="s">
        <v>81</v>
      </c>
    </row>
    <row r="334" spans="1:51" s="15" customFormat="1" ht="12">
      <c r="A334" s="15"/>
      <c r="B334" s="247"/>
      <c r="C334" s="248"/>
      <c r="D334" s="226" t="s">
        <v>143</v>
      </c>
      <c r="E334" s="249" t="s">
        <v>19</v>
      </c>
      <c r="F334" s="250" t="s">
        <v>582</v>
      </c>
      <c r="G334" s="248"/>
      <c r="H334" s="249" t="s">
        <v>19</v>
      </c>
      <c r="I334" s="251"/>
      <c r="J334" s="248"/>
      <c r="K334" s="248"/>
      <c r="L334" s="252"/>
      <c r="M334" s="253"/>
      <c r="N334" s="254"/>
      <c r="O334" s="254"/>
      <c r="P334" s="254"/>
      <c r="Q334" s="254"/>
      <c r="R334" s="254"/>
      <c r="S334" s="254"/>
      <c r="T334" s="25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6" t="s">
        <v>143</v>
      </c>
      <c r="AU334" s="256" t="s">
        <v>81</v>
      </c>
      <c r="AV334" s="15" t="s">
        <v>79</v>
      </c>
      <c r="AW334" s="15" t="s">
        <v>32</v>
      </c>
      <c r="AX334" s="15" t="s">
        <v>71</v>
      </c>
      <c r="AY334" s="256" t="s">
        <v>131</v>
      </c>
    </row>
    <row r="335" spans="1:51" s="13" customFormat="1" ht="12">
      <c r="A335" s="13"/>
      <c r="B335" s="224"/>
      <c r="C335" s="225"/>
      <c r="D335" s="226" t="s">
        <v>143</v>
      </c>
      <c r="E335" s="227" t="s">
        <v>19</v>
      </c>
      <c r="F335" s="228" t="s">
        <v>144</v>
      </c>
      <c r="G335" s="225"/>
      <c r="H335" s="229">
        <v>6.182</v>
      </c>
      <c r="I335" s="230"/>
      <c r="J335" s="225"/>
      <c r="K335" s="225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143</v>
      </c>
      <c r="AU335" s="235" t="s">
        <v>81</v>
      </c>
      <c r="AV335" s="13" t="s">
        <v>81</v>
      </c>
      <c r="AW335" s="13" t="s">
        <v>32</v>
      </c>
      <c r="AX335" s="13" t="s">
        <v>71</v>
      </c>
      <c r="AY335" s="235" t="s">
        <v>131</v>
      </c>
    </row>
    <row r="336" spans="1:51" s="13" customFormat="1" ht="12">
      <c r="A336" s="13"/>
      <c r="B336" s="224"/>
      <c r="C336" s="225"/>
      <c r="D336" s="226" t="s">
        <v>143</v>
      </c>
      <c r="E336" s="227" t="s">
        <v>19</v>
      </c>
      <c r="F336" s="228" t="s">
        <v>145</v>
      </c>
      <c r="G336" s="225"/>
      <c r="H336" s="229">
        <v>5.478</v>
      </c>
      <c r="I336" s="230"/>
      <c r="J336" s="225"/>
      <c r="K336" s="225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143</v>
      </c>
      <c r="AU336" s="235" t="s">
        <v>81</v>
      </c>
      <c r="AV336" s="13" t="s">
        <v>81</v>
      </c>
      <c r="AW336" s="13" t="s">
        <v>32</v>
      </c>
      <c r="AX336" s="13" t="s">
        <v>71</v>
      </c>
      <c r="AY336" s="235" t="s">
        <v>131</v>
      </c>
    </row>
    <row r="337" spans="1:51" s="13" customFormat="1" ht="12">
      <c r="A337" s="13"/>
      <c r="B337" s="224"/>
      <c r="C337" s="225"/>
      <c r="D337" s="226" t="s">
        <v>143</v>
      </c>
      <c r="E337" s="227" t="s">
        <v>19</v>
      </c>
      <c r="F337" s="228" t="s">
        <v>146</v>
      </c>
      <c r="G337" s="225"/>
      <c r="H337" s="229">
        <v>3.984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143</v>
      </c>
      <c r="AU337" s="235" t="s">
        <v>81</v>
      </c>
      <c r="AV337" s="13" t="s">
        <v>81</v>
      </c>
      <c r="AW337" s="13" t="s">
        <v>32</v>
      </c>
      <c r="AX337" s="13" t="s">
        <v>71</v>
      </c>
      <c r="AY337" s="235" t="s">
        <v>131</v>
      </c>
    </row>
    <row r="338" spans="1:51" s="16" customFormat="1" ht="12">
      <c r="A338" s="16"/>
      <c r="B338" s="268"/>
      <c r="C338" s="269"/>
      <c r="D338" s="226" t="s">
        <v>143</v>
      </c>
      <c r="E338" s="270" t="s">
        <v>19</v>
      </c>
      <c r="F338" s="271" t="s">
        <v>586</v>
      </c>
      <c r="G338" s="269"/>
      <c r="H338" s="272">
        <v>15.644</v>
      </c>
      <c r="I338" s="273"/>
      <c r="J338" s="269"/>
      <c r="K338" s="269"/>
      <c r="L338" s="274"/>
      <c r="M338" s="275"/>
      <c r="N338" s="276"/>
      <c r="O338" s="276"/>
      <c r="P338" s="276"/>
      <c r="Q338" s="276"/>
      <c r="R338" s="276"/>
      <c r="S338" s="276"/>
      <c r="T338" s="277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T338" s="278" t="s">
        <v>143</v>
      </c>
      <c r="AU338" s="278" t="s">
        <v>81</v>
      </c>
      <c r="AV338" s="16" t="s">
        <v>154</v>
      </c>
      <c r="AW338" s="16" t="s">
        <v>32</v>
      </c>
      <c r="AX338" s="16" t="s">
        <v>71</v>
      </c>
      <c r="AY338" s="278" t="s">
        <v>131</v>
      </c>
    </row>
    <row r="339" spans="1:51" s="15" customFormat="1" ht="12">
      <c r="A339" s="15"/>
      <c r="B339" s="247"/>
      <c r="C339" s="248"/>
      <c r="D339" s="226" t="s">
        <v>143</v>
      </c>
      <c r="E339" s="249" t="s">
        <v>19</v>
      </c>
      <c r="F339" s="250" t="s">
        <v>587</v>
      </c>
      <c r="G339" s="248"/>
      <c r="H339" s="249" t="s">
        <v>19</v>
      </c>
      <c r="I339" s="251"/>
      <c r="J339" s="248"/>
      <c r="K339" s="248"/>
      <c r="L339" s="252"/>
      <c r="M339" s="253"/>
      <c r="N339" s="254"/>
      <c r="O339" s="254"/>
      <c r="P339" s="254"/>
      <c r="Q339" s="254"/>
      <c r="R339" s="254"/>
      <c r="S339" s="254"/>
      <c r="T339" s="25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6" t="s">
        <v>143</v>
      </c>
      <c r="AU339" s="256" t="s">
        <v>81</v>
      </c>
      <c r="AV339" s="15" t="s">
        <v>79</v>
      </c>
      <c r="AW339" s="15" t="s">
        <v>32</v>
      </c>
      <c r="AX339" s="15" t="s">
        <v>71</v>
      </c>
      <c r="AY339" s="256" t="s">
        <v>131</v>
      </c>
    </row>
    <row r="340" spans="1:51" s="13" customFormat="1" ht="12">
      <c r="A340" s="13"/>
      <c r="B340" s="224"/>
      <c r="C340" s="225"/>
      <c r="D340" s="226" t="s">
        <v>143</v>
      </c>
      <c r="E340" s="227" t="s">
        <v>19</v>
      </c>
      <c r="F340" s="228" t="s">
        <v>170</v>
      </c>
      <c r="G340" s="225"/>
      <c r="H340" s="229">
        <v>31.968</v>
      </c>
      <c r="I340" s="230"/>
      <c r="J340" s="225"/>
      <c r="K340" s="225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143</v>
      </c>
      <c r="AU340" s="235" t="s">
        <v>81</v>
      </c>
      <c r="AV340" s="13" t="s">
        <v>81</v>
      </c>
      <c r="AW340" s="13" t="s">
        <v>32</v>
      </c>
      <c r="AX340" s="13" t="s">
        <v>71</v>
      </c>
      <c r="AY340" s="235" t="s">
        <v>131</v>
      </c>
    </row>
    <row r="341" spans="1:51" s="13" customFormat="1" ht="12">
      <c r="A341" s="13"/>
      <c r="B341" s="224"/>
      <c r="C341" s="225"/>
      <c r="D341" s="226" t="s">
        <v>143</v>
      </c>
      <c r="E341" s="227" t="s">
        <v>19</v>
      </c>
      <c r="F341" s="228" t="s">
        <v>171</v>
      </c>
      <c r="G341" s="225"/>
      <c r="H341" s="229">
        <v>4.585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143</v>
      </c>
      <c r="AU341" s="235" t="s">
        <v>81</v>
      </c>
      <c r="AV341" s="13" t="s">
        <v>81</v>
      </c>
      <c r="AW341" s="13" t="s">
        <v>32</v>
      </c>
      <c r="AX341" s="13" t="s">
        <v>71</v>
      </c>
      <c r="AY341" s="235" t="s">
        <v>131</v>
      </c>
    </row>
    <row r="342" spans="1:51" s="16" customFormat="1" ht="12">
      <c r="A342" s="16"/>
      <c r="B342" s="268"/>
      <c r="C342" s="269"/>
      <c r="D342" s="226" t="s">
        <v>143</v>
      </c>
      <c r="E342" s="270" t="s">
        <v>19</v>
      </c>
      <c r="F342" s="271" t="s">
        <v>586</v>
      </c>
      <c r="G342" s="269"/>
      <c r="H342" s="272">
        <v>36.553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T342" s="278" t="s">
        <v>143</v>
      </c>
      <c r="AU342" s="278" t="s">
        <v>81</v>
      </c>
      <c r="AV342" s="16" t="s">
        <v>154</v>
      </c>
      <c r="AW342" s="16" t="s">
        <v>32</v>
      </c>
      <c r="AX342" s="16" t="s">
        <v>71</v>
      </c>
      <c r="AY342" s="278" t="s">
        <v>131</v>
      </c>
    </row>
    <row r="343" spans="1:51" s="14" customFormat="1" ht="12">
      <c r="A343" s="14"/>
      <c r="B343" s="236"/>
      <c r="C343" s="237"/>
      <c r="D343" s="226" t="s">
        <v>143</v>
      </c>
      <c r="E343" s="238" t="s">
        <v>19</v>
      </c>
      <c r="F343" s="239" t="s">
        <v>147</v>
      </c>
      <c r="G343" s="237"/>
      <c r="H343" s="240">
        <v>52.197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6" t="s">
        <v>143</v>
      </c>
      <c r="AU343" s="246" t="s">
        <v>81</v>
      </c>
      <c r="AV343" s="14" t="s">
        <v>139</v>
      </c>
      <c r="AW343" s="14" t="s">
        <v>32</v>
      </c>
      <c r="AX343" s="14" t="s">
        <v>79</v>
      </c>
      <c r="AY343" s="246" t="s">
        <v>131</v>
      </c>
    </row>
    <row r="344" spans="1:65" s="2" customFormat="1" ht="24.15" customHeight="1">
      <c r="A344" s="40"/>
      <c r="B344" s="41"/>
      <c r="C344" s="206" t="s">
        <v>595</v>
      </c>
      <c r="D344" s="206" t="s">
        <v>134</v>
      </c>
      <c r="E344" s="207" t="s">
        <v>596</v>
      </c>
      <c r="F344" s="208" t="s">
        <v>597</v>
      </c>
      <c r="G344" s="209" t="s">
        <v>137</v>
      </c>
      <c r="H344" s="210">
        <v>52.197</v>
      </c>
      <c r="I344" s="211"/>
      <c r="J344" s="212">
        <f>ROUND(I344*H344,2)</f>
        <v>0</v>
      </c>
      <c r="K344" s="208" t="s">
        <v>138</v>
      </c>
      <c r="L344" s="46"/>
      <c r="M344" s="213" t="s">
        <v>19</v>
      </c>
      <c r="N344" s="214" t="s">
        <v>42</v>
      </c>
      <c r="O344" s="86"/>
      <c r="P344" s="215">
        <f>O344*H344</f>
        <v>0</v>
      </c>
      <c r="Q344" s="215">
        <v>0.00026</v>
      </c>
      <c r="R344" s="215">
        <f>Q344*H344</f>
        <v>0.01357122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229</v>
      </c>
      <c r="AT344" s="217" t="s">
        <v>134</v>
      </c>
      <c r="AU344" s="217" t="s">
        <v>81</v>
      </c>
      <c r="AY344" s="19" t="s">
        <v>131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79</v>
      </c>
      <c r="BK344" s="218">
        <f>ROUND(I344*H344,2)</f>
        <v>0</v>
      </c>
      <c r="BL344" s="19" t="s">
        <v>229</v>
      </c>
      <c r="BM344" s="217" t="s">
        <v>598</v>
      </c>
    </row>
    <row r="345" spans="1:47" s="2" customFormat="1" ht="12">
      <c r="A345" s="40"/>
      <c r="B345" s="41"/>
      <c r="C345" s="42"/>
      <c r="D345" s="219" t="s">
        <v>141</v>
      </c>
      <c r="E345" s="42"/>
      <c r="F345" s="220" t="s">
        <v>599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141</v>
      </c>
      <c r="AU345" s="19" t="s">
        <v>81</v>
      </c>
    </row>
    <row r="346" spans="1:63" s="12" customFormat="1" ht="25.9" customHeight="1">
      <c r="A346" s="12"/>
      <c r="B346" s="190"/>
      <c r="C346" s="191"/>
      <c r="D346" s="192" t="s">
        <v>70</v>
      </c>
      <c r="E346" s="193" t="s">
        <v>600</v>
      </c>
      <c r="F346" s="193" t="s">
        <v>601</v>
      </c>
      <c r="G346" s="191"/>
      <c r="H346" s="191"/>
      <c r="I346" s="194"/>
      <c r="J346" s="195">
        <f>BK346</f>
        <v>0</v>
      </c>
      <c r="K346" s="191"/>
      <c r="L346" s="196"/>
      <c r="M346" s="197"/>
      <c r="N346" s="198"/>
      <c r="O346" s="198"/>
      <c r="P346" s="199">
        <f>P347</f>
        <v>0</v>
      </c>
      <c r="Q346" s="198"/>
      <c r="R346" s="199">
        <f>R347</f>
        <v>0</v>
      </c>
      <c r="S346" s="198"/>
      <c r="T346" s="200">
        <f>T347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1" t="s">
        <v>164</v>
      </c>
      <c r="AT346" s="202" t="s">
        <v>70</v>
      </c>
      <c r="AU346" s="202" t="s">
        <v>71</v>
      </c>
      <c r="AY346" s="201" t="s">
        <v>131</v>
      </c>
      <c r="BK346" s="203">
        <f>BK347</f>
        <v>0</v>
      </c>
    </row>
    <row r="347" spans="1:65" s="2" customFormat="1" ht="16.5" customHeight="1">
      <c r="A347" s="40"/>
      <c r="B347" s="41"/>
      <c r="C347" s="206" t="s">
        <v>602</v>
      </c>
      <c r="D347" s="206" t="s">
        <v>134</v>
      </c>
      <c r="E347" s="207" t="s">
        <v>603</v>
      </c>
      <c r="F347" s="208" t="s">
        <v>601</v>
      </c>
      <c r="G347" s="209" t="s">
        <v>176</v>
      </c>
      <c r="H347" s="210">
        <v>1</v>
      </c>
      <c r="I347" s="211"/>
      <c r="J347" s="212">
        <f>ROUND(I347*H347,2)</f>
        <v>0</v>
      </c>
      <c r="K347" s="208" t="s">
        <v>19</v>
      </c>
      <c r="L347" s="46"/>
      <c r="M347" s="279" t="s">
        <v>19</v>
      </c>
      <c r="N347" s="280" t="s">
        <v>42</v>
      </c>
      <c r="O347" s="281"/>
      <c r="P347" s="282">
        <f>O347*H347</f>
        <v>0</v>
      </c>
      <c r="Q347" s="282">
        <v>0</v>
      </c>
      <c r="R347" s="282">
        <f>Q347*H347</f>
        <v>0</v>
      </c>
      <c r="S347" s="282">
        <v>0</v>
      </c>
      <c r="T347" s="283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139</v>
      </c>
      <c r="AT347" s="217" t="s">
        <v>134</v>
      </c>
      <c r="AU347" s="217" t="s">
        <v>79</v>
      </c>
      <c r="AY347" s="19" t="s">
        <v>131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79</v>
      </c>
      <c r="BK347" s="218">
        <f>ROUND(I347*H347,2)</f>
        <v>0</v>
      </c>
      <c r="BL347" s="19" t="s">
        <v>139</v>
      </c>
      <c r="BM347" s="217" t="s">
        <v>604</v>
      </c>
    </row>
    <row r="348" spans="1:31" s="2" customFormat="1" ht="6.95" customHeight="1">
      <c r="A348" s="40"/>
      <c r="B348" s="61"/>
      <c r="C348" s="62"/>
      <c r="D348" s="62"/>
      <c r="E348" s="62"/>
      <c r="F348" s="62"/>
      <c r="G348" s="62"/>
      <c r="H348" s="62"/>
      <c r="I348" s="62"/>
      <c r="J348" s="62"/>
      <c r="K348" s="62"/>
      <c r="L348" s="46"/>
      <c r="M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</row>
  </sheetData>
  <sheetProtection password="80EB" sheet="1" objects="1" scenarios="1" formatColumns="0" formatRows="0" autoFilter="0"/>
  <autoFilter ref="C96:K347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2_02/611325416"/>
    <hyperlink ref="F107" r:id="rId2" display="https://podminky.urs.cz/item/CS_URS_2022_02/612131100"/>
    <hyperlink ref="F111" r:id="rId3" display="https://podminky.urs.cz/item/CS_URS_2022_02/612321121"/>
    <hyperlink ref="F113" r:id="rId4" display="https://podminky.urs.cz/item/CS_URS_2022_02/612321191"/>
    <hyperlink ref="F116" r:id="rId5" display="https://podminky.urs.cz/item/CS_URS_2022_02/612325416"/>
    <hyperlink ref="F125" r:id="rId6" display="https://podminky.urs.cz/item/CS_URS_2022_02/965081213"/>
    <hyperlink ref="F133" r:id="rId7" display="https://podminky.urs.cz/item/CS_URS_2022_02/978011121"/>
    <hyperlink ref="F139" r:id="rId8" display="https://podminky.urs.cz/item/CS_URS_2022_02/978013121"/>
    <hyperlink ref="F145" r:id="rId9" display="https://podminky.urs.cz/item/CS_URS_2022_02/978013191"/>
    <hyperlink ref="F149" r:id="rId10" display="https://podminky.urs.cz/item/CS_URS_2022_02/978059541"/>
    <hyperlink ref="F152" r:id="rId11" display="https://podminky.urs.cz/item/CS_URS_2022_02/949101111"/>
    <hyperlink ref="F154" r:id="rId12" display="https://podminky.urs.cz/item/CS_URS_2022_02/952901111"/>
    <hyperlink ref="F157" r:id="rId13" display="https://podminky.urs.cz/item/CS_URS_2022_02/997002611"/>
    <hyperlink ref="F159" r:id="rId14" display="https://podminky.urs.cz/item/CS_URS_2022_02/997013211"/>
    <hyperlink ref="F161" r:id="rId15" display="https://podminky.urs.cz/item/CS_URS_2022_02/997013501"/>
    <hyperlink ref="F163" r:id="rId16" display="https://podminky.urs.cz/item/CS_URS_2022_02/997013509"/>
    <hyperlink ref="F166" r:id="rId17" display="https://podminky.urs.cz/item/CS_URS_2022_02/997013603"/>
    <hyperlink ref="F168" r:id="rId18" display="https://podminky.urs.cz/item/CS_URS_2022_02/997013607"/>
    <hyperlink ref="F170" r:id="rId19" display="https://podminky.urs.cz/item/CS_URS_2022_02/997013631"/>
    <hyperlink ref="F173" r:id="rId20" display="https://podminky.urs.cz/item/CS_URS_2022_02/998018001"/>
    <hyperlink ref="F181" r:id="rId21" display="https://podminky.urs.cz/item/CS_URS_2022_02/725110814"/>
    <hyperlink ref="F183" r:id="rId22" display="https://podminky.urs.cz/item/CS_URS_2022_02/725122817"/>
    <hyperlink ref="F186" r:id="rId23" display="https://podminky.urs.cz/item/CS_URS_2022_02/725820802"/>
    <hyperlink ref="F188" r:id="rId24" display="https://podminky.urs.cz/item/CS_URS_2022_02/725860811"/>
    <hyperlink ref="F195" r:id="rId25" display="https://podminky.urs.cz/item/CS_URS_2022_02/725112022"/>
    <hyperlink ref="F197" r:id="rId26" display="https://podminky.urs.cz/item/CS_URS_2022_02/725121527"/>
    <hyperlink ref="F199" r:id="rId27" display="https://podminky.urs.cz/item/CS_URS_2022_02/725865411"/>
    <hyperlink ref="F201" r:id="rId28" display="https://podminky.urs.cz/item/CS_URS_2022_02/725219102"/>
    <hyperlink ref="F206" r:id="rId29" display="https://podminky.urs.cz/item/CS_URS_2022_02/725822664"/>
    <hyperlink ref="F208" r:id="rId30" display="https://podminky.urs.cz/item/CS_URS_2022_02/725869101"/>
    <hyperlink ref="F216" r:id="rId31" display="https://podminky.urs.cz/item/CS_URS_2022_02/998725201"/>
    <hyperlink ref="F219" r:id="rId32" display="https://podminky.urs.cz/item/CS_URS_2022_02/726111031"/>
    <hyperlink ref="F221" r:id="rId33" display="https://podminky.urs.cz/item/CS_URS_2022_02/998726211"/>
    <hyperlink ref="F225" r:id="rId34" display="https://podminky.urs.cz/item/CS_URS_2022_02/998735201"/>
    <hyperlink ref="F231" r:id="rId35" display="https://podminky.urs.cz/item/CS_URS_2022_02/998741201"/>
    <hyperlink ref="F234" r:id="rId36" display="https://podminky.urs.cz/item/CS_URS_2022_02/763121590"/>
    <hyperlink ref="F237" r:id="rId37" display="https://podminky.urs.cz/item/CS_URS_2022_02/998763401"/>
    <hyperlink ref="F240" r:id="rId38" display="https://podminky.urs.cz/item/CS_URS_2022_02/766691914"/>
    <hyperlink ref="F248" r:id="rId39" display="https://podminky.urs.cz/item/CS_URS_2022_02/998766201"/>
    <hyperlink ref="F251" r:id="rId40" display="https://podminky.urs.cz/item/CS_URS_2022_02/771121011"/>
    <hyperlink ref="F255" r:id="rId41" display="https://podminky.urs.cz/item/CS_URS_2022_02/771151014"/>
    <hyperlink ref="F263" r:id="rId42" display="https://podminky.urs.cz/item/CS_URS_2022_02/771574112"/>
    <hyperlink ref="F267" r:id="rId43" display="https://podminky.urs.cz/item/CS_URS_2022_02/771591115"/>
    <hyperlink ref="F271" r:id="rId44" display="https://podminky.urs.cz/item/CS_URS_2022_02/771161021"/>
    <hyperlink ref="F277" r:id="rId45" display="https://podminky.urs.cz/item/CS_URS_2022_02/998771201"/>
    <hyperlink ref="F280" r:id="rId46" display="https://podminky.urs.cz/item/CS_URS_2022_02/781121011"/>
    <hyperlink ref="F286" r:id="rId47" display="https://podminky.urs.cz/item/CS_URS_2022_02/781474114"/>
    <hyperlink ref="F290" r:id="rId48" display="https://podminky.urs.cz/item/CS_URS_2022_02/781494111"/>
    <hyperlink ref="F293" r:id="rId49" display="https://podminky.urs.cz/item/CS_URS_2022_02/781494511"/>
    <hyperlink ref="F296" r:id="rId50" display="https://podminky.urs.cz/item/CS_URS_2022_02/781495115"/>
    <hyperlink ref="F299" r:id="rId51" display="https://podminky.urs.cz/item/CS_URS_2022_02/998781201"/>
    <hyperlink ref="F302" r:id="rId52" display="https://podminky.urs.cz/item/CS_URS_2022_02/783306801"/>
    <hyperlink ref="F308" r:id="rId53" display="https://podminky.urs.cz/item/CS_URS_2022_02/783606861"/>
    <hyperlink ref="F312" r:id="rId54" display="https://podminky.urs.cz/item/CS_URS_2022_02/783315103"/>
    <hyperlink ref="F314" r:id="rId55" display="https://podminky.urs.cz/item/CS_URS_2022_02/783317101"/>
    <hyperlink ref="F316" r:id="rId56" display="https://podminky.urs.cz/item/CS_URS_2022_02/783615551"/>
    <hyperlink ref="F318" r:id="rId57" display="https://podminky.urs.cz/item/CS_URS_2022_02/783617611"/>
    <hyperlink ref="F321" r:id="rId58" display="https://podminky.urs.cz/item/CS_URS_2022_02/784121001"/>
    <hyperlink ref="F333" r:id="rId59" display="https://podminky.urs.cz/item/CS_URS_2022_02/784181121"/>
    <hyperlink ref="F345" r:id="rId60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WC kinokavárny Alfa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605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15. 11. 2022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ROUND((SUM(BE98:BE430)),2)</f>
        <v>0</v>
      </c>
      <c r="G33" s="40"/>
      <c r="H33" s="40"/>
      <c r="I33" s="150">
        <v>0.21</v>
      </c>
      <c r="J33" s="149">
        <f>ROUND(((SUM(BE98:BE430))*I33),2)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ROUND((SUM(BF98:BF430)),2)</f>
        <v>0</v>
      </c>
      <c r="G34" s="40"/>
      <c r="H34" s="40"/>
      <c r="I34" s="150">
        <v>0.15</v>
      </c>
      <c r="J34" s="149">
        <f>ROUND(((SUM(BF98:BF430))*I34),2)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ROUND((SUM(BG98:BG430)),2)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ROUND((SUM(BH98:BH430)),2)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ROUND((SUM(BI98:BI430)),2)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WC kinokavárny Alfa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02 - 1.NP WC ženy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15. 11. 2022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606</v>
      </c>
      <c r="E61" s="176"/>
      <c r="F61" s="176"/>
      <c r="G61" s="176"/>
      <c r="H61" s="176"/>
      <c r="I61" s="176"/>
      <c r="J61" s="177">
        <f>J100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99</v>
      </c>
      <c r="E62" s="176"/>
      <c r="F62" s="176"/>
      <c r="G62" s="176"/>
      <c r="H62" s="176"/>
      <c r="I62" s="176"/>
      <c r="J62" s="177">
        <f>J112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6"/>
      <c r="J63" s="177">
        <f>J161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101</v>
      </c>
      <c r="E64" s="176"/>
      <c r="F64" s="176"/>
      <c r="G64" s="176"/>
      <c r="H64" s="176"/>
      <c r="I64" s="176"/>
      <c r="J64" s="177">
        <f>J229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102</v>
      </c>
      <c r="E65" s="176"/>
      <c r="F65" s="176"/>
      <c r="G65" s="176"/>
      <c r="H65" s="176"/>
      <c r="I65" s="176"/>
      <c r="J65" s="177">
        <f>J245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103</v>
      </c>
      <c r="E66" s="170"/>
      <c r="F66" s="170"/>
      <c r="G66" s="170"/>
      <c r="H66" s="170"/>
      <c r="I66" s="170"/>
      <c r="J66" s="171">
        <f>J248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104</v>
      </c>
      <c r="E67" s="176"/>
      <c r="F67" s="176"/>
      <c r="G67" s="176"/>
      <c r="H67" s="176"/>
      <c r="I67" s="176"/>
      <c r="J67" s="177">
        <f>J249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105</v>
      </c>
      <c r="E68" s="176"/>
      <c r="F68" s="176"/>
      <c r="G68" s="176"/>
      <c r="H68" s="176"/>
      <c r="I68" s="176"/>
      <c r="J68" s="177">
        <f>J252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106</v>
      </c>
      <c r="E69" s="176"/>
      <c r="F69" s="176"/>
      <c r="G69" s="176"/>
      <c r="H69" s="176"/>
      <c r="I69" s="176"/>
      <c r="J69" s="177">
        <f>J280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107</v>
      </c>
      <c r="E70" s="176"/>
      <c r="F70" s="176"/>
      <c r="G70" s="176"/>
      <c r="H70" s="176"/>
      <c r="I70" s="176"/>
      <c r="J70" s="177">
        <f>J285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108</v>
      </c>
      <c r="E71" s="176"/>
      <c r="F71" s="176"/>
      <c r="G71" s="176"/>
      <c r="H71" s="176"/>
      <c r="I71" s="176"/>
      <c r="J71" s="177">
        <f>J289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109</v>
      </c>
      <c r="E72" s="176"/>
      <c r="F72" s="176"/>
      <c r="G72" s="176"/>
      <c r="H72" s="176"/>
      <c r="I72" s="176"/>
      <c r="J72" s="177">
        <f>J295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110</v>
      </c>
      <c r="E73" s="176"/>
      <c r="F73" s="176"/>
      <c r="G73" s="176"/>
      <c r="H73" s="176"/>
      <c r="I73" s="176"/>
      <c r="J73" s="177">
        <f>J301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111</v>
      </c>
      <c r="E74" s="176"/>
      <c r="F74" s="176"/>
      <c r="G74" s="176"/>
      <c r="H74" s="176"/>
      <c r="I74" s="176"/>
      <c r="J74" s="177">
        <f>J312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112</v>
      </c>
      <c r="E75" s="176"/>
      <c r="F75" s="176"/>
      <c r="G75" s="176"/>
      <c r="H75" s="176"/>
      <c r="I75" s="176"/>
      <c r="J75" s="177">
        <f>J347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113</v>
      </c>
      <c r="E76" s="176"/>
      <c r="F76" s="176"/>
      <c r="G76" s="176"/>
      <c r="H76" s="176"/>
      <c r="I76" s="176"/>
      <c r="J76" s="177">
        <f>J372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114</v>
      </c>
      <c r="E77" s="176"/>
      <c r="F77" s="176"/>
      <c r="G77" s="176"/>
      <c r="H77" s="176"/>
      <c r="I77" s="176"/>
      <c r="J77" s="177">
        <f>J393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67"/>
      <c r="C78" s="168"/>
      <c r="D78" s="169" t="s">
        <v>115</v>
      </c>
      <c r="E78" s="170"/>
      <c r="F78" s="170"/>
      <c r="G78" s="170"/>
      <c r="H78" s="170"/>
      <c r="I78" s="170"/>
      <c r="J78" s="171">
        <f>J429</f>
        <v>0</v>
      </c>
      <c r="K78" s="168"/>
      <c r="L78" s="172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116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62" t="str">
        <f>E7</f>
        <v>Modernizace WC kinokavárny Alfa</v>
      </c>
      <c r="F88" s="34"/>
      <c r="G88" s="34"/>
      <c r="H88" s="34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92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E9</f>
        <v>02 - 1.NP WC ženy</v>
      </c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21</v>
      </c>
      <c r="D92" s="42"/>
      <c r="E92" s="42"/>
      <c r="F92" s="29" t="str">
        <f>F12</f>
        <v xml:space="preserve"> </v>
      </c>
      <c r="G92" s="42"/>
      <c r="H92" s="42"/>
      <c r="I92" s="34" t="s">
        <v>23</v>
      </c>
      <c r="J92" s="74" t="str">
        <f>IF(J12="","",J12)</f>
        <v>15. 11. 2022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25</v>
      </c>
      <c r="D94" s="42"/>
      <c r="E94" s="42"/>
      <c r="F94" s="29" t="str">
        <f>E15</f>
        <v>Město Sokolov</v>
      </c>
      <c r="G94" s="42"/>
      <c r="H94" s="42"/>
      <c r="I94" s="34" t="s">
        <v>31</v>
      </c>
      <c r="J94" s="38" t="str">
        <f>E21</f>
        <v xml:space="preserve"> 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29</v>
      </c>
      <c r="D95" s="42"/>
      <c r="E95" s="42"/>
      <c r="F95" s="29" t="str">
        <f>IF(E18="","",E18)</f>
        <v>Vyplň údaj</v>
      </c>
      <c r="G95" s="42"/>
      <c r="H95" s="42"/>
      <c r="I95" s="34" t="s">
        <v>33</v>
      </c>
      <c r="J95" s="38" t="str">
        <f>E24</f>
        <v>Michal Kubelka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79"/>
      <c r="B97" s="180"/>
      <c r="C97" s="181" t="s">
        <v>117</v>
      </c>
      <c r="D97" s="182" t="s">
        <v>56</v>
      </c>
      <c r="E97" s="182" t="s">
        <v>52</v>
      </c>
      <c r="F97" s="182" t="s">
        <v>53</v>
      </c>
      <c r="G97" s="182" t="s">
        <v>118</v>
      </c>
      <c r="H97" s="182" t="s">
        <v>119</v>
      </c>
      <c r="I97" s="182" t="s">
        <v>120</v>
      </c>
      <c r="J97" s="182" t="s">
        <v>96</v>
      </c>
      <c r="K97" s="183" t="s">
        <v>121</v>
      </c>
      <c r="L97" s="184"/>
      <c r="M97" s="94" t="s">
        <v>19</v>
      </c>
      <c r="N97" s="95" t="s">
        <v>41</v>
      </c>
      <c r="O97" s="95" t="s">
        <v>122</v>
      </c>
      <c r="P97" s="95" t="s">
        <v>123</v>
      </c>
      <c r="Q97" s="95" t="s">
        <v>124</v>
      </c>
      <c r="R97" s="95" t="s">
        <v>125</v>
      </c>
      <c r="S97" s="95" t="s">
        <v>126</v>
      </c>
      <c r="T97" s="96" t="s">
        <v>127</v>
      </c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</row>
    <row r="98" spans="1:63" s="2" customFormat="1" ht="22.8" customHeight="1">
      <c r="A98" s="40"/>
      <c r="B98" s="41"/>
      <c r="C98" s="101" t="s">
        <v>128</v>
      </c>
      <c r="D98" s="42"/>
      <c r="E98" s="42"/>
      <c r="F98" s="42"/>
      <c r="G98" s="42"/>
      <c r="H98" s="42"/>
      <c r="I98" s="42"/>
      <c r="J98" s="185">
        <f>BK98</f>
        <v>0</v>
      </c>
      <c r="K98" s="42"/>
      <c r="L98" s="46"/>
      <c r="M98" s="97"/>
      <c r="N98" s="186"/>
      <c r="O98" s="98"/>
      <c r="P98" s="187">
        <f>P99+P248+P429</f>
        <v>0</v>
      </c>
      <c r="Q98" s="98"/>
      <c r="R98" s="187">
        <f>R99+R248+R429</f>
        <v>4.99060662</v>
      </c>
      <c r="S98" s="98"/>
      <c r="T98" s="188">
        <f>T99+T248+T429</f>
        <v>6.8465324800000005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70</v>
      </c>
      <c r="AU98" s="19" t="s">
        <v>97</v>
      </c>
      <c r="BK98" s="189">
        <f>BK99+BK248+BK429</f>
        <v>0</v>
      </c>
    </row>
    <row r="99" spans="1:63" s="12" customFormat="1" ht="25.9" customHeight="1">
      <c r="A99" s="12"/>
      <c r="B99" s="190"/>
      <c r="C99" s="191"/>
      <c r="D99" s="192" t="s">
        <v>70</v>
      </c>
      <c r="E99" s="193" t="s">
        <v>129</v>
      </c>
      <c r="F99" s="193" t="s">
        <v>130</v>
      </c>
      <c r="G99" s="191"/>
      <c r="H99" s="191"/>
      <c r="I99" s="194"/>
      <c r="J99" s="195">
        <f>BK99</f>
        <v>0</v>
      </c>
      <c r="K99" s="191"/>
      <c r="L99" s="196"/>
      <c r="M99" s="197"/>
      <c r="N99" s="198"/>
      <c r="O99" s="198"/>
      <c r="P99" s="199">
        <f>P100+P112+P161+P229+P245</f>
        <v>0</v>
      </c>
      <c r="Q99" s="198"/>
      <c r="R99" s="199">
        <f>R100+R112+R161+R229+R245</f>
        <v>2.9534695</v>
      </c>
      <c r="S99" s="198"/>
      <c r="T99" s="200">
        <f>T100+T112+T161+T229+T245</f>
        <v>6.471051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79</v>
      </c>
      <c r="AT99" s="202" t="s">
        <v>70</v>
      </c>
      <c r="AU99" s="202" t="s">
        <v>71</v>
      </c>
      <c r="AY99" s="201" t="s">
        <v>131</v>
      </c>
      <c r="BK99" s="203">
        <f>BK100+BK112+BK161+BK229+BK245</f>
        <v>0</v>
      </c>
    </row>
    <row r="100" spans="1:63" s="12" customFormat="1" ht="22.8" customHeight="1">
      <c r="A100" s="12"/>
      <c r="B100" s="190"/>
      <c r="C100" s="191"/>
      <c r="D100" s="192" t="s">
        <v>70</v>
      </c>
      <c r="E100" s="204" t="s">
        <v>154</v>
      </c>
      <c r="F100" s="204" t="s">
        <v>607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SUM(P101:P111)</f>
        <v>0</v>
      </c>
      <c r="Q100" s="198"/>
      <c r="R100" s="199">
        <f>SUM(R101:R111)</f>
        <v>0.456258</v>
      </c>
      <c r="S100" s="198"/>
      <c r="T100" s="200">
        <f>SUM(T101:T111)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79</v>
      </c>
      <c r="AT100" s="202" t="s">
        <v>70</v>
      </c>
      <c r="AU100" s="202" t="s">
        <v>79</v>
      </c>
      <c r="AY100" s="201" t="s">
        <v>131</v>
      </c>
      <c r="BK100" s="203">
        <f>SUM(BK101:BK111)</f>
        <v>0</v>
      </c>
    </row>
    <row r="101" spans="1:65" s="2" customFormat="1" ht="24.15" customHeight="1">
      <c r="A101" s="40"/>
      <c r="B101" s="41"/>
      <c r="C101" s="206" t="s">
        <v>79</v>
      </c>
      <c r="D101" s="206" t="s">
        <v>134</v>
      </c>
      <c r="E101" s="207" t="s">
        <v>608</v>
      </c>
      <c r="F101" s="208" t="s">
        <v>609</v>
      </c>
      <c r="G101" s="209" t="s">
        <v>137</v>
      </c>
      <c r="H101" s="210">
        <v>6.525</v>
      </c>
      <c r="I101" s="211"/>
      <c r="J101" s="212">
        <f>ROUND(I101*H101,2)</f>
        <v>0</v>
      </c>
      <c r="K101" s="208" t="s">
        <v>138</v>
      </c>
      <c r="L101" s="46"/>
      <c r="M101" s="213" t="s">
        <v>19</v>
      </c>
      <c r="N101" s="214" t="s">
        <v>42</v>
      </c>
      <c r="O101" s="86"/>
      <c r="P101" s="215">
        <f>O101*H101</f>
        <v>0</v>
      </c>
      <c r="Q101" s="215">
        <v>0.06172</v>
      </c>
      <c r="R101" s="215">
        <f>Q101*H101</f>
        <v>0.402723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139</v>
      </c>
      <c r="AT101" s="217" t="s">
        <v>134</v>
      </c>
      <c r="AU101" s="217" t="s">
        <v>81</v>
      </c>
      <c r="AY101" s="19" t="s">
        <v>131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79</v>
      </c>
      <c r="BK101" s="218">
        <f>ROUND(I101*H101,2)</f>
        <v>0</v>
      </c>
      <c r="BL101" s="19" t="s">
        <v>139</v>
      </c>
      <c r="BM101" s="217" t="s">
        <v>610</v>
      </c>
    </row>
    <row r="102" spans="1:47" s="2" customFormat="1" ht="12">
      <c r="A102" s="40"/>
      <c r="B102" s="41"/>
      <c r="C102" s="42"/>
      <c r="D102" s="219" t="s">
        <v>141</v>
      </c>
      <c r="E102" s="42"/>
      <c r="F102" s="220" t="s">
        <v>611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141</v>
      </c>
      <c r="AU102" s="19" t="s">
        <v>81</v>
      </c>
    </row>
    <row r="103" spans="1:51" s="15" customFormat="1" ht="12">
      <c r="A103" s="15"/>
      <c r="B103" s="247"/>
      <c r="C103" s="248"/>
      <c r="D103" s="226" t="s">
        <v>143</v>
      </c>
      <c r="E103" s="249" t="s">
        <v>19</v>
      </c>
      <c r="F103" s="250" t="s">
        <v>612</v>
      </c>
      <c r="G103" s="248"/>
      <c r="H103" s="249" t="s">
        <v>19</v>
      </c>
      <c r="I103" s="251"/>
      <c r="J103" s="248"/>
      <c r="K103" s="248"/>
      <c r="L103" s="252"/>
      <c r="M103" s="253"/>
      <c r="N103" s="254"/>
      <c r="O103" s="254"/>
      <c r="P103" s="254"/>
      <c r="Q103" s="254"/>
      <c r="R103" s="254"/>
      <c r="S103" s="254"/>
      <c r="T103" s="25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6" t="s">
        <v>143</v>
      </c>
      <c r="AU103" s="256" t="s">
        <v>81</v>
      </c>
      <c r="AV103" s="15" t="s">
        <v>79</v>
      </c>
      <c r="AW103" s="15" t="s">
        <v>32</v>
      </c>
      <c r="AX103" s="15" t="s">
        <v>71</v>
      </c>
      <c r="AY103" s="256" t="s">
        <v>131</v>
      </c>
    </row>
    <row r="104" spans="1:51" s="13" customFormat="1" ht="12">
      <c r="A104" s="13"/>
      <c r="B104" s="224"/>
      <c r="C104" s="225"/>
      <c r="D104" s="226" t="s">
        <v>143</v>
      </c>
      <c r="E104" s="227" t="s">
        <v>19</v>
      </c>
      <c r="F104" s="228" t="s">
        <v>613</v>
      </c>
      <c r="G104" s="225"/>
      <c r="H104" s="229">
        <v>9.325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143</v>
      </c>
      <c r="AU104" s="235" t="s">
        <v>81</v>
      </c>
      <c r="AV104" s="13" t="s">
        <v>81</v>
      </c>
      <c r="AW104" s="13" t="s">
        <v>32</v>
      </c>
      <c r="AX104" s="13" t="s">
        <v>71</v>
      </c>
      <c r="AY104" s="235" t="s">
        <v>131</v>
      </c>
    </row>
    <row r="105" spans="1:51" s="13" customFormat="1" ht="12">
      <c r="A105" s="13"/>
      <c r="B105" s="224"/>
      <c r="C105" s="225"/>
      <c r="D105" s="226" t="s">
        <v>143</v>
      </c>
      <c r="E105" s="227" t="s">
        <v>19</v>
      </c>
      <c r="F105" s="228" t="s">
        <v>614</v>
      </c>
      <c r="G105" s="225"/>
      <c r="H105" s="229">
        <v>-2.8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143</v>
      </c>
      <c r="AU105" s="235" t="s">
        <v>81</v>
      </c>
      <c r="AV105" s="13" t="s">
        <v>81</v>
      </c>
      <c r="AW105" s="13" t="s">
        <v>32</v>
      </c>
      <c r="AX105" s="13" t="s">
        <v>71</v>
      </c>
      <c r="AY105" s="235" t="s">
        <v>131</v>
      </c>
    </row>
    <row r="106" spans="1:51" s="14" customFormat="1" ht="12">
      <c r="A106" s="14"/>
      <c r="B106" s="236"/>
      <c r="C106" s="237"/>
      <c r="D106" s="226" t="s">
        <v>143</v>
      </c>
      <c r="E106" s="238" t="s">
        <v>19</v>
      </c>
      <c r="F106" s="239" t="s">
        <v>147</v>
      </c>
      <c r="G106" s="237"/>
      <c r="H106" s="240">
        <v>6.5249999999999995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143</v>
      </c>
      <c r="AU106" s="246" t="s">
        <v>81</v>
      </c>
      <c r="AV106" s="14" t="s">
        <v>139</v>
      </c>
      <c r="AW106" s="14" t="s">
        <v>32</v>
      </c>
      <c r="AX106" s="14" t="s">
        <v>79</v>
      </c>
      <c r="AY106" s="246" t="s">
        <v>131</v>
      </c>
    </row>
    <row r="107" spans="1:65" s="2" customFormat="1" ht="16.5" customHeight="1">
      <c r="A107" s="40"/>
      <c r="B107" s="41"/>
      <c r="C107" s="206" t="s">
        <v>81</v>
      </c>
      <c r="D107" s="206" t="s">
        <v>134</v>
      </c>
      <c r="E107" s="207" t="s">
        <v>615</v>
      </c>
      <c r="F107" s="208" t="s">
        <v>616</v>
      </c>
      <c r="G107" s="209" t="s">
        <v>475</v>
      </c>
      <c r="H107" s="210">
        <v>7.5</v>
      </c>
      <c r="I107" s="211"/>
      <c r="J107" s="212">
        <f>ROUND(I107*H107,2)</f>
        <v>0</v>
      </c>
      <c r="K107" s="208" t="s">
        <v>138</v>
      </c>
      <c r="L107" s="46"/>
      <c r="M107" s="213" t="s">
        <v>19</v>
      </c>
      <c r="N107" s="214" t="s">
        <v>42</v>
      </c>
      <c r="O107" s="86"/>
      <c r="P107" s="215">
        <f>O107*H107</f>
        <v>0</v>
      </c>
      <c r="Q107" s="215">
        <v>0.00013</v>
      </c>
      <c r="R107" s="215">
        <f>Q107*H107</f>
        <v>0.000975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139</v>
      </c>
      <c r="AT107" s="217" t="s">
        <v>134</v>
      </c>
      <c r="AU107" s="217" t="s">
        <v>81</v>
      </c>
      <c r="AY107" s="19" t="s">
        <v>131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79</v>
      </c>
      <c r="BK107" s="218">
        <f>ROUND(I107*H107,2)</f>
        <v>0</v>
      </c>
      <c r="BL107" s="19" t="s">
        <v>139</v>
      </c>
      <c r="BM107" s="217" t="s">
        <v>617</v>
      </c>
    </row>
    <row r="108" spans="1:47" s="2" customFormat="1" ht="12">
      <c r="A108" s="40"/>
      <c r="B108" s="41"/>
      <c r="C108" s="42"/>
      <c r="D108" s="219" t="s">
        <v>141</v>
      </c>
      <c r="E108" s="42"/>
      <c r="F108" s="220" t="s">
        <v>618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141</v>
      </c>
      <c r="AU108" s="19" t="s">
        <v>81</v>
      </c>
    </row>
    <row r="109" spans="1:51" s="13" customFormat="1" ht="12">
      <c r="A109" s="13"/>
      <c r="B109" s="224"/>
      <c r="C109" s="225"/>
      <c r="D109" s="226" t="s">
        <v>143</v>
      </c>
      <c r="E109" s="227" t="s">
        <v>19</v>
      </c>
      <c r="F109" s="228" t="s">
        <v>619</v>
      </c>
      <c r="G109" s="225"/>
      <c r="H109" s="229">
        <v>7.5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143</v>
      </c>
      <c r="AU109" s="235" t="s">
        <v>81</v>
      </c>
      <c r="AV109" s="13" t="s">
        <v>81</v>
      </c>
      <c r="AW109" s="13" t="s">
        <v>32</v>
      </c>
      <c r="AX109" s="13" t="s">
        <v>79</v>
      </c>
      <c r="AY109" s="235" t="s">
        <v>131</v>
      </c>
    </row>
    <row r="110" spans="1:65" s="2" customFormat="1" ht="24.15" customHeight="1">
      <c r="A110" s="40"/>
      <c r="B110" s="41"/>
      <c r="C110" s="206" t="s">
        <v>154</v>
      </c>
      <c r="D110" s="206" t="s">
        <v>134</v>
      </c>
      <c r="E110" s="207" t="s">
        <v>620</v>
      </c>
      <c r="F110" s="208" t="s">
        <v>621</v>
      </c>
      <c r="G110" s="209" t="s">
        <v>307</v>
      </c>
      <c r="H110" s="210">
        <v>2</v>
      </c>
      <c r="I110" s="211"/>
      <c r="J110" s="212">
        <f>ROUND(I110*H110,2)</f>
        <v>0</v>
      </c>
      <c r="K110" s="208" t="s">
        <v>138</v>
      </c>
      <c r="L110" s="46"/>
      <c r="M110" s="213" t="s">
        <v>19</v>
      </c>
      <c r="N110" s="214" t="s">
        <v>42</v>
      </c>
      <c r="O110" s="86"/>
      <c r="P110" s="215">
        <f>O110*H110</f>
        <v>0</v>
      </c>
      <c r="Q110" s="215">
        <v>0.02628</v>
      </c>
      <c r="R110" s="215">
        <f>Q110*H110</f>
        <v>0.05256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139</v>
      </c>
      <c r="AT110" s="217" t="s">
        <v>134</v>
      </c>
      <c r="AU110" s="217" t="s">
        <v>81</v>
      </c>
      <c r="AY110" s="19" t="s">
        <v>131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79</v>
      </c>
      <c r="BK110" s="218">
        <f>ROUND(I110*H110,2)</f>
        <v>0</v>
      </c>
      <c r="BL110" s="19" t="s">
        <v>139</v>
      </c>
      <c r="BM110" s="217" t="s">
        <v>622</v>
      </c>
    </row>
    <row r="111" spans="1:47" s="2" customFormat="1" ht="12">
      <c r="A111" s="40"/>
      <c r="B111" s="41"/>
      <c r="C111" s="42"/>
      <c r="D111" s="219" t="s">
        <v>141</v>
      </c>
      <c r="E111" s="42"/>
      <c r="F111" s="220" t="s">
        <v>623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141</v>
      </c>
      <c r="AU111" s="19" t="s">
        <v>81</v>
      </c>
    </row>
    <row r="112" spans="1:63" s="12" customFormat="1" ht="22.8" customHeight="1">
      <c r="A112" s="12"/>
      <c r="B112" s="190"/>
      <c r="C112" s="191"/>
      <c r="D112" s="192" t="s">
        <v>70</v>
      </c>
      <c r="E112" s="204" t="s">
        <v>132</v>
      </c>
      <c r="F112" s="204" t="s">
        <v>133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SUM(P113:P160)</f>
        <v>0</v>
      </c>
      <c r="Q112" s="198"/>
      <c r="R112" s="199">
        <f>SUM(R113:R160)</f>
        <v>2.49457854</v>
      </c>
      <c r="S112" s="198"/>
      <c r="T112" s="200">
        <f>SUM(T113:T160)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79</v>
      </c>
      <c r="AT112" s="202" t="s">
        <v>70</v>
      </c>
      <c r="AU112" s="202" t="s">
        <v>79</v>
      </c>
      <c r="AY112" s="201" t="s">
        <v>131</v>
      </c>
      <c r="BK112" s="203">
        <f>SUM(BK113:BK160)</f>
        <v>0</v>
      </c>
    </row>
    <row r="113" spans="1:65" s="2" customFormat="1" ht="24.15" customHeight="1">
      <c r="A113" s="40"/>
      <c r="B113" s="41"/>
      <c r="C113" s="206" t="s">
        <v>139</v>
      </c>
      <c r="D113" s="206" t="s">
        <v>134</v>
      </c>
      <c r="E113" s="207" t="s">
        <v>135</v>
      </c>
      <c r="F113" s="208" t="s">
        <v>136</v>
      </c>
      <c r="G113" s="209" t="s">
        <v>137</v>
      </c>
      <c r="H113" s="210">
        <v>15.99</v>
      </c>
      <c r="I113" s="211"/>
      <c r="J113" s="212">
        <f>ROUND(I113*H113,2)</f>
        <v>0</v>
      </c>
      <c r="K113" s="208" t="s">
        <v>138</v>
      </c>
      <c r="L113" s="46"/>
      <c r="M113" s="213" t="s">
        <v>19</v>
      </c>
      <c r="N113" s="214" t="s">
        <v>42</v>
      </c>
      <c r="O113" s="86"/>
      <c r="P113" s="215">
        <f>O113*H113</f>
        <v>0</v>
      </c>
      <c r="Q113" s="215">
        <v>0.0092</v>
      </c>
      <c r="R113" s="215">
        <f>Q113*H113</f>
        <v>0.147108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139</v>
      </c>
      <c r="AT113" s="217" t="s">
        <v>134</v>
      </c>
      <c r="AU113" s="217" t="s">
        <v>81</v>
      </c>
      <c r="AY113" s="19" t="s">
        <v>131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79</v>
      </c>
      <c r="BK113" s="218">
        <f>ROUND(I113*H113,2)</f>
        <v>0</v>
      </c>
      <c r="BL113" s="19" t="s">
        <v>139</v>
      </c>
      <c r="BM113" s="217" t="s">
        <v>624</v>
      </c>
    </row>
    <row r="114" spans="1:47" s="2" customFormat="1" ht="12">
      <c r="A114" s="40"/>
      <c r="B114" s="41"/>
      <c r="C114" s="42"/>
      <c r="D114" s="219" t="s">
        <v>141</v>
      </c>
      <c r="E114" s="42"/>
      <c r="F114" s="220" t="s">
        <v>142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141</v>
      </c>
      <c r="AU114" s="19" t="s">
        <v>81</v>
      </c>
    </row>
    <row r="115" spans="1:51" s="13" customFormat="1" ht="12">
      <c r="A115" s="13"/>
      <c r="B115" s="224"/>
      <c r="C115" s="225"/>
      <c r="D115" s="226" t="s">
        <v>143</v>
      </c>
      <c r="E115" s="227" t="s">
        <v>19</v>
      </c>
      <c r="F115" s="228" t="s">
        <v>625</v>
      </c>
      <c r="G115" s="225"/>
      <c r="H115" s="229">
        <v>1.993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143</v>
      </c>
      <c r="AU115" s="235" t="s">
        <v>81</v>
      </c>
      <c r="AV115" s="13" t="s">
        <v>81</v>
      </c>
      <c r="AW115" s="13" t="s">
        <v>32</v>
      </c>
      <c r="AX115" s="13" t="s">
        <v>71</v>
      </c>
      <c r="AY115" s="235" t="s">
        <v>131</v>
      </c>
    </row>
    <row r="116" spans="1:51" s="13" customFormat="1" ht="12">
      <c r="A116" s="13"/>
      <c r="B116" s="224"/>
      <c r="C116" s="225"/>
      <c r="D116" s="226" t="s">
        <v>143</v>
      </c>
      <c r="E116" s="227" t="s">
        <v>19</v>
      </c>
      <c r="F116" s="228" t="s">
        <v>626</v>
      </c>
      <c r="G116" s="225"/>
      <c r="H116" s="229">
        <v>4.7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143</v>
      </c>
      <c r="AU116" s="235" t="s">
        <v>81</v>
      </c>
      <c r="AV116" s="13" t="s">
        <v>81</v>
      </c>
      <c r="AW116" s="13" t="s">
        <v>32</v>
      </c>
      <c r="AX116" s="13" t="s">
        <v>71</v>
      </c>
      <c r="AY116" s="235" t="s">
        <v>131</v>
      </c>
    </row>
    <row r="117" spans="1:51" s="13" customFormat="1" ht="12">
      <c r="A117" s="13"/>
      <c r="B117" s="224"/>
      <c r="C117" s="225"/>
      <c r="D117" s="226" t="s">
        <v>143</v>
      </c>
      <c r="E117" s="227" t="s">
        <v>19</v>
      </c>
      <c r="F117" s="228" t="s">
        <v>627</v>
      </c>
      <c r="G117" s="225"/>
      <c r="H117" s="229">
        <v>-0.161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143</v>
      </c>
      <c r="AU117" s="235" t="s">
        <v>81</v>
      </c>
      <c r="AV117" s="13" t="s">
        <v>81</v>
      </c>
      <c r="AW117" s="13" t="s">
        <v>32</v>
      </c>
      <c r="AX117" s="13" t="s">
        <v>71</v>
      </c>
      <c r="AY117" s="235" t="s">
        <v>131</v>
      </c>
    </row>
    <row r="118" spans="1:51" s="13" customFormat="1" ht="12">
      <c r="A118" s="13"/>
      <c r="B118" s="224"/>
      <c r="C118" s="225"/>
      <c r="D118" s="226" t="s">
        <v>143</v>
      </c>
      <c r="E118" s="227" t="s">
        <v>19</v>
      </c>
      <c r="F118" s="228" t="s">
        <v>628</v>
      </c>
      <c r="G118" s="225"/>
      <c r="H118" s="229">
        <v>4.545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143</v>
      </c>
      <c r="AU118" s="235" t="s">
        <v>81</v>
      </c>
      <c r="AV118" s="13" t="s">
        <v>81</v>
      </c>
      <c r="AW118" s="13" t="s">
        <v>32</v>
      </c>
      <c r="AX118" s="13" t="s">
        <v>71</v>
      </c>
      <c r="AY118" s="235" t="s">
        <v>131</v>
      </c>
    </row>
    <row r="119" spans="1:51" s="13" customFormat="1" ht="12">
      <c r="A119" s="13"/>
      <c r="B119" s="224"/>
      <c r="C119" s="225"/>
      <c r="D119" s="226" t="s">
        <v>143</v>
      </c>
      <c r="E119" s="227" t="s">
        <v>19</v>
      </c>
      <c r="F119" s="228" t="s">
        <v>629</v>
      </c>
      <c r="G119" s="225"/>
      <c r="H119" s="229">
        <v>-0.068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143</v>
      </c>
      <c r="AU119" s="235" t="s">
        <v>81</v>
      </c>
      <c r="AV119" s="13" t="s">
        <v>81</v>
      </c>
      <c r="AW119" s="13" t="s">
        <v>32</v>
      </c>
      <c r="AX119" s="13" t="s">
        <v>71</v>
      </c>
      <c r="AY119" s="235" t="s">
        <v>131</v>
      </c>
    </row>
    <row r="120" spans="1:51" s="13" customFormat="1" ht="12">
      <c r="A120" s="13"/>
      <c r="B120" s="224"/>
      <c r="C120" s="225"/>
      <c r="D120" s="226" t="s">
        <v>143</v>
      </c>
      <c r="E120" s="227" t="s">
        <v>19</v>
      </c>
      <c r="F120" s="228" t="s">
        <v>630</v>
      </c>
      <c r="G120" s="225"/>
      <c r="H120" s="229">
        <v>1.177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143</v>
      </c>
      <c r="AU120" s="235" t="s">
        <v>81</v>
      </c>
      <c r="AV120" s="13" t="s">
        <v>81</v>
      </c>
      <c r="AW120" s="13" t="s">
        <v>32</v>
      </c>
      <c r="AX120" s="13" t="s">
        <v>71</v>
      </c>
      <c r="AY120" s="235" t="s">
        <v>131</v>
      </c>
    </row>
    <row r="121" spans="1:51" s="13" customFormat="1" ht="12">
      <c r="A121" s="13"/>
      <c r="B121" s="224"/>
      <c r="C121" s="225"/>
      <c r="D121" s="226" t="s">
        <v>143</v>
      </c>
      <c r="E121" s="227" t="s">
        <v>19</v>
      </c>
      <c r="F121" s="228" t="s">
        <v>631</v>
      </c>
      <c r="G121" s="225"/>
      <c r="H121" s="229">
        <v>0.815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143</v>
      </c>
      <c r="AU121" s="235" t="s">
        <v>81</v>
      </c>
      <c r="AV121" s="13" t="s">
        <v>81</v>
      </c>
      <c r="AW121" s="13" t="s">
        <v>32</v>
      </c>
      <c r="AX121" s="13" t="s">
        <v>71</v>
      </c>
      <c r="AY121" s="235" t="s">
        <v>131</v>
      </c>
    </row>
    <row r="122" spans="1:51" s="13" customFormat="1" ht="12">
      <c r="A122" s="13"/>
      <c r="B122" s="224"/>
      <c r="C122" s="225"/>
      <c r="D122" s="226" t="s">
        <v>143</v>
      </c>
      <c r="E122" s="227" t="s">
        <v>19</v>
      </c>
      <c r="F122" s="228" t="s">
        <v>632</v>
      </c>
      <c r="G122" s="225"/>
      <c r="H122" s="229">
        <v>2.989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143</v>
      </c>
      <c r="AU122" s="235" t="s">
        <v>81</v>
      </c>
      <c r="AV122" s="13" t="s">
        <v>81</v>
      </c>
      <c r="AW122" s="13" t="s">
        <v>32</v>
      </c>
      <c r="AX122" s="13" t="s">
        <v>71</v>
      </c>
      <c r="AY122" s="235" t="s">
        <v>131</v>
      </c>
    </row>
    <row r="123" spans="1:51" s="14" customFormat="1" ht="12">
      <c r="A123" s="14"/>
      <c r="B123" s="236"/>
      <c r="C123" s="237"/>
      <c r="D123" s="226" t="s">
        <v>143</v>
      </c>
      <c r="E123" s="238" t="s">
        <v>19</v>
      </c>
      <c r="F123" s="239" t="s">
        <v>147</v>
      </c>
      <c r="G123" s="237"/>
      <c r="H123" s="240">
        <v>15.990000000000002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143</v>
      </c>
      <c r="AU123" s="246" t="s">
        <v>81</v>
      </c>
      <c r="AV123" s="14" t="s">
        <v>139</v>
      </c>
      <c r="AW123" s="14" t="s">
        <v>32</v>
      </c>
      <c r="AX123" s="14" t="s">
        <v>79</v>
      </c>
      <c r="AY123" s="246" t="s">
        <v>131</v>
      </c>
    </row>
    <row r="124" spans="1:65" s="2" customFormat="1" ht="21.75" customHeight="1">
      <c r="A124" s="40"/>
      <c r="B124" s="41"/>
      <c r="C124" s="206" t="s">
        <v>164</v>
      </c>
      <c r="D124" s="206" t="s">
        <v>134</v>
      </c>
      <c r="E124" s="207" t="s">
        <v>148</v>
      </c>
      <c r="F124" s="208" t="s">
        <v>149</v>
      </c>
      <c r="G124" s="209" t="s">
        <v>137</v>
      </c>
      <c r="H124" s="210">
        <v>49.54</v>
      </c>
      <c r="I124" s="211"/>
      <c r="J124" s="212">
        <f>ROUND(I124*H124,2)</f>
        <v>0</v>
      </c>
      <c r="K124" s="208" t="s">
        <v>138</v>
      </c>
      <c r="L124" s="46"/>
      <c r="M124" s="213" t="s">
        <v>19</v>
      </c>
      <c r="N124" s="214" t="s">
        <v>42</v>
      </c>
      <c r="O124" s="86"/>
      <c r="P124" s="215">
        <f>O124*H124</f>
        <v>0</v>
      </c>
      <c r="Q124" s="215">
        <v>0.0065</v>
      </c>
      <c r="R124" s="215">
        <f>Q124*H124</f>
        <v>0.32200999999999996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139</v>
      </c>
      <c r="AT124" s="217" t="s">
        <v>134</v>
      </c>
      <c r="AU124" s="217" t="s">
        <v>81</v>
      </c>
      <c r="AY124" s="19" t="s">
        <v>131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79</v>
      </c>
      <c r="BK124" s="218">
        <f>ROUND(I124*H124,2)</f>
        <v>0</v>
      </c>
      <c r="BL124" s="19" t="s">
        <v>139</v>
      </c>
      <c r="BM124" s="217" t="s">
        <v>633</v>
      </c>
    </row>
    <row r="125" spans="1:47" s="2" customFormat="1" ht="12">
      <c r="A125" s="40"/>
      <c r="B125" s="41"/>
      <c r="C125" s="42"/>
      <c r="D125" s="219" t="s">
        <v>141</v>
      </c>
      <c r="E125" s="42"/>
      <c r="F125" s="220" t="s">
        <v>151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141</v>
      </c>
      <c r="AU125" s="19" t="s">
        <v>81</v>
      </c>
    </row>
    <row r="126" spans="1:51" s="15" customFormat="1" ht="12">
      <c r="A126" s="15"/>
      <c r="B126" s="247"/>
      <c r="C126" s="248"/>
      <c r="D126" s="226" t="s">
        <v>143</v>
      </c>
      <c r="E126" s="249" t="s">
        <v>19</v>
      </c>
      <c r="F126" s="250" t="s">
        <v>634</v>
      </c>
      <c r="G126" s="248"/>
      <c r="H126" s="249" t="s">
        <v>19</v>
      </c>
      <c r="I126" s="251"/>
      <c r="J126" s="248"/>
      <c r="K126" s="248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143</v>
      </c>
      <c r="AU126" s="256" t="s">
        <v>81</v>
      </c>
      <c r="AV126" s="15" t="s">
        <v>79</v>
      </c>
      <c r="AW126" s="15" t="s">
        <v>32</v>
      </c>
      <c r="AX126" s="15" t="s">
        <v>71</v>
      </c>
      <c r="AY126" s="256" t="s">
        <v>131</v>
      </c>
    </row>
    <row r="127" spans="1:51" s="13" customFormat="1" ht="12">
      <c r="A127" s="13"/>
      <c r="B127" s="224"/>
      <c r="C127" s="225"/>
      <c r="D127" s="226" t="s">
        <v>143</v>
      </c>
      <c r="E127" s="227" t="s">
        <v>19</v>
      </c>
      <c r="F127" s="228" t="s">
        <v>635</v>
      </c>
      <c r="G127" s="225"/>
      <c r="H127" s="229">
        <v>49.54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143</v>
      </c>
      <c r="AU127" s="235" t="s">
        <v>81</v>
      </c>
      <c r="AV127" s="13" t="s">
        <v>81</v>
      </c>
      <c r="AW127" s="13" t="s">
        <v>32</v>
      </c>
      <c r="AX127" s="13" t="s">
        <v>79</v>
      </c>
      <c r="AY127" s="235" t="s">
        <v>131</v>
      </c>
    </row>
    <row r="128" spans="1:65" s="2" customFormat="1" ht="24.15" customHeight="1">
      <c r="A128" s="40"/>
      <c r="B128" s="41"/>
      <c r="C128" s="206" t="s">
        <v>132</v>
      </c>
      <c r="D128" s="206" t="s">
        <v>134</v>
      </c>
      <c r="E128" s="207" t="s">
        <v>155</v>
      </c>
      <c r="F128" s="208" t="s">
        <v>156</v>
      </c>
      <c r="G128" s="209" t="s">
        <v>137</v>
      </c>
      <c r="H128" s="210">
        <v>49.54</v>
      </c>
      <c r="I128" s="211"/>
      <c r="J128" s="212">
        <f>ROUND(I128*H128,2)</f>
        <v>0</v>
      </c>
      <c r="K128" s="208" t="s">
        <v>138</v>
      </c>
      <c r="L128" s="46"/>
      <c r="M128" s="213" t="s">
        <v>19</v>
      </c>
      <c r="N128" s="214" t="s">
        <v>42</v>
      </c>
      <c r="O128" s="86"/>
      <c r="P128" s="215">
        <f>O128*H128</f>
        <v>0</v>
      </c>
      <c r="Q128" s="215">
        <v>0.0154</v>
      </c>
      <c r="R128" s="215">
        <f>Q128*H128</f>
        <v>0.762916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139</v>
      </c>
      <c r="AT128" s="217" t="s">
        <v>134</v>
      </c>
      <c r="AU128" s="217" t="s">
        <v>81</v>
      </c>
      <c r="AY128" s="19" t="s">
        <v>131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79</v>
      </c>
      <c r="BK128" s="218">
        <f>ROUND(I128*H128,2)</f>
        <v>0</v>
      </c>
      <c r="BL128" s="19" t="s">
        <v>139</v>
      </c>
      <c r="BM128" s="217" t="s">
        <v>636</v>
      </c>
    </row>
    <row r="129" spans="1:47" s="2" customFormat="1" ht="12">
      <c r="A129" s="40"/>
      <c r="B129" s="41"/>
      <c r="C129" s="42"/>
      <c r="D129" s="219" t="s">
        <v>141</v>
      </c>
      <c r="E129" s="42"/>
      <c r="F129" s="220" t="s">
        <v>158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141</v>
      </c>
      <c r="AU129" s="19" t="s">
        <v>81</v>
      </c>
    </row>
    <row r="130" spans="1:65" s="2" customFormat="1" ht="24.15" customHeight="1">
      <c r="A130" s="40"/>
      <c r="B130" s="41"/>
      <c r="C130" s="206" t="s">
        <v>178</v>
      </c>
      <c r="D130" s="206" t="s">
        <v>134</v>
      </c>
      <c r="E130" s="207" t="s">
        <v>159</v>
      </c>
      <c r="F130" s="208" t="s">
        <v>160</v>
      </c>
      <c r="G130" s="209" t="s">
        <v>137</v>
      </c>
      <c r="H130" s="210">
        <v>99.08</v>
      </c>
      <c r="I130" s="211"/>
      <c r="J130" s="212">
        <f>ROUND(I130*H130,2)</f>
        <v>0</v>
      </c>
      <c r="K130" s="208" t="s">
        <v>138</v>
      </c>
      <c r="L130" s="46"/>
      <c r="M130" s="213" t="s">
        <v>19</v>
      </c>
      <c r="N130" s="214" t="s">
        <v>42</v>
      </c>
      <c r="O130" s="86"/>
      <c r="P130" s="215">
        <f>O130*H130</f>
        <v>0</v>
      </c>
      <c r="Q130" s="215">
        <v>0.0079</v>
      </c>
      <c r="R130" s="215">
        <f>Q130*H130</f>
        <v>0.7827320000000001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139</v>
      </c>
      <c r="AT130" s="217" t="s">
        <v>134</v>
      </c>
      <c r="AU130" s="217" t="s">
        <v>81</v>
      </c>
      <c r="AY130" s="19" t="s">
        <v>131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79</v>
      </c>
      <c r="BK130" s="218">
        <f>ROUND(I130*H130,2)</f>
        <v>0</v>
      </c>
      <c r="BL130" s="19" t="s">
        <v>139</v>
      </c>
      <c r="BM130" s="217" t="s">
        <v>637</v>
      </c>
    </row>
    <row r="131" spans="1:47" s="2" customFormat="1" ht="12">
      <c r="A131" s="40"/>
      <c r="B131" s="41"/>
      <c r="C131" s="42"/>
      <c r="D131" s="219" t="s">
        <v>141</v>
      </c>
      <c r="E131" s="42"/>
      <c r="F131" s="220" t="s">
        <v>162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141</v>
      </c>
      <c r="AU131" s="19" t="s">
        <v>81</v>
      </c>
    </row>
    <row r="132" spans="1:51" s="13" customFormat="1" ht="12">
      <c r="A132" s="13"/>
      <c r="B132" s="224"/>
      <c r="C132" s="225"/>
      <c r="D132" s="226" t="s">
        <v>143</v>
      </c>
      <c r="E132" s="227" t="s">
        <v>19</v>
      </c>
      <c r="F132" s="228" t="s">
        <v>638</v>
      </c>
      <c r="G132" s="225"/>
      <c r="H132" s="229">
        <v>99.08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143</v>
      </c>
      <c r="AU132" s="235" t="s">
        <v>81</v>
      </c>
      <c r="AV132" s="13" t="s">
        <v>81</v>
      </c>
      <c r="AW132" s="13" t="s">
        <v>32</v>
      </c>
      <c r="AX132" s="13" t="s">
        <v>79</v>
      </c>
      <c r="AY132" s="235" t="s">
        <v>131</v>
      </c>
    </row>
    <row r="133" spans="1:65" s="2" customFormat="1" ht="24.15" customHeight="1">
      <c r="A133" s="40"/>
      <c r="B133" s="41"/>
      <c r="C133" s="206" t="s">
        <v>182</v>
      </c>
      <c r="D133" s="206" t="s">
        <v>134</v>
      </c>
      <c r="E133" s="207" t="s">
        <v>165</v>
      </c>
      <c r="F133" s="208" t="s">
        <v>166</v>
      </c>
      <c r="G133" s="209" t="s">
        <v>137</v>
      </c>
      <c r="H133" s="210">
        <v>36.13</v>
      </c>
      <c r="I133" s="211"/>
      <c r="J133" s="212">
        <f>ROUND(I133*H133,2)</f>
        <v>0</v>
      </c>
      <c r="K133" s="208" t="s">
        <v>138</v>
      </c>
      <c r="L133" s="46"/>
      <c r="M133" s="213" t="s">
        <v>19</v>
      </c>
      <c r="N133" s="214" t="s">
        <v>42</v>
      </c>
      <c r="O133" s="86"/>
      <c r="P133" s="215">
        <f>O133*H133</f>
        <v>0</v>
      </c>
      <c r="Q133" s="215">
        <v>0.0093</v>
      </c>
      <c r="R133" s="215">
        <f>Q133*H133</f>
        <v>0.336009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139</v>
      </c>
      <c r="AT133" s="217" t="s">
        <v>134</v>
      </c>
      <c r="AU133" s="217" t="s">
        <v>81</v>
      </c>
      <c r="AY133" s="19" t="s">
        <v>131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79</v>
      </c>
      <c r="BK133" s="218">
        <f>ROUND(I133*H133,2)</f>
        <v>0</v>
      </c>
      <c r="BL133" s="19" t="s">
        <v>139</v>
      </c>
      <c r="BM133" s="217" t="s">
        <v>639</v>
      </c>
    </row>
    <row r="134" spans="1:47" s="2" customFormat="1" ht="12">
      <c r="A134" s="40"/>
      <c r="B134" s="41"/>
      <c r="C134" s="42"/>
      <c r="D134" s="219" t="s">
        <v>141</v>
      </c>
      <c r="E134" s="42"/>
      <c r="F134" s="220" t="s">
        <v>168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141</v>
      </c>
      <c r="AU134" s="19" t="s">
        <v>81</v>
      </c>
    </row>
    <row r="135" spans="1:51" s="15" customFormat="1" ht="12">
      <c r="A135" s="15"/>
      <c r="B135" s="247"/>
      <c r="C135" s="248"/>
      <c r="D135" s="226" t="s">
        <v>143</v>
      </c>
      <c r="E135" s="249" t="s">
        <v>19</v>
      </c>
      <c r="F135" s="250" t="s">
        <v>169</v>
      </c>
      <c r="G135" s="248"/>
      <c r="H135" s="249" t="s">
        <v>19</v>
      </c>
      <c r="I135" s="251"/>
      <c r="J135" s="248"/>
      <c r="K135" s="248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143</v>
      </c>
      <c r="AU135" s="256" t="s">
        <v>81</v>
      </c>
      <c r="AV135" s="15" t="s">
        <v>79</v>
      </c>
      <c r="AW135" s="15" t="s">
        <v>32</v>
      </c>
      <c r="AX135" s="15" t="s">
        <v>71</v>
      </c>
      <c r="AY135" s="256" t="s">
        <v>131</v>
      </c>
    </row>
    <row r="136" spans="1:51" s="13" customFormat="1" ht="12">
      <c r="A136" s="13"/>
      <c r="B136" s="224"/>
      <c r="C136" s="225"/>
      <c r="D136" s="226" t="s">
        <v>143</v>
      </c>
      <c r="E136" s="227" t="s">
        <v>19</v>
      </c>
      <c r="F136" s="228" t="s">
        <v>640</v>
      </c>
      <c r="G136" s="225"/>
      <c r="H136" s="229">
        <v>36.13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143</v>
      </c>
      <c r="AU136" s="235" t="s">
        <v>81</v>
      </c>
      <c r="AV136" s="13" t="s">
        <v>81</v>
      </c>
      <c r="AW136" s="13" t="s">
        <v>32</v>
      </c>
      <c r="AX136" s="13" t="s">
        <v>79</v>
      </c>
      <c r="AY136" s="235" t="s">
        <v>131</v>
      </c>
    </row>
    <row r="137" spans="1:65" s="2" customFormat="1" ht="24.15" customHeight="1">
      <c r="A137" s="40"/>
      <c r="B137" s="41"/>
      <c r="C137" s="206" t="s">
        <v>172</v>
      </c>
      <c r="D137" s="206" t="s">
        <v>134</v>
      </c>
      <c r="E137" s="207" t="s">
        <v>641</v>
      </c>
      <c r="F137" s="208" t="s">
        <v>642</v>
      </c>
      <c r="G137" s="209" t="s">
        <v>137</v>
      </c>
      <c r="H137" s="210">
        <v>15.6</v>
      </c>
      <c r="I137" s="211"/>
      <c r="J137" s="212">
        <f>ROUND(I137*H137,2)</f>
        <v>0</v>
      </c>
      <c r="K137" s="208" t="s">
        <v>138</v>
      </c>
      <c r="L137" s="46"/>
      <c r="M137" s="213" t="s">
        <v>19</v>
      </c>
      <c r="N137" s="214" t="s">
        <v>42</v>
      </c>
      <c r="O137" s="86"/>
      <c r="P137" s="215">
        <f>O137*H137</f>
        <v>0</v>
      </c>
      <c r="Q137" s="215">
        <v>0.00438</v>
      </c>
      <c r="R137" s="215">
        <f>Q137*H137</f>
        <v>0.068328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139</v>
      </c>
      <c r="AT137" s="217" t="s">
        <v>134</v>
      </c>
      <c r="AU137" s="217" t="s">
        <v>81</v>
      </c>
      <c r="AY137" s="19" t="s">
        <v>131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79</v>
      </c>
      <c r="BK137" s="218">
        <f>ROUND(I137*H137,2)</f>
        <v>0</v>
      </c>
      <c r="BL137" s="19" t="s">
        <v>139</v>
      </c>
      <c r="BM137" s="217" t="s">
        <v>643</v>
      </c>
    </row>
    <row r="138" spans="1:47" s="2" customFormat="1" ht="12">
      <c r="A138" s="40"/>
      <c r="B138" s="41"/>
      <c r="C138" s="42"/>
      <c r="D138" s="219" t="s">
        <v>141</v>
      </c>
      <c r="E138" s="42"/>
      <c r="F138" s="220" t="s">
        <v>644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141</v>
      </c>
      <c r="AU138" s="19" t="s">
        <v>81</v>
      </c>
    </row>
    <row r="139" spans="1:51" s="15" customFormat="1" ht="12">
      <c r="A139" s="15"/>
      <c r="B139" s="247"/>
      <c r="C139" s="248"/>
      <c r="D139" s="226" t="s">
        <v>143</v>
      </c>
      <c r="E139" s="249" t="s">
        <v>19</v>
      </c>
      <c r="F139" s="250" t="s">
        <v>645</v>
      </c>
      <c r="G139" s="248"/>
      <c r="H139" s="249" t="s">
        <v>19</v>
      </c>
      <c r="I139" s="251"/>
      <c r="J139" s="248"/>
      <c r="K139" s="248"/>
      <c r="L139" s="252"/>
      <c r="M139" s="253"/>
      <c r="N139" s="254"/>
      <c r="O139" s="254"/>
      <c r="P139" s="254"/>
      <c r="Q139" s="254"/>
      <c r="R139" s="254"/>
      <c r="S139" s="254"/>
      <c r="T139" s="25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6" t="s">
        <v>143</v>
      </c>
      <c r="AU139" s="256" t="s">
        <v>81</v>
      </c>
      <c r="AV139" s="15" t="s">
        <v>79</v>
      </c>
      <c r="AW139" s="15" t="s">
        <v>32</v>
      </c>
      <c r="AX139" s="15" t="s">
        <v>71</v>
      </c>
      <c r="AY139" s="256" t="s">
        <v>131</v>
      </c>
    </row>
    <row r="140" spans="1:51" s="13" customFormat="1" ht="12">
      <c r="A140" s="13"/>
      <c r="B140" s="224"/>
      <c r="C140" s="225"/>
      <c r="D140" s="226" t="s">
        <v>143</v>
      </c>
      <c r="E140" s="227" t="s">
        <v>19</v>
      </c>
      <c r="F140" s="228" t="s">
        <v>646</v>
      </c>
      <c r="G140" s="225"/>
      <c r="H140" s="229">
        <v>18.4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143</v>
      </c>
      <c r="AU140" s="235" t="s">
        <v>81</v>
      </c>
      <c r="AV140" s="13" t="s">
        <v>81</v>
      </c>
      <c r="AW140" s="13" t="s">
        <v>32</v>
      </c>
      <c r="AX140" s="13" t="s">
        <v>71</v>
      </c>
      <c r="AY140" s="235" t="s">
        <v>131</v>
      </c>
    </row>
    <row r="141" spans="1:51" s="13" customFormat="1" ht="12">
      <c r="A141" s="13"/>
      <c r="B141" s="224"/>
      <c r="C141" s="225"/>
      <c r="D141" s="226" t="s">
        <v>143</v>
      </c>
      <c r="E141" s="227" t="s">
        <v>19</v>
      </c>
      <c r="F141" s="228" t="s">
        <v>614</v>
      </c>
      <c r="G141" s="225"/>
      <c r="H141" s="229">
        <v>-2.8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143</v>
      </c>
      <c r="AU141" s="235" t="s">
        <v>81</v>
      </c>
      <c r="AV141" s="13" t="s">
        <v>81</v>
      </c>
      <c r="AW141" s="13" t="s">
        <v>32</v>
      </c>
      <c r="AX141" s="13" t="s">
        <v>71</v>
      </c>
      <c r="AY141" s="235" t="s">
        <v>131</v>
      </c>
    </row>
    <row r="142" spans="1:51" s="14" customFormat="1" ht="12">
      <c r="A142" s="14"/>
      <c r="B142" s="236"/>
      <c r="C142" s="237"/>
      <c r="D142" s="226" t="s">
        <v>143</v>
      </c>
      <c r="E142" s="238" t="s">
        <v>19</v>
      </c>
      <c r="F142" s="239" t="s">
        <v>147</v>
      </c>
      <c r="G142" s="237"/>
      <c r="H142" s="240">
        <v>15.599999999999998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143</v>
      </c>
      <c r="AU142" s="246" t="s">
        <v>81</v>
      </c>
      <c r="AV142" s="14" t="s">
        <v>139</v>
      </c>
      <c r="AW142" s="14" t="s">
        <v>32</v>
      </c>
      <c r="AX142" s="14" t="s">
        <v>79</v>
      </c>
      <c r="AY142" s="246" t="s">
        <v>131</v>
      </c>
    </row>
    <row r="143" spans="1:65" s="2" customFormat="1" ht="24.15" customHeight="1">
      <c r="A143" s="40"/>
      <c r="B143" s="41"/>
      <c r="C143" s="206" t="s">
        <v>194</v>
      </c>
      <c r="D143" s="206" t="s">
        <v>134</v>
      </c>
      <c r="E143" s="207" t="s">
        <v>647</v>
      </c>
      <c r="F143" s="208" t="s">
        <v>648</v>
      </c>
      <c r="G143" s="209" t="s">
        <v>475</v>
      </c>
      <c r="H143" s="210">
        <v>6.92</v>
      </c>
      <c r="I143" s="211"/>
      <c r="J143" s="212">
        <f>ROUND(I143*H143,2)</f>
        <v>0</v>
      </c>
      <c r="K143" s="208" t="s">
        <v>138</v>
      </c>
      <c r="L143" s="46"/>
      <c r="M143" s="213" t="s">
        <v>19</v>
      </c>
      <c r="N143" s="214" t="s">
        <v>42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139</v>
      </c>
      <c r="AT143" s="217" t="s">
        <v>134</v>
      </c>
      <c r="AU143" s="217" t="s">
        <v>81</v>
      </c>
      <c r="AY143" s="19" t="s">
        <v>131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79</v>
      </c>
      <c r="BK143" s="218">
        <f>ROUND(I143*H143,2)</f>
        <v>0</v>
      </c>
      <c r="BL143" s="19" t="s">
        <v>139</v>
      </c>
      <c r="BM143" s="217" t="s">
        <v>649</v>
      </c>
    </row>
    <row r="144" spans="1:47" s="2" customFormat="1" ht="12">
      <c r="A144" s="40"/>
      <c r="B144" s="41"/>
      <c r="C144" s="42"/>
      <c r="D144" s="219" t="s">
        <v>141</v>
      </c>
      <c r="E144" s="42"/>
      <c r="F144" s="220" t="s">
        <v>650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141</v>
      </c>
      <c r="AU144" s="19" t="s">
        <v>81</v>
      </c>
    </row>
    <row r="145" spans="1:51" s="15" customFormat="1" ht="12">
      <c r="A145" s="15"/>
      <c r="B145" s="247"/>
      <c r="C145" s="248"/>
      <c r="D145" s="226" t="s">
        <v>143</v>
      </c>
      <c r="E145" s="249" t="s">
        <v>19</v>
      </c>
      <c r="F145" s="250" t="s">
        <v>651</v>
      </c>
      <c r="G145" s="248"/>
      <c r="H145" s="249" t="s">
        <v>19</v>
      </c>
      <c r="I145" s="251"/>
      <c r="J145" s="248"/>
      <c r="K145" s="248"/>
      <c r="L145" s="252"/>
      <c r="M145" s="253"/>
      <c r="N145" s="254"/>
      <c r="O145" s="254"/>
      <c r="P145" s="254"/>
      <c r="Q145" s="254"/>
      <c r="R145" s="254"/>
      <c r="S145" s="254"/>
      <c r="T145" s="25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6" t="s">
        <v>143</v>
      </c>
      <c r="AU145" s="256" t="s">
        <v>81</v>
      </c>
      <c r="AV145" s="15" t="s">
        <v>79</v>
      </c>
      <c r="AW145" s="15" t="s">
        <v>32</v>
      </c>
      <c r="AX145" s="15" t="s">
        <v>71</v>
      </c>
      <c r="AY145" s="256" t="s">
        <v>131</v>
      </c>
    </row>
    <row r="146" spans="1:51" s="13" customFormat="1" ht="12">
      <c r="A146" s="13"/>
      <c r="B146" s="224"/>
      <c r="C146" s="225"/>
      <c r="D146" s="226" t="s">
        <v>143</v>
      </c>
      <c r="E146" s="227" t="s">
        <v>19</v>
      </c>
      <c r="F146" s="228" t="s">
        <v>652</v>
      </c>
      <c r="G146" s="225"/>
      <c r="H146" s="229">
        <v>6.92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143</v>
      </c>
      <c r="AU146" s="235" t="s">
        <v>81</v>
      </c>
      <c r="AV146" s="13" t="s">
        <v>81</v>
      </c>
      <c r="AW146" s="13" t="s">
        <v>32</v>
      </c>
      <c r="AX146" s="13" t="s">
        <v>79</v>
      </c>
      <c r="AY146" s="235" t="s">
        <v>131</v>
      </c>
    </row>
    <row r="147" spans="1:65" s="2" customFormat="1" ht="16.5" customHeight="1">
      <c r="A147" s="40"/>
      <c r="B147" s="41"/>
      <c r="C147" s="258" t="s">
        <v>199</v>
      </c>
      <c r="D147" s="258" t="s">
        <v>338</v>
      </c>
      <c r="E147" s="259" t="s">
        <v>653</v>
      </c>
      <c r="F147" s="260" t="s">
        <v>654</v>
      </c>
      <c r="G147" s="261" t="s">
        <v>475</v>
      </c>
      <c r="H147" s="262">
        <v>7.958</v>
      </c>
      <c r="I147" s="263"/>
      <c r="J147" s="264">
        <f>ROUND(I147*H147,2)</f>
        <v>0</v>
      </c>
      <c r="K147" s="260" t="s">
        <v>138</v>
      </c>
      <c r="L147" s="265"/>
      <c r="M147" s="266" t="s">
        <v>19</v>
      </c>
      <c r="N147" s="267" t="s">
        <v>42</v>
      </c>
      <c r="O147" s="86"/>
      <c r="P147" s="215">
        <f>O147*H147</f>
        <v>0</v>
      </c>
      <c r="Q147" s="215">
        <v>3E-05</v>
      </c>
      <c r="R147" s="215">
        <f>Q147*H147</f>
        <v>0.00023874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182</v>
      </c>
      <c r="AT147" s="217" t="s">
        <v>338</v>
      </c>
      <c r="AU147" s="217" t="s">
        <v>81</v>
      </c>
      <c r="AY147" s="19" t="s">
        <v>131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79</v>
      </c>
      <c r="BK147" s="218">
        <f>ROUND(I147*H147,2)</f>
        <v>0</v>
      </c>
      <c r="BL147" s="19" t="s">
        <v>139</v>
      </c>
      <c r="BM147" s="217" t="s">
        <v>655</v>
      </c>
    </row>
    <row r="148" spans="1:51" s="13" customFormat="1" ht="12">
      <c r="A148" s="13"/>
      <c r="B148" s="224"/>
      <c r="C148" s="225"/>
      <c r="D148" s="226" t="s">
        <v>143</v>
      </c>
      <c r="E148" s="225"/>
      <c r="F148" s="228" t="s">
        <v>656</v>
      </c>
      <c r="G148" s="225"/>
      <c r="H148" s="229">
        <v>7.958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143</v>
      </c>
      <c r="AU148" s="235" t="s">
        <v>81</v>
      </c>
      <c r="AV148" s="13" t="s">
        <v>81</v>
      </c>
      <c r="AW148" s="13" t="s">
        <v>4</v>
      </c>
      <c r="AX148" s="13" t="s">
        <v>79</v>
      </c>
      <c r="AY148" s="235" t="s">
        <v>131</v>
      </c>
    </row>
    <row r="149" spans="1:65" s="2" customFormat="1" ht="16.5" customHeight="1">
      <c r="A149" s="40"/>
      <c r="B149" s="41"/>
      <c r="C149" s="206" t="s">
        <v>206</v>
      </c>
      <c r="D149" s="206" t="s">
        <v>134</v>
      </c>
      <c r="E149" s="207" t="s">
        <v>657</v>
      </c>
      <c r="F149" s="208" t="s">
        <v>658</v>
      </c>
      <c r="G149" s="209" t="s">
        <v>137</v>
      </c>
      <c r="H149" s="210">
        <v>3.68</v>
      </c>
      <c r="I149" s="211"/>
      <c r="J149" s="212">
        <f>ROUND(I149*H149,2)</f>
        <v>0</v>
      </c>
      <c r="K149" s="208" t="s">
        <v>138</v>
      </c>
      <c r="L149" s="46"/>
      <c r="M149" s="213" t="s">
        <v>19</v>
      </c>
      <c r="N149" s="214" t="s">
        <v>42</v>
      </c>
      <c r="O149" s="86"/>
      <c r="P149" s="215">
        <f>O149*H149</f>
        <v>0</v>
      </c>
      <c r="Q149" s="215">
        <v>0.00026</v>
      </c>
      <c r="R149" s="215">
        <f>Q149*H149</f>
        <v>0.0009568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139</v>
      </c>
      <c r="AT149" s="217" t="s">
        <v>134</v>
      </c>
      <c r="AU149" s="217" t="s">
        <v>81</v>
      </c>
      <c r="AY149" s="19" t="s">
        <v>131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79</v>
      </c>
      <c r="BK149" s="218">
        <f>ROUND(I149*H149,2)</f>
        <v>0</v>
      </c>
      <c r="BL149" s="19" t="s">
        <v>139</v>
      </c>
      <c r="BM149" s="217" t="s">
        <v>659</v>
      </c>
    </row>
    <row r="150" spans="1:47" s="2" customFormat="1" ht="12">
      <c r="A150" s="40"/>
      <c r="B150" s="41"/>
      <c r="C150" s="42"/>
      <c r="D150" s="219" t="s">
        <v>141</v>
      </c>
      <c r="E150" s="42"/>
      <c r="F150" s="220" t="s">
        <v>660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141</v>
      </c>
      <c r="AU150" s="19" t="s">
        <v>81</v>
      </c>
    </row>
    <row r="151" spans="1:51" s="15" customFormat="1" ht="12">
      <c r="A151" s="15"/>
      <c r="B151" s="247"/>
      <c r="C151" s="248"/>
      <c r="D151" s="226" t="s">
        <v>143</v>
      </c>
      <c r="E151" s="249" t="s">
        <v>19</v>
      </c>
      <c r="F151" s="250" t="s">
        <v>661</v>
      </c>
      <c r="G151" s="248"/>
      <c r="H151" s="249" t="s">
        <v>19</v>
      </c>
      <c r="I151" s="251"/>
      <c r="J151" s="248"/>
      <c r="K151" s="248"/>
      <c r="L151" s="252"/>
      <c r="M151" s="253"/>
      <c r="N151" s="254"/>
      <c r="O151" s="254"/>
      <c r="P151" s="254"/>
      <c r="Q151" s="254"/>
      <c r="R151" s="254"/>
      <c r="S151" s="254"/>
      <c r="T151" s="25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6" t="s">
        <v>143</v>
      </c>
      <c r="AU151" s="256" t="s">
        <v>81</v>
      </c>
      <c r="AV151" s="15" t="s">
        <v>79</v>
      </c>
      <c r="AW151" s="15" t="s">
        <v>32</v>
      </c>
      <c r="AX151" s="15" t="s">
        <v>71</v>
      </c>
      <c r="AY151" s="256" t="s">
        <v>131</v>
      </c>
    </row>
    <row r="152" spans="1:51" s="15" customFormat="1" ht="12">
      <c r="A152" s="15"/>
      <c r="B152" s="247"/>
      <c r="C152" s="248"/>
      <c r="D152" s="226" t="s">
        <v>143</v>
      </c>
      <c r="E152" s="249" t="s">
        <v>19</v>
      </c>
      <c r="F152" s="250" t="s">
        <v>662</v>
      </c>
      <c r="G152" s="248"/>
      <c r="H152" s="249" t="s">
        <v>19</v>
      </c>
      <c r="I152" s="251"/>
      <c r="J152" s="248"/>
      <c r="K152" s="248"/>
      <c r="L152" s="252"/>
      <c r="M152" s="253"/>
      <c r="N152" s="254"/>
      <c r="O152" s="254"/>
      <c r="P152" s="254"/>
      <c r="Q152" s="254"/>
      <c r="R152" s="254"/>
      <c r="S152" s="254"/>
      <c r="T152" s="25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6" t="s">
        <v>143</v>
      </c>
      <c r="AU152" s="256" t="s">
        <v>81</v>
      </c>
      <c r="AV152" s="15" t="s">
        <v>79</v>
      </c>
      <c r="AW152" s="15" t="s">
        <v>32</v>
      </c>
      <c r="AX152" s="15" t="s">
        <v>71</v>
      </c>
      <c r="AY152" s="256" t="s">
        <v>131</v>
      </c>
    </row>
    <row r="153" spans="1:51" s="13" customFormat="1" ht="12">
      <c r="A153" s="13"/>
      <c r="B153" s="224"/>
      <c r="C153" s="225"/>
      <c r="D153" s="226" t="s">
        <v>143</v>
      </c>
      <c r="E153" s="227" t="s">
        <v>19</v>
      </c>
      <c r="F153" s="228" t="s">
        <v>663</v>
      </c>
      <c r="G153" s="225"/>
      <c r="H153" s="229">
        <v>3.68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143</v>
      </c>
      <c r="AU153" s="235" t="s">
        <v>81</v>
      </c>
      <c r="AV153" s="13" t="s">
        <v>81</v>
      </c>
      <c r="AW153" s="13" t="s">
        <v>32</v>
      </c>
      <c r="AX153" s="13" t="s">
        <v>79</v>
      </c>
      <c r="AY153" s="235" t="s">
        <v>131</v>
      </c>
    </row>
    <row r="154" spans="1:65" s="2" customFormat="1" ht="16.5" customHeight="1">
      <c r="A154" s="40"/>
      <c r="B154" s="41"/>
      <c r="C154" s="206" t="s">
        <v>212</v>
      </c>
      <c r="D154" s="206" t="s">
        <v>134</v>
      </c>
      <c r="E154" s="207" t="s">
        <v>664</v>
      </c>
      <c r="F154" s="208" t="s">
        <v>665</v>
      </c>
      <c r="G154" s="209" t="s">
        <v>137</v>
      </c>
      <c r="H154" s="210">
        <v>3.68</v>
      </c>
      <c r="I154" s="211"/>
      <c r="J154" s="212">
        <f>ROUND(I154*H154,2)</f>
        <v>0</v>
      </c>
      <c r="K154" s="208" t="s">
        <v>138</v>
      </c>
      <c r="L154" s="46"/>
      <c r="M154" s="213" t="s">
        <v>19</v>
      </c>
      <c r="N154" s="214" t="s">
        <v>42</v>
      </c>
      <c r="O154" s="86"/>
      <c r="P154" s="215">
        <f>O154*H154</f>
        <v>0</v>
      </c>
      <c r="Q154" s="215">
        <v>0.004</v>
      </c>
      <c r="R154" s="215">
        <f>Q154*H154</f>
        <v>0.01472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139</v>
      </c>
      <c r="AT154" s="217" t="s">
        <v>134</v>
      </c>
      <c r="AU154" s="217" t="s">
        <v>81</v>
      </c>
      <c r="AY154" s="19" t="s">
        <v>131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79</v>
      </c>
      <c r="BK154" s="218">
        <f>ROUND(I154*H154,2)</f>
        <v>0</v>
      </c>
      <c r="BL154" s="19" t="s">
        <v>139</v>
      </c>
      <c r="BM154" s="217" t="s">
        <v>666</v>
      </c>
    </row>
    <row r="155" spans="1:47" s="2" customFormat="1" ht="12">
      <c r="A155" s="40"/>
      <c r="B155" s="41"/>
      <c r="C155" s="42"/>
      <c r="D155" s="219" t="s">
        <v>141</v>
      </c>
      <c r="E155" s="42"/>
      <c r="F155" s="220" t="s">
        <v>667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141</v>
      </c>
      <c r="AU155" s="19" t="s">
        <v>81</v>
      </c>
    </row>
    <row r="156" spans="1:65" s="2" customFormat="1" ht="24.15" customHeight="1">
      <c r="A156" s="40"/>
      <c r="B156" s="41"/>
      <c r="C156" s="206" t="s">
        <v>217</v>
      </c>
      <c r="D156" s="206" t="s">
        <v>134</v>
      </c>
      <c r="E156" s="207" t="s">
        <v>668</v>
      </c>
      <c r="F156" s="208" t="s">
        <v>669</v>
      </c>
      <c r="G156" s="209" t="s">
        <v>307</v>
      </c>
      <c r="H156" s="210">
        <v>2</v>
      </c>
      <c r="I156" s="211"/>
      <c r="J156" s="212">
        <f>ROUND(I156*H156,2)</f>
        <v>0</v>
      </c>
      <c r="K156" s="208" t="s">
        <v>138</v>
      </c>
      <c r="L156" s="46"/>
      <c r="M156" s="213" t="s">
        <v>19</v>
      </c>
      <c r="N156" s="214" t="s">
        <v>42</v>
      </c>
      <c r="O156" s="86"/>
      <c r="P156" s="215">
        <f>O156*H156</f>
        <v>0</v>
      </c>
      <c r="Q156" s="215">
        <v>0.01777</v>
      </c>
      <c r="R156" s="215">
        <f>Q156*H156</f>
        <v>0.03554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139</v>
      </c>
      <c r="AT156" s="217" t="s">
        <v>134</v>
      </c>
      <c r="AU156" s="217" t="s">
        <v>81</v>
      </c>
      <c r="AY156" s="19" t="s">
        <v>131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79</v>
      </c>
      <c r="BK156" s="218">
        <f>ROUND(I156*H156,2)</f>
        <v>0</v>
      </c>
      <c r="BL156" s="19" t="s">
        <v>139</v>
      </c>
      <c r="BM156" s="217" t="s">
        <v>670</v>
      </c>
    </row>
    <row r="157" spans="1:47" s="2" customFormat="1" ht="12">
      <c r="A157" s="40"/>
      <c r="B157" s="41"/>
      <c r="C157" s="42"/>
      <c r="D157" s="219" t="s">
        <v>141</v>
      </c>
      <c r="E157" s="42"/>
      <c r="F157" s="220" t="s">
        <v>671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141</v>
      </c>
      <c r="AU157" s="19" t="s">
        <v>81</v>
      </c>
    </row>
    <row r="158" spans="1:51" s="15" customFormat="1" ht="12">
      <c r="A158" s="15"/>
      <c r="B158" s="247"/>
      <c r="C158" s="248"/>
      <c r="D158" s="226" t="s">
        <v>143</v>
      </c>
      <c r="E158" s="249" t="s">
        <v>19</v>
      </c>
      <c r="F158" s="250" t="s">
        <v>672</v>
      </c>
      <c r="G158" s="248"/>
      <c r="H158" s="249" t="s">
        <v>19</v>
      </c>
      <c r="I158" s="251"/>
      <c r="J158" s="248"/>
      <c r="K158" s="248"/>
      <c r="L158" s="252"/>
      <c r="M158" s="253"/>
      <c r="N158" s="254"/>
      <c r="O158" s="254"/>
      <c r="P158" s="254"/>
      <c r="Q158" s="254"/>
      <c r="R158" s="254"/>
      <c r="S158" s="254"/>
      <c r="T158" s="25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6" t="s">
        <v>143</v>
      </c>
      <c r="AU158" s="256" t="s">
        <v>81</v>
      </c>
      <c r="AV158" s="15" t="s">
        <v>79</v>
      </c>
      <c r="AW158" s="15" t="s">
        <v>32</v>
      </c>
      <c r="AX158" s="15" t="s">
        <v>71</v>
      </c>
      <c r="AY158" s="256" t="s">
        <v>131</v>
      </c>
    </row>
    <row r="159" spans="1:51" s="13" customFormat="1" ht="12">
      <c r="A159" s="13"/>
      <c r="B159" s="224"/>
      <c r="C159" s="225"/>
      <c r="D159" s="226" t="s">
        <v>143</v>
      </c>
      <c r="E159" s="227" t="s">
        <v>19</v>
      </c>
      <c r="F159" s="228" t="s">
        <v>81</v>
      </c>
      <c r="G159" s="225"/>
      <c r="H159" s="229">
        <v>2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143</v>
      </c>
      <c r="AU159" s="235" t="s">
        <v>81</v>
      </c>
      <c r="AV159" s="13" t="s">
        <v>81</v>
      </c>
      <c r="AW159" s="13" t="s">
        <v>32</v>
      </c>
      <c r="AX159" s="13" t="s">
        <v>79</v>
      </c>
      <c r="AY159" s="235" t="s">
        <v>131</v>
      </c>
    </row>
    <row r="160" spans="1:65" s="2" customFormat="1" ht="16.5" customHeight="1">
      <c r="A160" s="40"/>
      <c r="B160" s="41"/>
      <c r="C160" s="258" t="s">
        <v>8</v>
      </c>
      <c r="D160" s="258" t="s">
        <v>338</v>
      </c>
      <c r="E160" s="259" t="s">
        <v>673</v>
      </c>
      <c r="F160" s="260" t="s">
        <v>674</v>
      </c>
      <c r="G160" s="261" t="s">
        <v>307</v>
      </c>
      <c r="H160" s="262">
        <v>2</v>
      </c>
      <c r="I160" s="263"/>
      <c r="J160" s="264">
        <f>ROUND(I160*H160,2)</f>
        <v>0</v>
      </c>
      <c r="K160" s="260" t="s">
        <v>138</v>
      </c>
      <c r="L160" s="265"/>
      <c r="M160" s="266" t="s">
        <v>19</v>
      </c>
      <c r="N160" s="267" t="s">
        <v>42</v>
      </c>
      <c r="O160" s="86"/>
      <c r="P160" s="215">
        <f>O160*H160</f>
        <v>0</v>
      </c>
      <c r="Q160" s="215">
        <v>0.01201</v>
      </c>
      <c r="R160" s="215">
        <f>Q160*H160</f>
        <v>0.02402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182</v>
      </c>
      <c r="AT160" s="217" t="s">
        <v>338</v>
      </c>
      <c r="AU160" s="217" t="s">
        <v>81</v>
      </c>
      <c r="AY160" s="19" t="s">
        <v>131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79</v>
      </c>
      <c r="BK160" s="218">
        <f>ROUND(I160*H160,2)</f>
        <v>0</v>
      </c>
      <c r="BL160" s="19" t="s">
        <v>139</v>
      </c>
      <c r="BM160" s="217" t="s">
        <v>675</v>
      </c>
    </row>
    <row r="161" spans="1:63" s="12" customFormat="1" ht="22.8" customHeight="1">
      <c r="A161" s="12"/>
      <c r="B161" s="190"/>
      <c r="C161" s="191"/>
      <c r="D161" s="192" t="s">
        <v>70</v>
      </c>
      <c r="E161" s="204" t="s">
        <v>172</v>
      </c>
      <c r="F161" s="204" t="s">
        <v>173</v>
      </c>
      <c r="G161" s="191"/>
      <c r="H161" s="191"/>
      <c r="I161" s="194"/>
      <c r="J161" s="205">
        <f>BK161</f>
        <v>0</v>
      </c>
      <c r="K161" s="191"/>
      <c r="L161" s="196"/>
      <c r="M161" s="197"/>
      <c r="N161" s="198"/>
      <c r="O161" s="198"/>
      <c r="P161" s="199">
        <f>SUM(P162:P228)</f>
        <v>0</v>
      </c>
      <c r="Q161" s="198"/>
      <c r="R161" s="199">
        <f>SUM(R162:R228)</f>
        <v>0.0026329599999999997</v>
      </c>
      <c r="S161" s="198"/>
      <c r="T161" s="200">
        <f>SUM(T162:T228)</f>
        <v>6.471051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1" t="s">
        <v>79</v>
      </c>
      <c r="AT161" s="202" t="s">
        <v>70</v>
      </c>
      <c r="AU161" s="202" t="s">
        <v>79</v>
      </c>
      <c r="AY161" s="201" t="s">
        <v>131</v>
      </c>
      <c r="BK161" s="203">
        <f>SUM(BK162:BK228)</f>
        <v>0</v>
      </c>
    </row>
    <row r="162" spans="1:65" s="2" customFormat="1" ht="16.5" customHeight="1">
      <c r="A162" s="40"/>
      <c r="B162" s="41"/>
      <c r="C162" s="206" t="s">
        <v>229</v>
      </c>
      <c r="D162" s="206" t="s">
        <v>134</v>
      </c>
      <c r="E162" s="207" t="s">
        <v>174</v>
      </c>
      <c r="F162" s="208" t="s">
        <v>175</v>
      </c>
      <c r="G162" s="209" t="s">
        <v>176</v>
      </c>
      <c r="H162" s="210">
        <v>1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42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139</v>
      </c>
      <c r="AT162" s="217" t="s">
        <v>134</v>
      </c>
      <c r="AU162" s="217" t="s">
        <v>81</v>
      </c>
      <c r="AY162" s="19" t="s">
        <v>131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79</v>
      </c>
      <c r="BK162" s="218">
        <f>ROUND(I162*H162,2)</f>
        <v>0</v>
      </c>
      <c r="BL162" s="19" t="s">
        <v>139</v>
      </c>
      <c r="BM162" s="217" t="s">
        <v>676</v>
      </c>
    </row>
    <row r="163" spans="1:65" s="2" customFormat="1" ht="16.5" customHeight="1">
      <c r="A163" s="40"/>
      <c r="B163" s="41"/>
      <c r="C163" s="206" t="s">
        <v>234</v>
      </c>
      <c r="D163" s="206" t="s">
        <v>134</v>
      </c>
      <c r="E163" s="207" t="s">
        <v>179</v>
      </c>
      <c r="F163" s="208" t="s">
        <v>180</v>
      </c>
      <c r="G163" s="209" t="s">
        <v>176</v>
      </c>
      <c r="H163" s="210">
        <v>1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42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139</v>
      </c>
      <c r="AT163" s="217" t="s">
        <v>134</v>
      </c>
      <c r="AU163" s="217" t="s">
        <v>81</v>
      </c>
      <c r="AY163" s="19" t="s">
        <v>131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79</v>
      </c>
      <c r="BK163" s="218">
        <f>ROUND(I163*H163,2)</f>
        <v>0</v>
      </c>
      <c r="BL163" s="19" t="s">
        <v>139</v>
      </c>
      <c r="BM163" s="217" t="s">
        <v>677</v>
      </c>
    </row>
    <row r="164" spans="1:65" s="2" customFormat="1" ht="24.15" customHeight="1">
      <c r="A164" s="40"/>
      <c r="B164" s="41"/>
      <c r="C164" s="206" t="s">
        <v>239</v>
      </c>
      <c r="D164" s="206" t="s">
        <v>134</v>
      </c>
      <c r="E164" s="207" t="s">
        <v>183</v>
      </c>
      <c r="F164" s="208" t="s">
        <v>184</v>
      </c>
      <c r="G164" s="209" t="s">
        <v>137</v>
      </c>
      <c r="H164" s="210">
        <v>15.675</v>
      </c>
      <c r="I164" s="211"/>
      <c r="J164" s="212">
        <f>ROUND(I164*H164,2)</f>
        <v>0</v>
      </c>
      <c r="K164" s="208" t="s">
        <v>138</v>
      </c>
      <c r="L164" s="46"/>
      <c r="M164" s="213" t="s">
        <v>19</v>
      </c>
      <c r="N164" s="214" t="s">
        <v>42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0.035</v>
      </c>
      <c r="T164" s="216">
        <f>S164*H164</f>
        <v>0.548625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139</v>
      </c>
      <c r="AT164" s="217" t="s">
        <v>134</v>
      </c>
      <c r="AU164" s="217" t="s">
        <v>81</v>
      </c>
      <c r="AY164" s="19" t="s">
        <v>131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79</v>
      </c>
      <c r="BK164" s="218">
        <f>ROUND(I164*H164,2)</f>
        <v>0</v>
      </c>
      <c r="BL164" s="19" t="s">
        <v>139</v>
      </c>
      <c r="BM164" s="217" t="s">
        <v>678</v>
      </c>
    </row>
    <row r="165" spans="1:47" s="2" customFormat="1" ht="12">
      <c r="A165" s="40"/>
      <c r="B165" s="41"/>
      <c r="C165" s="42"/>
      <c r="D165" s="219" t="s">
        <v>141</v>
      </c>
      <c r="E165" s="42"/>
      <c r="F165" s="220" t="s">
        <v>186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141</v>
      </c>
      <c r="AU165" s="19" t="s">
        <v>81</v>
      </c>
    </row>
    <row r="166" spans="1:51" s="13" customFormat="1" ht="12">
      <c r="A166" s="13"/>
      <c r="B166" s="224"/>
      <c r="C166" s="225"/>
      <c r="D166" s="226" t="s">
        <v>143</v>
      </c>
      <c r="E166" s="227" t="s">
        <v>19</v>
      </c>
      <c r="F166" s="228" t="s">
        <v>679</v>
      </c>
      <c r="G166" s="225"/>
      <c r="H166" s="229">
        <v>1.993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143</v>
      </c>
      <c r="AU166" s="235" t="s">
        <v>81</v>
      </c>
      <c r="AV166" s="13" t="s">
        <v>81</v>
      </c>
      <c r="AW166" s="13" t="s">
        <v>32</v>
      </c>
      <c r="AX166" s="13" t="s">
        <v>71</v>
      </c>
      <c r="AY166" s="235" t="s">
        <v>131</v>
      </c>
    </row>
    <row r="167" spans="1:51" s="13" customFormat="1" ht="12">
      <c r="A167" s="13"/>
      <c r="B167" s="224"/>
      <c r="C167" s="225"/>
      <c r="D167" s="226" t="s">
        <v>143</v>
      </c>
      <c r="E167" s="227" t="s">
        <v>19</v>
      </c>
      <c r="F167" s="228" t="s">
        <v>626</v>
      </c>
      <c r="G167" s="225"/>
      <c r="H167" s="229">
        <v>4.7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143</v>
      </c>
      <c r="AU167" s="235" t="s">
        <v>81</v>
      </c>
      <c r="AV167" s="13" t="s">
        <v>81</v>
      </c>
      <c r="AW167" s="13" t="s">
        <v>32</v>
      </c>
      <c r="AX167" s="13" t="s">
        <v>71</v>
      </c>
      <c r="AY167" s="235" t="s">
        <v>131</v>
      </c>
    </row>
    <row r="168" spans="1:51" s="13" customFormat="1" ht="12">
      <c r="A168" s="13"/>
      <c r="B168" s="224"/>
      <c r="C168" s="225"/>
      <c r="D168" s="226" t="s">
        <v>143</v>
      </c>
      <c r="E168" s="227" t="s">
        <v>19</v>
      </c>
      <c r="F168" s="228" t="s">
        <v>627</v>
      </c>
      <c r="G168" s="225"/>
      <c r="H168" s="229">
        <v>-0.161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143</v>
      </c>
      <c r="AU168" s="235" t="s">
        <v>81</v>
      </c>
      <c r="AV168" s="13" t="s">
        <v>81</v>
      </c>
      <c r="AW168" s="13" t="s">
        <v>32</v>
      </c>
      <c r="AX168" s="13" t="s">
        <v>71</v>
      </c>
      <c r="AY168" s="235" t="s">
        <v>131</v>
      </c>
    </row>
    <row r="169" spans="1:51" s="13" customFormat="1" ht="12">
      <c r="A169" s="13"/>
      <c r="B169" s="224"/>
      <c r="C169" s="225"/>
      <c r="D169" s="226" t="s">
        <v>143</v>
      </c>
      <c r="E169" s="227" t="s">
        <v>19</v>
      </c>
      <c r="F169" s="228" t="s">
        <v>187</v>
      </c>
      <c r="G169" s="225"/>
      <c r="H169" s="229">
        <v>0.18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143</v>
      </c>
      <c r="AU169" s="235" t="s">
        <v>81</v>
      </c>
      <c r="AV169" s="13" t="s">
        <v>81</v>
      </c>
      <c r="AW169" s="13" t="s">
        <v>32</v>
      </c>
      <c r="AX169" s="13" t="s">
        <v>71</v>
      </c>
      <c r="AY169" s="235" t="s">
        <v>131</v>
      </c>
    </row>
    <row r="170" spans="1:51" s="13" customFormat="1" ht="12">
      <c r="A170" s="13"/>
      <c r="B170" s="224"/>
      <c r="C170" s="225"/>
      <c r="D170" s="226" t="s">
        <v>143</v>
      </c>
      <c r="E170" s="227" t="s">
        <v>19</v>
      </c>
      <c r="F170" s="228" t="s">
        <v>680</v>
      </c>
      <c r="G170" s="225"/>
      <c r="H170" s="229">
        <v>4.508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143</v>
      </c>
      <c r="AU170" s="235" t="s">
        <v>81</v>
      </c>
      <c r="AV170" s="13" t="s">
        <v>81</v>
      </c>
      <c r="AW170" s="13" t="s">
        <v>32</v>
      </c>
      <c r="AX170" s="13" t="s">
        <v>71</v>
      </c>
      <c r="AY170" s="235" t="s">
        <v>131</v>
      </c>
    </row>
    <row r="171" spans="1:51" s="13" customFormat="1" ht="12">
      <c r="A171" s="13"/>
      <c r="B171" s="224"/>
      <c r="C171" s="225"/>
      <c r="D171" s="226" t="s">
        <v>143</v>
      </c>
      <c r="E171" s="227" t="s">
        <v>19</v>
      </c>
      <c r="F171" s="228" t="s">
        <v>629</v>
      </c>
      <c r="G171" s="225"/>
      <c r="H171" s="229">
        <v>-0.068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143</v>
      </c>
      <c r="AU171" s="235" t="s">
        <v>81</v>
      </c>
      <c r="AV171" s="13" t="s">
        <v>81</v>
      </c>
      <c r="AW171" s="13" t="s">
        <v>32</v>
      </c>
      <c r="AX171" s="13" t="s">
        <v>71</v>
      </c>
      <c r="AY171" s="235" t="s">
        <v>131</v>
      </c>
    </row>
    <row r="172" spans="1:51" s="13" customFormat="1" ht="12">
      <c r="A172" s="13"/>
      <c r="B172" s="224"/>
      <c r="C172" s="225"/>
      <c r="D172" s="226" t="s">
        <v>143</v>
      </c>
      <c r="E172" s="227" t="s">
        <v>19</v>
      </c>
      <c r="F172" s="228" t="s">
        <v>630</v>
      </c>
      <c r="G172" s="225"/>
      <c r="H172" s="229">
        <v>1.177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143</v>
      </c>
      <c r="AU172" s="235" t="s">
        <v>81</v>
      </c>
      <c r="AV172" s="13" t="s">
        <v>81</v>
      </c>
      <c r="AW172" s="13" t="s">
        <v>32</v>
      </c>
      <c r="AX172" s="13" t="s">
        <v>71</v>
      </c>
      <c r="AY172" s="235" t="s">
        <v>131</v>
      </c>
    </row>
    <row r="173" spans="1:51" s="13" customFormat="1" ht="12">
      <c r="A173" s="13"/>
      <c r="B173" s="224"/>
      <c r="C173" s="225"/>
      <c r="D173" s="226" t="s">
        <v>143</v>
      </c>
      <c r="E173" s="227" t="s">
        <v>19</v>
      </c>
      <c r="F173" s="228" t="s">
        <v>681</v>
      </c>
      <c r="G173" s="225"/>
      <c r="H173" s="229">
        <v>0.792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143</v>
      </c>
      <c r="AU173" s="235" t="s">
        <v>81</v>
      </c>
      <c r="AV173" s="13" t="s">
        <v>81</v>
      </c>
      <c r="AW173" s="13" t="s">
        <v>32</v>
      </c>
      <c r="AX173" s="13" t="s">
        <v>71</v>
      </c>
      <c r="AY173" s="235" t="s">
        <v>131</v>
      </c>
    </row>
    <row r="174" spans="1:51" s="13" customFormat="1" ht="12">
      <c r="A174" s="13"/>
      <c r="B174" s="224"/>
      <c r="C174" s="225"/>
      <c r="D174" s="226" t="s">
        <v>143</v>
      </c>
      <c r="E174" s="227" t="s">
        <v>19</v>
      </c>
      <c r="F174" s="228" t="s">
        <v>188</v>
      </c>
      <c r="G174" s="225"/>
      <c r="H174" s="229">
        <v>0.315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143</v>
      </c>
      <c r="AU174" s="235" t="s">
        <v>81</v>
      </c>
      <c r="AV174" s="13" t="s">
        <v>81</v>
      </c>
      <c r="AW174" s="13" t="s">
        <v>32</v>
      </c>
      <c r="AX174" s="13" t="s">
        <v>71</v>
      </c>
      <c r="AY174" s="235" t="s">
        <v>131</v>
      </c>
    </row>
    <row r="175" spans="1:51" s="13" customFormat="1" ht="12">
      <c r="A175" s="13"/>
      <c r="B175" s="224"/>
      <c r="C175" s="225"/>
      <c r="D175" s="226" t="s">
        <v>143</v>
      </c>
      <c r="E175" s="227" t="s">
        <v>19</v>
      </c>
      <c r="F175" s="228" t="s">
        <v>682</v>
      </c>
      <c r="G175" s="225"/>
      <c r="H175" s="229">
        <v>0.869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143</v>
      </c>
      <c r="AU175" s="235" t="s">
        <v>81</v>
      </c>
      <c r="AV175" s="13" t="s">
        <v>81</v>
      </c>
      <c r="AW175" s="13" t="s">
        <v>32</v>
      </c>
      <c r="AX175" s="13" t="s">
        <v>71</v>
      </c>
      <c r="AY175" s="235" t="s">
        <v>131</v>
      </c>
    </row>
    <row r="176" spans="1:51" s="13" customFormat="1" ht="12">
      <c r="A176" s="13"/>
      <c r="B176" s="224"/>
      <c r="C176" s="225"/>
      <c r="D176" s="226" t="s">
        <v>143</v>
      </c>
      <c r="E176" s="227" t="s">
        <v>19</v>
      </c>
      <c r="F176" s="228" t="s">
        <v>683</v>
      </c>
      <c r="G176" s="225"/>
      <c r="H176" s="229">
        <v>0.666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143</v>
      </c>
      <c r="AU176" s="235" t="s">
        <v>81</v>
      </c>
      <c r="AV176" s="13" t="s">
        <v>81</v>
      </c>
      <c r="AW176" s="13" t="s">
        <v>32</v>
      </c>
      <c r="AX176" s="13" t="s">
        <v>71</v>
      </c>
      <c r="AY176" s="235" t="s">
        <v>131</v>
      </c>
    </row>
    <row r="177" spans="1:51" s="13" customFormat="1" ht="12">
      <c r="A177" s="13"/>
      <c r="B177" s="224"/>
      <c r="C177" s="225"/>
      <c r="D177" s="226" t="s">
        <v>143</v>
      </c>
      <c r="E177" s="227" t="s">
        <v>19</v>
      </c>
      <c r="F177" s="228" t="s">
        <v>684</v>
      </c>
      <c r="G177" s="225"/>
      <c r="H177" s="229">
        <v>0.704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143</v>
      </c>
      <c r="AU177" s="235" t="s">
        <v>81</v>
      </c>
      <c r="AV177" s="13" t="s">
        <v>81</v>
      </c>
      <c r="AW177" s="13" t="s">
        <v>32</v>
      </c>
      <c r="AX177" s="13" t="s">
        <v>71</v>
      </c>
      <c r="AY177" s="235" t="s">
        <v>131</v>
      </c>
    </row>
    <row r="178" spans="1:51" s="14" customFormat="1" ht="12">
      <c r="A178" s="14"/>
      <c r="B178" s="236"/>
      <c r="C178" s="237"/>
      <c r="D178" s="226" t="s">
        <v>143</v>
      </c>
      <c r="E178" s="238" t="s">
        <v>19</v>
      </c>
      <c r="F178" s="239" t="s">
        <v>147</v>
      </c>
      <c r="G178" s="237"/>
      <c r="H178" s="240">
        <v>15.675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143</v>
      </c>
      <c r="AU178" s="246" t="s">
        <v>81</v>
      </c>
      <c r="AV178" s="14" t="s">
        <v>139</v>
      </c>
      <c r="AW178" s="14" t="s">
        <v>32</v>
      </c>
      <c r="AX178" s="14" t="s">
        <v>79</v>
      </c>
      <c r="AY178" s="246" t="s">
        <v>131</v>
      </c>
    </row>
    <row r="179" spans="1:65" s="2" customFormat="1" ht="24.15" customHeight="1">
      <c r="A179" s="40"/>
      <c r="B179" s="41"/>
      <c r="C179" s="206" t="s">
        <v>245</v>
      </c>
      <c r="D179" s="206" t="s">
        <v>134</v>
      </c>
      <c r="E179" s="207" t="s">
        <v>685</v>
      </c>
      <c r="F179" s="208" t="s">
        <v>686</v>
      </c>
      <c r="G179" s="209" t="s">
        <v>137</v>
      </c>
      <c r="H179" s="210">
        <v>3.6</v>
      </c>
      <c r="I179" s="211"/>
      <c r="J179" s="212">
        <f>ROUND(I179*H179,2)</f>
        <v>0</v>
      </c>
      <c r="K179" s="208" t="s">
        <v>138</v>
      </c>
      <c r="L179" s="46"/>
      <c r="M179" s="213" t="s">
        <v>19</v>
      </c>
      <c r="N179" s="214" t="s">
        <v>42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0.076</v>
      </c>
      <c r="T179" s="216">
        <f>S179*H179</f>
        <v>0.2736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139</v>
      </c>
      <c r="AT179" s="217" t="s">
        <v>134</v>
      </c>
      <c r="AU179" s="217" t="s">
        <v>81</v>
      </c>
      <c r="AY179" s="19" t="s">
        <v>131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79</v>
      </c>
      <c r="BK179" s="218">
        <f>ROUND(I179*H179,2)</f>
        <v>0</v>
      </c>
      <c r="BL179" s="19" t="s">
        <v>139</v>
      </c>
      <c r="BM179" s="217" t="s">
        <v>687</v>
      </c>
    </row>
    <row r="180" spans="1:47" s="2" customFormat="1" ht="12">
      <c r="A180" s="40"/>
      <c r="B180" s="41"/>
      <c r="C180" s="42"/>
      <c r="D180" s="219" t="s">
        <v>141</v>
      </c>
      <c r="E180" s="42"/>
      <c r="F180" s="220" t="s">
        <v>688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141</v>
      </c>
      <c r="AU180" s="19" t="s">
        <v>81</v>
      </c>
    </row>
    <row r="181" spans="1:51" s="15" customFormat="1" ht="12">
      <c r="A181" s="15"/>
      <c r="B181" s="247"/>
      <c r="C181" s="248"/>
      <c r="D181" s="226" t="s">
        <v>143</v>
      </c>
      <c r="E181" s="249" t="s">
        <v>19</v>
      </c>
      <c r="F181" s="250" t="s">
        <v>689</v>
      </c>
      <c r="G181" s="248"/>
      <c r="H181" s="249" t="s">
        <v>19</v>
      </c>
      <c r="I181" s="251"/>
      <c r="J181" s="248"/>
      <c r="K181" s="248"/>
      <c r="L181" s="252"/>
      <c r="M181" s="253"/>
      <c r="N181" s="254"/>
      <c r="O181" s="254"/>
      <c r="P181" s="254"/>
      <c r="Q181" s="254"/>
      <c r="R181" s="254"/>
      <c r="S181" s="254"/>
      <c r="T181" s="25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6" t="s">
        <v>143</v>
      </c>
      <c r="AU181" s="256" t="s">
        <v>81</v>
      </c>
      <c r="AV181" s="15" t="s">
        <v>79</v>
      </c>
      <c r="AW181" s="15" t="s">
        <v>32</v>
      </c>
      <c r="AX181" s="15" t="s">
        <v>71</v>
      </c>
      <c r="AY181" s="256" t="s">
        <v>131</v>
      </c>
    </row>
    <row r="182" spans="1:51" s="13" customFormat="1" ht="12">
      <c r="A182" s="13"/>
      <c r="B182" s="224"/>
      <c r="C182" s="225"/>
      <c r="D182" s="226" t="s">
        <v>143</v>
      </c>
      <c r="E182" s="227" t="s">
        <v>19</v>
      </c>
      <c r="F182" s="228" t="s">
        <v>690</v>
      </c>
      <c r="G182" s="225"/>
      <c r="H182" s="229">
        <v>3.6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143</v>
      </c>
      <c r="AU182" s="235" t="s">
        <v>81</v>
      </c>
      <c r="AV182" s="13" t="s">
        <v>81</v>
      </c>
      <c r="AW182" s="13" t="s">
        <v>32</v>
      </c>
      <c r="AX182" s="13" t="s">
        <v>79</v>
      </c>
      <c r="AY182" s="235" t="s">
        <v>131</v>
      </c>
    </row>
    <row r="183" spans="1:65" s="2" customFormat="1" ht="24.15" customHeight="1">
      <c r="A183" s="40"/>
      <c r="B183" s="41"/>
      <c r="C183" s="206" t="s">
        <v>250</v>
      </c>
      <c r="D183" s="206" t="s">
        <v>134</v>
      </c>
      <c r="E183" s="207" t="s">
        <v>691</v>
      </c>
      <c r="F183" s="208" t="s">
        <v>692</v>
      </c>
      <c r="G183" s="209" t="s">
        <v>137</v>
      </c>
      <c r="H183" s="210">
        <v>6.902</v>
      </c>
      <c r="I183" s="211"/>
      <c r="J183" s="212">
        <f>ROUND(I183*H183,2)</f>
        <v>0</v>
      </c>
      <c r="K183" s="208" t="s">
        <v>138</v>
      </c>
      <c r="L183" s="46"/>
      <c r="M183" s="213" t="s">
        <v>19</v>
      </c>
      <c r="N183" s="214" t="s">
        <v>42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0.261</v>
      </c>
      <c r="T183" s="216">
        <f>S183*H183</f>
        <v>1.801422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139</v>
      </c>
      <c r="AT183" s="217" t="s">
        <v>134</v>
      </c>
      <c r="AU183" s="217" t="s">
        <v>81</v>
      </c>
      <c r="AY183" s="19" t="s">
        <v>131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79</v>
      </c>
      <c r="BK183" s="218">
        <f>ROUND(I183*H183,2)</f>
        <v>0</v>
      </c>
      <c r="BL183" s="19" t="s">
        <v>139</v>
      </c>
      <c r="BM183" s="217" t="s">
        <v>693</v>
      </c>
    </row>
    <row r="184" spans="1:47" s="2" customFormat="1" ht="12">
      <c r="A184" s="40"/>
      <c r="B184" s="41"/>
      <c r="C184" s="42"/>
      <c r="D184" s="219" t="s">
        <v>141</v>
      </c>
      <c r="E184" s="42"/>
      <c r="F184" s="220" t="s">
        <v>694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141</v>
      </c>
      <c r="AU184" s="19" t="s">
        <v>81</v>
      </c>
    </row>
    <row r="185" spans="1:51" s="15" customFormat="1" ht="12">
      <c r="A185" s="15"/>
      <c r="B185" s="247"/>
      <c r="C185" s="248"/>
      <c r="D185" s="226" t="s">
        <v>143</v>
      </c>
      <c r="E185" s="249" t="s">
        <v>19</v>
      </c>
      <c r="F185" s="250" t="s">
        <v>695</v>
      </c>
      <c r="G185" s="248"/>
      <c r="H185" s="249" t="s">
        <v>19</v>
      </c>
      <c r="I185" s="251"/>
      <c r="J185" s="248"/>
      <c r="K185" s="248"/>
      <c r="L185" s="252"/>
      <c r="M185" s="253"/>
      <c r="N185" s="254"/>
      <c r="O185" s="254"/>
      <c r="P185" s="254"/>
      <c r="Q185" s="254"/>
      <c r="R185" s="254"/>
      <c r="S185" s="254"/>
      <c r="T185" s="25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6" t="s">
        <v>143</v>
      </c>
      <c r="AU185" s="256" t="s">
        <v>81</v>
      </c>
      <c r="AV185" s="15" t="s">
        <v>79</v>
      </c>
      <c r="AW185" s="15" t="s">
        <v>32</v>
      </c>
      <c r="AX185" s="15" t="s">
        <v>71</v>
      </c>
      <c r="AY185" s="256" t="s">
        <v>131</v>
      </c>
    </row>
    <row r="186" spans="1:51" s="13" customFormat="1" ht="12">
      <c r="A186" s="13"/>
      <c r="B186" s="224"/>
      <c r="C186" s="225"/>
      <c r="D186" s="226" t="s">
        <v>143</v>
      </c>
      <c r="E186" s="227" t="s">
        <v>19</v>
      </c>
      <c r="F186" s="228" t="s">
        <v>696</v>
      </c>
      <c r="G186" s="225"/>
      <c r="H186" s="229">
        <v>11.102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143</v>
      </c>
      <c r="AU186" s="235" t="s">
        <v>81</v>
      </c>
      <c r="AV186" s="13" t="s">
        <v>81</v>
      </c>
      <c r="AW186" s="13" t="s">
        <v>32</v>
      </c>
      <c r="AX186" s="13" t="s">
        <v>71</v>
      </c>
      <c r="AY186" s="235" t="s">
        <v>131</v>
      </c>
    </row>
    <row r="187" spans="1:51" s="13" customFormat="1" ht="12">
      <c r="A187" s="13"/>
      <c r="B187" s="224"/>
      <c r="C187" s="225"/>
      <c r="D187" s="226" t="s">
        <v>143</v>
      </c>
      <c r="E187" s="227" t="s">
        <v>19</v>
      </c>
      <c r="F187" s="228" t="s">
        <v>697</v>
      </c>
      <c r="G187" s="225"/>
      <c r="H187" s="229">
        <v>-4.2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143</v>
      </c>
      <c r="AU187" s="235" t="s">
        <v>81</v>
      </c>
      <c r="AV187" s="13" t="s">
        <v>81</v>
      </c>
      <c r="AW187" s="13" t="s">
        <v>32</v>
      </c>
      <c r="AX187" s="13" t="s">
        <v>71</v>
      </c>
      <c r="AY187" s="235" t="s">
        <v>131</v>
      </c>
    </row>
    <row r="188" spans="1:51" s="14" customFormat="1" ht="12">
      <c r="A188" s="14"/>
      <c r="B188" s="236"/>
      <c r="C188" s="237"/>
      <c r="D188" s="226" t="s">
        <v>143</v>
      </c>
      <c r="E188" s="238" t="s">
        <v>19</v>
      </c>
      <c r="F188" s="239" t="s">
        <v>147</v>
      </c>
      <c r="G188" s="237"/>
      <c r="H188" s="240">
        <v>6.902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143</v>
      </c>
      <c r="AU188" s="246" t="s">
        <v>81</v>
      </c>
      <c r="AV188" s="14" t="s">
        <v>139</v>
      </c>
      <c r="AW188" s="14" t="s">
        <v>32</v>
      </c>
      <c r="AX188" s="14" t="s">
        <v>79</v>
      </c>
      <c r="AY188" s="246" t="s">
        <v>131</v>
      </c>
    </row>
    <row r="189" spans="1:65" s="2" customFormat="1" ht="21.75" customHeight="1">
      <c r="A189" s="40"/>
      <c r="B189" s="41"/>
      <c r="C189" s="206" t="s">
        <v>7</v>
      </c>
      <c r="D189" s="206" t="s">
        <v>134</v>
      </c>
      <c r="E189" s="207" t="s">
        <v>190</v>
      </c>
      <c r="F189" s="208" t="s">
        <v>191</v>
      </c>
      <c r="G189" s="209" t="s">
        <v>137</v>
      </c>
      <c r="H189" s="210">
        <v>15.99</v>
      </c>
      <c r="I189" s="211"/>
      <c r="J189" s="212">
        <f>ROUND(I189*H189,2)</f>
        <v>0</v>
      </c>
      <c r="K189" s="208" t="s">
        <v>138</v>
      </c>
      <c r="L189" s="46"/>
      <c r="M189" s="213" t="s">
        <v>19</v>
      </c>
      <c r="N189" s="214" t="s">
        <v>42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0.004</v>
      </c>
      <c r="T189" s="216">
        <f>S189*H189</f>
        <v>0.06396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139</v>
      </c>
      <c r="AT189" s="217" t="s">
        <v>134</v>
      </c>
      <c r="AU189" s="217" t="s">
        <v>81</v>
      </c>
      <c r="AY189" s="19" t="s">
        <v>131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79</v>
      </c>
      <c r="BK189" s="218">
        <f>ROUND(I189*H189,2)</f>
        <v>0</v>
      </c>
      <c r="BL189" s="19" t="s">
        <v>139</v>
      </c>
      <c r="BM189" s="217" t="s">
        <v>698</v>
      </c>
    </row>
    <row r="190" spans="1:47" s="2" customFormat="1" ht="12">
      <c r="A190" s="40"/>
      <c r="B190" s="41"/>
      <c r="C190" s="42"/>
      <c r="D190" s="219" t="s">
        <v>141</v>
      </c>
      <c r="E190" s="42"/>
      <c r="F190" s="220" t="s">
        <v>193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141</v>
      </c>
      <c r="AU190" s="19" t="s">
        <v>81</v>
      </c>
    </row>
    <row r="191" spans="1:51" s="13" customFormat="1" ht="12">
      <c r="A191" s="13"/>
      <c r="B191" s="224"/>
      <c r="C191" s="225"/>
      <c r="D191" s="226" t="s">
        <v>143</v>
      </c>
      <c r="E191" s="227" t="s">
        <v>19</v>
      </c>
      <c r="F191" s="228" t="s">
        <v>625</v>
      </c>
      <c r="G191" s="225"/>
      <c r="H191" s="229">
        <v>1.993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143</v>
      </c>
      <c r="AU191" s="235" t="s">
        <v>81</v>
      </c>
      <c r="AV191" s="13" t="s">
        <v>81</v>
      </c>
      <c r="AW191" s="13" t="s">
        <v>32</v>
      </c>
      <c r="AX191" s="13" t="s">
        <v>71</v>
      </c>
      <c r="AY191" s="235" t="s">
        <v>131</v>
      </c>
    </row>
    <row r="192" spans="1:51" s="13" customFormat="1" ht="12">
      <c r="A192" s="13"/>
      <c r="B192" s="224"/>
      <c r="C192" s="225"/>
      <c r="D192" s="226" t="s">
        <v>143</v>
      </c>
      <c r="E192" s="227" t="s">
        <v>19</v>
      </c>
      <c r="F192" s="228" t="s">
        <v>626</v>
      </c>
      <c r="G192" s="225"/>
      <c r="H192" s="229">
        <v>4.7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143</v>
      </c>
      <c r="AU192" s="235" t="s">
        <v>81</v>
      </c>
      <c r="AV192" s="13" t="s">
        <v>81</v>
      </c>
      <c r="AW192" s="13" t="s">
        <v>32</v>
      </c>
      <c r="AX192" s="13" t="s">
        <v>71</v>
      </c>
      <c r="AY192" s="235" t="s">
        <v>131</v>
      </c>
    </row>
    <row r="193" spans="1:51" s="13" customFormat="1" ht="12">
      <c r="A193" s="13"/>
      <c r="B193" s="224"/>
      <c r="C193" s="225"/>
      <c r="D193" s="226" t="s">
        <v>143</v>
      </c>
      <c r="E193" s="227" t="s">
        <v>19</v>
      </c>
      <c r="F193" s="228" t="s">
        <v>627</v>
      </c>
      <c r="G193" s="225"/>
      <c r="H193" s="229">
        <v>-0.161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143</v>
      </c>
      <c r="AU193" s="235" t="s">
        <v>81</v>
      </c>
      <c r="AV193" s="13" t="s">
        <v>81</v>
      </c>
      <c r="AW193" s="13" t="s">
        <v>32</v>
      </c>
      <c r="AX193" s="13" t="s">
        <v>71</v>
      </c>
      <c r="AY193" s="235" t="s">
        <v>131</v>
      </c>
    </row>
    <row r="194" spans="1:51" s="13" customFormat="1" ht="12">
      <c r="A194" s="13"/>
      <c r="B194" s="224"/>
      <c r="C194" s="225"/>
      <c r="D194" s="226" t="s">
        <v>143</v>
      </c>
      <c r="E194" s="227" t="s">
        <v>19</v>
      </c>
      <c r="F194" s="228" t="s">
        <v>628</v>
      </c>
      <c r="G194" s="225"/>
      <c r="H194" s="229">
        <v>4.545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143</v>
      </c>
      <c r="AU194" s="235" t="s">
        <v>81</v>
      </c>
      <c r="AV194" s="13" t="s">
        <v>81</v>
      </c>
      <c r="AW194" s="13" t="s">
        <v>32</v>
      </c>
      <c r="AX194" s="13" t="s">
        <v>71</v>
      </c>
      <c r="AY194" s="235" t="s">
        <v>131</v>
      </c>
    </row>
    <row r="195" spans="1:51" s="13" customFormat="1" ht="12">
      <c r="A195" s="13"/>
      <c r="B195" s="224"/>
      <c r="C195" s="225"/>
      <c r="D195" s="226" t="s">
        <v>143</v>
      </c>
      <c r="E195" s="227" t="s">
        <v>19</v>
      </c>
      <c r="F195" s="228" t="s">
        <v>629</v>
      </c>
      <c r="G195" s="225"/>
      <c r="H195" s="229">
        <v>-0.068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143</v>
      </c>
      <c r="AU195" s="235" t="s">
        <v>81</v>
      </c>
      <c r="AV195" s="13" t="s">
        <v>81</v>
      </c>
      <c r="AW195" s="13" t="s">
        <v>32</v>
      </c>
      <c r="AX195" s="13" t="s">
        <v>71</v>
      </c>
      <c r="AY195" s="235" t="s">
        <v>131</v>
      </c>
    </row>
    <row r="196" spans="1:51" s="13" customFormat="1" ht="12">
      <c r="A196" s="13"/>
      <c r="B196" s="224"/>
      <c r="C196" s="225"/>
      <c r="D196" s="226" t="s">
        <v>143</v>
      </c>
      <c r="E196" s="227" t="s">
        <v>19</v>
      </c>
      <c r="F196" s="228" t="s">
        <v>630</v>
      </c>
      <c r="G196" s="225"/>
      <c r="H196" s="229">
        <v>1.177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143</v>
      </c>
      <c r="AU196" s="235" t="s">
        <v>81</v>
      </c>
      <c r="AV196" s="13" t="s">
        <v>81</v>
      </c>
      <c r="AW196" s="13" t="s">
        <v>32</v>
      </c>
      <c r="AX196" s="13" t="s">
        <v>71</v>
      </c>
      <c r="AY196" s="235" t="s">
        <v>131</v>
      </c>
    </row>
    <row r="197" spans="1:51" s="13" customFormat="1" ht="12">
      <c r="A197" s="13"/>
      <c r="B197" s="224"/>
      <c r="C197" s="225"/>
      <c r="D197" s="226" t="s">
        <v>143</v>
      </c>
      <c r="E197" s="227" t="s">
        <v>19</v>
      </c>
      <c r="F197" s="228" t="s">
        <v>631</v>
      </c>
      <c r="G197" s="225"/>
      <c r="H197" s="229">
        <v>0.815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143</v>
      </c>
      <c r="AU197" s="235" t="s">
        <v>81</v>
      </c>
      <c r="AV197" s="13" t="s">
        <v>81</v>
      </c>
      <c r="AW197" s="13" t="s">
        <v>32</v>
      </c>
      <c r="AX197" s="13" t="s">
        <v>71</v>
      </c>
      <c r="AY197" s="235" t="s">
        <v>131</v>
      </c>
    </row>
    <row r="198" spans="1:51" s="13" customFormat="1" ht="12">
      <c r="A198" s="13"/>
      <c r="B198" s="224"/>
      <c r="C198" s="225"/>
      <c r="D198" s="226" t="s">
        <v>143</v>
      </c>
      <c r="E198" s="227" t="s">
        <v>19</v>
      </c>
      <c r="F198" s="228" t="s">
        <v>632</v>
      </c>
      <c r="G198" s="225"/>
      <c r="H198" s="229">
        <v>2.989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143</v>
      </c>
      <c r="AU198" s="235" t="s">
        <v>81</v>
      </c>
      <c r="AV198" s="13" t="s">
        <v>81</v>
      </c>
      <c r="AW198" s="13" t="s">
        <v>32</v>
      </c>
      <c r="AX198" s="13" t="s">
        <v>71</v>
      </c>
      <c r="AY198" s="235" t="s">
        <v>131</v>
      </c>
    </row>
    <row r="199" spans="1:51" s="14" customFormat="1" ht="12">
      <c r="A199" s="14"/>
      <c r="B199" s="236"/>
      <c r="C199" s="237"/>
      <c r="D199" s="226" t="s">
        <v>143</v>
      </c>
      <c r="E199" s="238" t="s">
        <v>19</v>
      </c>
      <c r="F199" s="239" t="s">
        <v>147</v>
      </c>
      <c r="G199" s="237"/>
      <c r="H199" s="240">
        <v>15.990000000000002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143</v>
      </c>
      <c r="AU199" s="246" t="s">
        <v>81</v>
      </c>
      <c r="AV199" s="14" t="s">
        <v>139</v>
      </c>
      <c r="AW199" s="14" t="s">
        <v>32</v>
      </c>
      <c r="AX199" s="14" t="s">
        <v>79</v>
      </c>
      <c r="AY199" s="246" t="s">
        <v>131</v>
      </c>
    </row>
    <row r="200" spans="1:65" s="2" customFormat="1" ht="24.15" customHeight="1">
      <c r="A200" s="40"/>
      <c r="B200" s="41"/>
      <c r="C200" s="206" t="s">
        <v>261</v>
      </c>
      <c r="D200" s="206" t="s">
        <v>134</v>
      </c>
      <c r="E200" s="207" t="s">
        <v>195</v>
      </c>
      <c r="F200" s="208" t="s">
        <v>196</v>
      </c>
      <c r="G200" s="209" t="s">
        <v>137</v>
      </c>
      <c r="H200" s="210">
        <v>36.13</v>
      </c>
      <c r="I200" s="211"/>
      <c r="J200" s="212">
        <f>ROUND(I200*H200,2)</f>
        <v>0</v>
      </c>
      <c r="K200" s="208" t="s">
        <v>138</v>
      </c>
      <c r="L200" s="46"/>
      <c r="M200" s="213" t="s">
        <v>19</v>
      </c>
      <c r="N200" s="214" t="s">
        <v>42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0.004</v>
      </c>
      <c r="T200" s="216">
        <f>S200*H200</f>
        <v>0.14452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139</v>
      </c>
      <c r="AT200" s="217" t="s">
        <v>134</v>
      </c>
      <c r="AU200" s="217" t="s">
        <v>81</v>
      </c>
      <c r="AY200" s="19" t="s">
        <v>131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79</v>
      </c>
      <c r="BK200" s="218">
        <f>ROUND(I200*H200,2)</f>
        <v>0</v>
      </c>
      <c r="BL200" s="19" t="s">
        <v>139</v>
      </c>
      <c r="BM200" s="217" t="s">
        <v>699</v>
      </c>
    </row>
    <row r="201" spans="1:47" s="2" customFormat="1" ht="12">
      <c r="A201" s="40"/>
      <c r="B201" s="41"/>
      <c r="C201" s="42"/>
      <c r="D201" s="219" t="s">
        <v>141</v>
      </c>
      <c r="E201" s="42"/>
      <c r="F201" s="220" t="s">
        <v>198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141</v>
      </c>
      <c r="AU201" s="19" t="s">
        <v>81</v>
      </c>
    </row>
    <row r="202" spans="1:51" s="15" customFormat="1" ht="12">
      <c r="A202" s="15"/>
      <c r="B202" s="247"/>
      <c r="C202" s="248"/>
      <c r="D202" s="226" t="s">
        <v>143</v>
      </c>
      <c r="E202" s="249" t="s">
        <v>19</v>
      </c>
      <c r="F202" s="250" t="s">
        <v>169</v>
      </c>
      <c r="G202" s="248"/>
      <c r="H202" s="249" t="s">
        <v>19</v>
      </c>
      <c r="I202" s="251"/>
      <c r="J202" s="248"/>
      <c r="K202" s="248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143</v>
      </c>
      <c r="AU202" s="256" t="s">
        <v>81</v>
      </c>
      <c r="AV202" s="15" t="s">
        <v>79</v>
      </c>
      <c r="AW202" s="15" t="s">
        <v>32</v>
      </c>
      <c r="AX202" s="15" t="s">
        <v>71</v>
      </c>
      <c r="AY202" s="256" t="s">
        <v>131</v>
      </c>
    </row>
    <row r="203" spans="1:51" s="13" customFormat="1" ht="12">
      <c r="A203" s="13"/>
      <c r="B203" s="224"/>
      <c r="C203" s="225"/>
      <c r="D203" s="226" t="s">
        <v>143</v>
      </c>
      <c r="E203" s="227" t="s">
        <v>19</v>
      </c>
      <c r="F203" s="228" t="s">
        <v>640</v>
      </c>
      <c r="G203" s="225"/>
      <c r="H203" s="229">
        <v>36.13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143</v>
      </c>
      <c r="AU203" s="235" t="s">
        <v>81</v>
      </c>
      <c r="AV203" s="13" t="s">
        <v>81</v>
      </c>
      <c r="AW203" s="13" t="s">
        <v>32</v>
      </c>
      <c r="AX203" s="13" t="s">
        <v>79</v>
      </c>
      <c r="AY203" s="235" t="s">
        <v>131</v>
      </c>
    </row>
    <row r="204" spans="1:65" s="2" customFormat="1" ht="24.15" customHeight="1">
      <c r="A204" s="40"/>
      <c r="B204" s="41"/>
      <c r="C204" s="206" t="s">
        <v>270</v>
      </c>
      <c r="D204" s="206" t="s">
        <v>134</v>
      </c>
      <c r="E204" s="207" t="s">
        <v>200</v>
      </c>
      <c r="F204" s="208" t="s">
        <v>201</v>
      </c>
      <c r="G204" s="209" t="s">
        <v>137</v>
      </c>
      <c r="H204" s="210">
        <v>2.95</v>
      </c>
      <c r="I204" s="211"/>
      <c r="J204" s="212">
        <f>ROUND(I204*H204,2)</f>
        <v>0</v>
      </c>
      <c r="K204" s="208" t="s">
        <v>138</v>
      </c>
      <c r="L204" s="46"/>
      <c r="M204" s="213" t="s">
        <v>19</v>
      </c>
      <c r="N204" s="214" t="s">
        <v>42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0.046</v>
      </c>
      <c r="T204" s="216">
        <f>S204*H204</f>
        <v>0.13570000000000002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139</v>
      </c>
      <c r="AT204" s="217" t="s">
        <v>134</v>
      </c>
      <c r="AU204" s="217" t="s">
        <v>81</v>
      </c>
      <c r="AY204" s="19" t="s">
        <v>131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79</v>
      </c>
      <c r="BK204" s="218">
        <f>ROUND(I204*H204,2)</f>
        <v>0</v>
      </c>
      <c r="BL204" s="19" t="s">
        <v>139</v>
      </c>
      <c r="BM204" s="217" t="s">
        <v>700</v>
      </c>
    </row>
    <row r="205" spans="1:47" s="2" customFormat="1" ht="12">
      <c r="A205" s="40"/>
      <c r="B205" s="41"/>
      <c r="C205" s="42"/>
      <c r="D205" s="219" t="s">
        <v>141</v>
      </c>
      <c r="E205" s="42"/>
      <c r="F205" s="220" t="s">
        <v>203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141</v>
      </c>
      <c r="AU205" s="19" t="s">
        <v>81</v>
      </c>
    </row>
    <row r="206" spans="1:51" s="15" customFormat="1" ht="12">
      <c r="A206" s="15"/>
      <c r="B206" s="247"/>
      <c r="C206" s="248"/>
      <c r="D206" s="226" t="s">
        <v>143</v>
      </c>
      <c r="E206" s="249" t="s">
        <v>19</v>
      </c>
      <c r="F206" s="250" t="s">
        <v>701</v>
      </c>
      <c r="G206" s="248"/>
      <c r="H206" s="249" t="s">
        <v>19</v>
      </c>
      <c r="I206" s="251"/>
      <c r="J206" s="248"/>
      <c r="K206" s="248"/>
      <c r="L206" s="252"/>
      <c r="M206" s="253"/>
      <c r="N206" s="254"/>
      <c r="O206" s="254"/>
      <c r="P206" s="254"/>
      <c r="Q206" s="254"/>
      <c r="R206" s="254"/>
      <c r="S206" s="254"/>
      <c r="T206" s="25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6" t="s">
        <v>143</v>
      </c>
      <c r="AU206" s="256" t="s">
        <v>81</v>
      </c>
      <c r="AV206" s="15" t="s">
        <v>79</v>
      </c>
      <c r="AW206" s="15" t="s">
        <v>32</v>
      </c>
      <c r="AX206" s="15" t="s">
        <v>71</v>
      </c>
      <c r="AY206" s="256" t="s">
        <v>131</v>
      </c>
    </row>
    <row r="207" spans="1:51" s="13" customFormat="1" ht="12">
      <c r="A207" s="13"/>
      <c r="B207" s="224"/>
      <c r="C207" s="225"/>
      <c r="D207" s="226" t="s">
        <v>143</v>
      </c>
      <c r="E207" s="227" t="s">
        <v>19</v>
      </c>
      <c r="F207" s="228" t="s">
        <v>702</v>
      </c>
      <c r="G207" s="225"/>
      <c r="H207" s="229">
        <v>2.95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143</v>
      </c>
      <c r="AU207" s="235" t="s">
        <v>81</v>
      </c>
      <c r="AV207" s="13" t="s">
        <v>81</v>
      </c>
      <c r="AW207" s="13" t="s">
        <v>32</v>
      </c>
      <c r="AX207" s="13" t="s">
        <v>79</v>
      </c>
      <c r="AY207" s="235" t="s">
        <v>131</v>
      </c>
    </row>
    <row r="208" spans="1:65" s="2" customFormat="1" ht="24.15" customHeight="1">
      <c r="A208" s="40"/>
      <c r="B208" s="41"/>
      <c r="C208" s="206" t="s">
        <v>274</v>
      </c>
      <c r="D208" s="206" t="s">
        <v>134</v>
      </c>
      <c r="E208" s="207" t="s">
        <v>207</v>
      </c>
      <c r="F208" s="208" t="s">
        <v>208</v>
      </c>
      <c r="G208" s="209" t="s">
        <v>137</v>
      </c>
      <c r="H208" s="210">
        <v>51.518</v>
      </c>
      <c r="I208" s="211"/>
      <c r="J208" s="212">
        <f>ROUND(I208*H208,2)</f>
        <v>0</v>
      </c>
      <c r="K208" s="208" t="s">
        <v>138</v>
      </c>
      <c r="L208" s="46"/>
      <c r="M208" s="213" t="s">
        <v>19</v>
      </c>
      <c r="N208" s="214" t="s">
        <v>42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0.068</v>
      </c>
      <c r="T208" s="216">
        <f>S208*H208</f>
        <v>3.5032240000000003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139</v>
      </c>
      <c r="AT208" s="217" t="s">
        <v>134</v>
      </c>
      <c r="AU208" s="217" t="s">
        <v>81</v>
      </c>
      <c r="AY208" s="19" t="s">
        <v>131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79</v>
      </c>
      <c r="BK208" s="218">
        <f>ROUND(I208*H208,2)</f>
        <v>0</v>
      </c>
      <c r="BL208" s="19" t="s">
        <v>139</v>
      </c>
      <c r="BM208" s="217" t="s">
        <v>703</v>
      </c>
    </row>
    <row r="209" spans="1:47" s="2" customFormat="1" ht="12">
      <c r="A209" s="40"/>
      <c r="B209" s="41"/>
      <c r="C209" s="42"/>
      <c r="D209" s="219" t="s">
        <v>141</v>
      </c>
      <c r="E209" s="42"/>
      <c r="F209" s="220" t="s">
        <v>210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141</v>
      </c>
      <c r="AU209" s="19" t="s">
        <v>81</v>
      </c>
    </row>
    <row r="210" spans="1:51" s="13" customFormat="1" ht="12">
      <c r="A210" s="13"/>
      <c r="B210" s="224"/>
      <c r="C210" s="225"/>
      <c r="D210" s="226" t="s">
        <v>143</v>
      </c>
      <c r="E210" s="227" t="s">
        <v>19</v>
      </c>
      <c r="F210" s="228" t="s">
        <v>704</v>
      </c>
      <c r="G210" s="225"/>
      <c r="H210" s="229">
        <v>50.471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143</v>
      </c>
      <c r="AU210" s="235" t="s">
        <v>81</v>
      </c>
      <c r="AV210" s="13" t="s">
        <v>81</v>
      </c>
      <c r="AW210" s="13" t="s">
        <v>32</v>
      </c>
      <c r="AX210" s="13" t="s">
        <v>71</v>
      </c>
      <c r="AY210" s="235" t="s">
        <v>131</v>
      </c>
    </row>
    <row r="211" spans="1:51" s="13" customFormat="1" ht="12">
      <c r="A211" s="13"/>
      <c r="B211" s="224"/>
      <c r="C211" s="225"/>
      <c r="D211" s="226" t="s">
        <v>143</v>
      </c>
      <c r="E211" s="227" t="s">
        <v>19</v>
      </c>
      <c r="F211" s="228" t="s">
        <v>705</v>
      </c>
      <c r="G211" s="225"/>
      <c r="H211" s="229">
        <v>1.047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143</v>
      </c>
      <c r="AU211" s="235" t="s">
        <v>81</v>
      </c>
      <c r="AV211" s="13" t="s">
        <v>81</v>
      </c>
      <c r="AW211" s="13" t="s">
        <v>32</v>
      </c>
      <c r="AX211" s="13" t="s">
        <v>71</v>
      </c>
      <c r="AY211" s="235" t="s">
        <v>131</v>
      </c>
    </row>
    <row r="212" spans="1:51" s="14" customFormat="1" ht="12">
      <c r="A212" s="14"/>
      <c r="B212" s="236"/>
      <c r="C212" s="237"/>
      <c r="D212" s="226" t="s">
        <v>143</v>
      </c>
      <c r="E212" s="238" t="s">
        <v>19</v>
      </c>
      <c r="F212" s="239" t="s">
        <v>147</v>
      </c>
      <c r="G212" s="237"/>
      <c r="H212" s="240">
        <v>51.517999999999994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143</v>
      </c>
      <c r="AU212" s="246" t="s">
        <v>81</v>
      </c>
      <c r="AV212" s="14" t="s">
        <v>139</v>
      </c>
      <c r="AW212" s="14" t="s">
        <v>32</v>
      </c>
      <c r="AX212" s="14" t="s">
        <v>79</v>
      </c>
      <c r="AY212" s="246" t="s">
        <v>131</v>
      </c>
    </row>
    <row r="213" spans="1:65" s="2" customFormat="1" ht="24.15" customHeight="1">
      <c r="A213" s="40"/>
      <c r="B213" s="41"/>
      <c r="C213" s="206" t="s">
        <v>278</v>
      </c>
      <c r="D213" s="206" t="s">
        <v>134</v>
      </c>
      <c r="E213" s="207" t="s">
        <v>213</v>
      </c>
      <c r="F213" s="208" t="s">
        <v>214</v>
      </c>
      <c r="G213" s="209" t="s">
        <v>137</v>
      </c>
      <c r="H213" s="210">
        <v>15.488</v>
      </c>
      <c r="I213" s="211"/>
      <c r="J213" s="212">
        <f>ROUND(I213*H213,2)</f>
        <v>0</v>
      </c>
      <c r="K213" s="208" t="s">
        <v>138</v>
      </c>
      <c r="L213" s="46"/>
      <c r="M213" s="213" t="s">
        <v>19</v>
      </c>
      <c r="N213" s="214" t="s">
        <v>42</v>
      </c>
      <c r="O213" s="86"/>
      <c r="P213" s="215">
        <f>O213*H213</f>
        <v>0</v>
      </c>
      <c r="Q213" s="215">
        <v>0.00013</v>
      </c>
      <c r="R213" s="215">
        <f>Q213*H213</f>
        <v>0.0020134399999999996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139</v>
      </c>
      <c r="AT213" s="217" t="s">
        <v>134</v>
      </c>
      <c r="AU213" s="217" t="s">
        <v>81</v>
      </c>
      <c r="AY213" s="19" t="s">
        <v>131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79</v>
      </c>
      <c r="BK213" s="218">
        <f>ROUND(I213*H213,2)</f>
        <v>0</v>
      </c>
      <c r="BL213" s="19" t="s">
        <v>139</v>
      </c>
      <c r="BM213" s="217" t="s">
        <v>706</v>
      </c>
    </row>
    <row r="214" spans="1:47" s="2" customFormat="1" ht="12">
      <c r="A214" s="40"/>
      <c r="B214" s="41"/>
      <c r="C214" s="42"/>
      <c r="D214" s="219" t="s">
        <v>141</v>
      </c>
      <c r="E214" s="42"/>
      <c r="F214" s="220" t="s">
        <v>216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141</v>
      </c>
      <c r="AU214" s="19" t="s">
        <v>81</v>
      </c>
    </row>
    <row r="215" spans="1:51" s="13" customFormat="1" ht="12">
      <c r="A215" s="13"/>
      <c r="B215" s="224"/>
      <c r="C215" s="225"/>
      <c r="D215" s="226" t="s">
        <v>143</v>
      </c>
      <c r="E215" s="227" t="s">
        <v>19</v>
      </c>
      <c r="F215" s="228" t="s">
        <v>625</v>
      </c>
      <c r="G215" s="225"/>
      <c r="H215" s="229">
        <v>1.993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143</v>
      </c>
      <c r="AU215" s="235" t="s">
        <v>81</v>
      </c>
      <c r="AV215" s="13" t="s">
        <v>81</v>
      </c>
      <c r="AW215" s="13" t="s">
        <v>32</v>
      </c>
      <c r="AX215" s="13" t="s">
        <v>71</v>
      </c>
      <c r="AY215" s="235" t="s">
        <v>131</v>
      </c>
    </row>
    <row r="216" spans="1:51" s="13" customFormat="1" ht="12">
      <c r="A216" s="13"/>
      <c r="B216" s="224"/>
      <c r="C216" s="225"/>
      <c r="D216" s="226" t="s">
        <v>143</v>
      </c>
      <c r="E216" s="227" t="s">
        <v>19</v>
      </c>
      <c r="F216" s="228" t="s">
        <v>626</v>
      </c>
      <c r="G216" s="225"/>
      <c r="H216" s="229">
        <v>4.7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143</v>
      </c>
      <c r="AU216" s="235" t="s">
        <v>81</v>
      </c>
      <c r="AV216" s="13" t="s">
        <v>81</v>
      </c>
      <c r="AW216" s="13" t="s">
        <v>32</v>
      </c>
      <c r="AX216" s="13" t="s">
        <v>71</v>
      </c>
      <c r="AY216" s="235" t="s">
        <v>131</v>
      </c>
    </row>
    <row r="217" spans="1:51" s="13" customFormat="1" ht="12">
      <c r="A217" s="13"/>
      <c r="B217" s="224"/>
      <c r="C217" s="225"/>
      <c r="D217" s="226" t="s">
        <v>143</v>
      </c>
      <c r="E217" s="227" t="s">
        <v>19</v>
      </c>
      <c r="F217" s="228" t="s">
        <v>627</v>
      </c>
      <c r="G217" s="225"/>
      <c r="H217" s="229">
        <v>-0.161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143</v>
      </c>
      <c r="AU217" s="235" t="s">
        <v>81</v>
      </c>
      <c r="AV217" s="13" t="s">
        <v>81</v>
      </c>
      <c r="AW217" s="13" t="s">
        <v>32</v>
      </c>
      <c r="AX217" s="13" t="s">
        <v>71</v>
      </c>
      <c r="AY217" s="235" t="s">
        <v>131</v>
      </c>
    </row>
    <row r="218" spans="1:51" s="13" customFormat="1" ht="12">
      <c r="A218" s="13"/>
      <c r="B218" s="224"/>
      <c r="C218" s="225"/>
      <c r="D218" s="226" t="s">
        <v>143</v>
      </c>
      <c r="E218" s="227" t="s">
        <v>19</v>
      </c>
      <c r="F218" s="228" t="s">
        <v>187</v>
      </c>
      <c r="G218" s="225"/>
      <c r="H218" s="229">
        <v>0.18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143</v>
      </c>
      <c r="AU218" s="235" t="s">
        <v>81</v>
      </c>
      <c r="AV218" s="13" t="s">
        <v>81</v>
      </c>
      <c r="AW218" s="13" t="s">
        <v>32</v>
      </c>
      <c r="AX218" s="13" t="s">
        <v>71</v>
      </c>
      <c r="AY218" s="235" t="s">
        <v>131</v>
      </c>
    </row>
    <row r="219" spans="1:51" s="13" customFormat="1" ht="12">
      <c r="A219" s="13"/>
      <c r="B219" s="224"/>
      <c r="C219" s="225"/>
      <c r="D219" s="226" t="s">
        <v>143</v>
      </c>
      <c r="E219" s="227" t="s">
        <v>19</v>
      </c>
      <c r="F219" s="228" t="s">
        <v>707</v>
      </c>
      <c r="G219" s="225"/>
      <c r="H219" s="229">
        <v>4.545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143</v>
      </c>
      <c r="AU219" s="235" t="s">
        <v>81</v>
      </c>
      <c r="AV219" s="13" t="s">
        <v>81</v>
      </c>
      <c r="AW219" s="13" t="s">
        <v>32</v>
      </c>
      <c r="AX219" s="13" t="s">
        <v>71</v>
      </c>
      <c r="AY219" s="235" t="s">
        <v>131</v>
      </c>
    </row>
    <row r="220" spans="1:51" s="13" customFormat="1" ht="12">
      <c r="A220" s="13"/>
      <c r="B220" s="224"/>
      <c r="C220" s="225"/>
      <c r="D220" s="226" t="s">
        <v>143</v>
      </c>
      <c r="E220" s="227" t="s">
        <v>19</v>
      </c>
      <c r="F220" s="228" t="s">
        <v>629</v>
      </c>
      <c r="G220" s="225"/>
      <c r="H220" s="229">
        <v>-0.068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143</v>
      </c>
      <c r="AU220" s="235" t="s">
        <v>81</v>
      </c>
      <c r="AV220" s="13" t="s">
        <v>81</v>
      </c>
      <c r="AW220" s="13" t="s">
        <v>32</v>
      </c>
      <c r="AX220" s="13" t="s">
        <v>71</v>
      </c>
      <c r="AY220" s="235" t="s">
        <v>131</v>
      </c>
    </row>
    <row r="221" spans="1:51" s="13" customFormat="1" ht="12">
      <c r="A221" s="13"/>
      <c r="B221" s="224"/>
      <c r="C221" s="225"/>
      <c r="D221" s="226" t="s">
        <v>143</v>
      </c>
      <c r="E221" s="227" t="s">
        <v>19</v>
      </c>
      <c r="F221" s="228" t="s">
        <v>630</v>
      </c>
      <c r="G221" s="225"/>
      <c r="H221" s="229">
        <v>1.177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143</v>
      </c>
      <c r="AU221" s="235" t="s">
        <v>81</v>
      </c>
      <c r="AV221" s="13" t="s">
        <v>81</v>
      </c>
      <c r="AW221" s="13" t="s">
        <v>32</v>
      </c>
      <c r="AX221" s="13" t="s">
        <v>71</v>
      </c>
      <c r="AY221" s="235" t="s">
        <v>131</v>
      </c>
    </row>
    <row r="222" spans="1:51" s="13" customFormat="1" ht="12">
      <c r="A222" s="13"/>
      <c r="B222" s="224"/>
      <c r="C222" s="225"/>
      <c r="D222" s="226" t="s">
        <v>143</v>
      </c>
      <c r="E222" s="227" t="s">
        <v>19</v>
      </c>
      <c r="F222" s="228" t="s">
        <v>708</v>
      </c>
      <c r="G222" s="225"/>
      <c r="H222" s="229">
        <v>0.031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143</v>
      </c>
      <c r="AU222" s="235" t="s">
        <v>81</v>
      </c>
      <c r="AV222" s="13" t="s">
        <v>81</v>
      </c>
      <c r="AW222" s="13" t="s">
        <v>32</v>
      </c>
      <c r="AX222" s="13" t="s">
        <v>71</v>
      </c>
      <c r="AY222" s="235" t="s">
        <v>131</v>
      </c>
    </row>
    <row r="223" spans="1:51" s="13" customFormat="1" ht="12">
      <c r="A223" s="13"/>
      <c r="B223" s="224"/>
      <c r="C223" s="225"/>
      <c r="D223" s="226" t="s">
        <v>143</v>
      </c>
      <c r="E223" s="227" t="s">
        <v>19</v>
      </c>
      <c r="F223" s="228" t="s">
        <v>709</v>
      </c>
      <c r="G223" s="225"/>
      <c r="H223" s="229">
        <v>0.14</v>
      </c>
      <c r="I223" s="230"/>
      <c r="J223" s="225"/>
      <c r="K223" s="225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143</v>
      </c>
      <c r="AU223" s="235" t="s">
        <v>81</v>
      </c>
      <c r="AV223" s="13" t="s">
        <v>81</v>
      </c>
      <c r="AW223" s="13" t="s">
        <v>32</v>
      </c>
      <c r="AX223" s="13" t="s">
        <v>71</v>
      </c>
      <c r="AY223" s="235" t="s">
        <v>131</v>
      </c>
    </row>
    <row r="224" spans="1:51" s="13" customFormat="1" ht="12">
      <c r="A224" s="13"/>
      <c r="B224" s="224"/>
      <c r="C224" s="225"/>
      <c r="D224" s="226" t="s">
        <v>143</v>
      </c>
      <c r="E224" s="227" t="s">
        <v>19</v>
      </c>
      <c r="F224" s="228" t="s">
        <v>710</v>
      </c>
      <c r="G224" s="225"/>
      <c r="H224" s="229">
        <v>1.499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143</v>
      </c>
      <c r="AU224" s="235" t="s">
        <v>81</v>
      </c>
      <c r="AV224" s="13" t="s">
        <v>81</v>
      </c>
      <c r="AW224" s="13" t="s">
        <v>32</v>
      </c>
      <c r="AX224" s="13" t="s">
        <v>71</v>
      </c>
      <c r="AY224" s="235" t="s">
        <v>131</v>
      </c>
    </row>
    <row r="225" spans="1:51" s="13" customFormat="1" ht="12">
      <c r="A225" s="13"/>
      <c r="B225" s="224"/>
      <c r="C225" s="225"/>
      <c r="D225" s="226" t="s">
        <v>143</v>
      </c>
      <c r="E225" s="227" t="s">
        <v>19</v>
      </c>
      <c r="F225" s="228" t="s">
        <v>711</v>
      </c>
      <c r="G225" s="225"/>
      <c r="H225" s="229">
        <v>1.452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143</v>
      </c>
      <c r="AU225" s="235" t="s">
        <v>81</v>
      </c>
      <c r="AV225" s="13" t="s">
        <v>81</v>
      </c>
      <c r="AW225" s="13" t="s">
        <v>32</v>
      </c>
      <c r="AX225" s="13" t="s">
        <v>71</v>
      </c>
      <c r="AY225" s="235" t="s">
        <v>131</v>
      </c>
    </row>
    <row r="226" spans="1:51" s="14" customFormat="1" ht="12">
      <c r="A226" s="14"/>
      <c r="B226" s="236"/>
      <c r="C226" s="237"/>
      <c r="D226" s="226" t="s">
        <v>143</v>
      </c>
      <c r="E226" s="238" t="s">
        <v>19</v>
      </c>
      <c r="F226" s="239" t="s">
        <v>147</v>
      </c>
      <c r="G226" s="237"/>
      <c r="H226" s="240">
        <v>15.488000000000003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143</v>
      </c>
      <c r="AU226" s="246" t="s">
        <v>81</v>
      </c>
      <c r="AV226" s="14" t="s">
        <v>139</v>
      </c>
      <c r="AW226" s="14" t="s">
        <v>32</v>
      </c>
      <c r="AX226" s="14" t="s">
        <v>79</v>
      </c>
      <c r="AY226" s="246" t="s">
        <v>131</v>
      </c>
    </row>
    <row r="227" spans="1:65" s="2" customFormat="1" ht="24.15" customHeight="1">
      <c r="A227" s="40"/>
      <c r="B227" s="41"/>
      <c r="C227" s="206" t="s">
        <v>285</v>
      </c>
      <c r="D227" s="206" t="s">
        <v>134</v>
      </c>
      <c r="E227" s="207" t="s">
        <v>218</v>
      </c>
      <c r="F227" s="208" t="s">
        <v>219</v>
      </c>
      <c r="G227" s="209" t="s">
        <v>137</v>
      </c>
      <c r="H227" s="210">
        <v>15.488</v>
      </c>
      <c r="I227" s="211"/>
      <c r="J227" s="212">
        <f>ROUND(I227*H227,2)</f>
        <v>0</v>
      </c>
      <c r="K227" s="208" t="s">
        <v>138</v>
      </c>
      <c r="L227" s="46"/>
      <c r="M227" s="213" t="s">
        <v>19</v>
      </c>
      <c r="N227" s="214" t="s">
        <v>42</v>
      </c>
      <c r="O227" s="86"/>
      <c r="P227" s="215">
        <f>O227*H227</f>
        <v>0</v>
      </c>
      <c r="Q227" s="215">
        <v>4E-05</v>
      </c>
      <c r="R227" s="215">
        <f>Q227*H227</f>
        <v>0.00061952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139</v>
      </c>
      <c r="AT227" s="217" t="s">
        <v>134</v>
      </c>
      <c r="AU227" s="217" t="s">
        <v>81</v>
      </c>
      <c r="AY227" s="19" t="s">
        <v>131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79</v>
      </c>
      <c r="BK227" s="218">
        <f>ROUND(I227*H227,2)</f>
        <v>0</v>
      </c>
      <c r="BL227" s="19" t="s">
        <v>139</v>
      </c>
      <c r="BM227" s="217" t="s">
        <v>712</v>
      </c>
    </row>
    <row r="228" spans="1:47" s="2" customFormat="1" ht="12">
      <c r="A228" s="40"/>
      <c r="B228" s="41"/>
      <c r="C228" s="42"/>
      <c r="D228" s="219" t="s">
        <v>141</v>
      </c>
      <c r="E228" s="42"/>
      <c r="F228" s="220" t="s">
        <v>221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141</v>
      </c>
      <c r="AU228" s="19" t="s">
        <v>81</v>
      </c>
    </row>
    <row r="229" spans="1:63" s="12" customFormat="1" ht="22.8" customHeight="1">
      <c r="A229" s="12"/>
      <c r="B229" s="190"/>
      <c r="C229" s="191"/>
      <c r="D229" s="192" t="s">
        <v>70</v>
      </c>
      <c r="E229" s="204" t="s">
        <v>222</v>
      </c>
      <c r="F229" s="204" t="s">
        <v>223</v>
      </c>
      <c r="G229" s="191"/>
      <c r="H229" s="191"/>
      <c r="I229" s="194"/>
      <c r="J229" s="205">
        <f>BK229</f>
        <v>0</v>
      </c>
      <c r="K229" s="191"/>
      <c r="L229" s="196"/>
      <c r="M229" s="197"/>
      <c r="N229" s="198"/>
      <c r="O229" s="198"/>
      <c r="P229" s="199">
        <f>SUM(P230:P244)</f>
        <v>0</v>
      </c>
      <c r="Q229" s="198"/>
      <c r="R229" s="199">
        <f>SUM(R230:R244)</f>
        <v>0</v>
      </c>
      <c r="S229" s="198"/>
      <c r="T229" s="200">
        <f>SUM(T230:T244)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1" t="s">
        <v>79</v>
      </c>
      <c r="AT229" s="202" t="s">
        <v>70</v>
      </c>
      <c r="AU229" s="202" t="s">
        <v>79</v>
      </c>
      <c r="AY229" s="201" t="s">
        <v>131</v>
      </c>
      <c r="BK229" s="203">
        <f>SUM(BK230:BK244)</f>
        <v>0</v>
      </c>
    </row>
    <row r="230" spans="1:65" s="2" customFormat="1" ht="16.5" customHeight="1">
      <c r="A230" s="40"/>
      <c r="B230" s="41"/>
      <c r="C230" s="206" t="s">
        <v>290</v>
      </c>
      <c r="D230" s="206" t="s">
        <v>134</v>
      </c>
      <c r="E230" s="207" t="s">
        <v>224</v>
      </c>
      <c r="F230" s="208" t="s">
        <v>225</v>
      </c>
      <c r="G230" s="209" t="s">
        <v>226</v>
      </c>
      <c r="H230" s="210">
        <v>6.847</v>
      </c>
      <c r="I230" s="211"/>
      <c r="J230" s="212">
        <f>ROUND(I230*H230,2)</f>
        <v>0</v>
      </c>
      <c r="K230" s="208" t="s">
        <v>138</v>
      </c>
      <c r="L230" s="46"/>
      <c r="M230" s="213" t="s">
        <v>19</v>
      </c>
      <c r="N230" s="214" t="s">
        <v>42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139</v>
      </c>
      <c r="AT230" s="217" t="s">
        <v>134</v>
      </c>
      <c r="AU230" s="217" t="s">
        <v>81</v>
      </c>
      <c r="AY230" s="19" t="s">
        <v>131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79</v>
      </c>
      <c r="BK230" s="218">
        <f>ROUND(I230*H230,2)</f>
        <v>0</v>
      </c>
      <c r="BL230" s="19" t="s">
        <v>139</v>
      </c>
      <c r="BM230" s="217" t="s">
        <v>713</v>
      </c>
    </row>
    <row r="231" spans="1:47" s="2" customFormat="1" ht="12">
      <c r="A231" s="40"/>
      <c r="B231" s="41"/>
      <c r="C231" s="42"/>
      <c r="D231" s="219" t="s">
        <v>141</v>
      </c>
      <c r="E231" s="42"/>
      <c r="F231" s="220" t="s">
        <v>228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141</v>
      </c>
      <c r="AU231" s="19" t="s">
        <v>81</v>
      </c>
    </row>
    <row r="232" spans="1:65" s="2" customFormat="1" ht="24.15" customHeight="1">
      <c r="A232" s="40"/>
      <c r="B232" s="41"/>
      <c r="C232" s="206" t="s">
        <v>295</v>
      </c>
      <c r="D232" s="206" t="s">
        <v>134</v>
      </c>
      <c r="E232" s="207" t="s">
        <v>230</v>
      </c>
      <c r="F232" s="208" t="s">
        <v>231</v>
      </c>
      <c r="G232" s="209" t="s">
        <v>226</v>
      </c>
      <c r="H232" s="210">
        <v>6.847</v>
      </c>
      <c r="I232" s="211"/>
      <c r="J232" s="212">
        <f>ROUND(I232*H232,2)</f>
        <v>0</v>
      </c>
      <c r="K232" s="208" t="s">
        <v>138</v>
      </c>
      <c r="L232" s="46"/>
      <c r="M232" s="213" t="s">
        <v>19</v>
      </c>
      <c r="N232" s="214" t="s">
        <v>42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139</v>
      </c>
      <c r="AT232" s="217" t="s">
        <v>134</v>
      </c>
      <c r="AU232" s="217" t="s">
        <v>81</v>
      </c>
      <c r="AY232" s="19" t="s">
        <v>131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79</v>
      </c>
      <c r="BK232" s="218">
        <f>ROUND(I232*H232,2)</f>
        <v>0</v>
      </c>
      <c r="BL232" s="19" t="s">
        <v>139</v>
      </c>
      <c r="BM232" s="217" t="s">
        <v>714</v>
      </c>
    </row>
    <row r="233" spans="1:47" s="2" customFormat="1" ht="12">
      <c r="A233" s="40"/>
      <c r="B233" s="41"/>
      <c r="C233" s="42"/>
      <c r="D233" s="219" t="s">
        <v>141</v>
      </c>
      <c r="E233" s="42"/>
      <c r="F233" s="220" t="s">
        <v>233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141</v>
      </c>
      <c r="AU233" s="19" t="s">
        <v>81</v>
      </c>
    </row>
    <row r="234" spans="1:65" s="2" customFormat="1" ht="21.75" customHeight="1">
      <c r="A234" s="40"/>
      <c r="B234" s="41"/>
      <c r="C234" s="206" t="s">
        <v>299</v>
      </c>
      <c r="D234" s="206" t="s">
        <v>134</v>
      </c>
      <c r="E234" s="207" t="s">
        <v>235</v>
      </c>
      <c r="F234" s="208" t="s">
        <v>236</v>
      </c>
      <c r="G234" s="209" t="s">
        <v>226</v>
      </c>
      <c r="H234" s="210">
        <v>6.847</v>
      </c>
      <c r="I234" s="211"/>
      <c r="J234" s="212">
        <f>ROUND(I234*H234,2)</f>
        <v>0</v>
      </c>
      <c r="K234" s="208" t="s">
        <v>138</v>
      </c>
      <c r="L234" s="46"/>
      <c r="M234" s="213" t="s">
        <v>19</v>
      </c>
      <c r="N234" s="214" t="s">
        <v>42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139</v>
      </c>
      <c r="AT234" s="217" t="s">
        <v>134</v>
      </c>
      <c r="AU234" s="217" t="s">
        <v>81</v>
      </c>
      <c r="AY234" s="19" t="s">
        <v>131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79</v>
      </c>
      <c r="BK234" s="218">
        <f>ROUND(I234*H234,2)</f>
        <v>0</v>
      </c>
      <c r="BL234" s="19" t="s">
        <v>139</v>
      </c>
      <c r="BM234" s="217" t="s">
        <v>715</v>
      </c>
    </row>
    <row r="235" spans="1:47" s="2" customFormat="1" ht="12">
      <c r="A235" s="40"/>
      <c r="B235" s="41"/>
      <c r="C235" s="42"/>
      <c r="D235" s="219" t="s">
        <v>141</v>
      </c>
      <c r="E235" s="42"/>
      <c r="F235" s="220" t="s">
        <v>238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141</v>
      </c>
      <c r="AU235" s="19" t="s">
        <v>81</v>
      </c>
    </row>
    <row r="236" spans="1:65" s="2" customFormat="1" ht="24.15" customHeight="1">
      <c r="A236" s="40"/>
      <c r="B236" s="41"/>
      <c r="C236" s="206" t="s">
        <v>304</v>
      </c>
      <c r="D236" s="206" t="s">
        <v>134</v>
      </c>
      <c r="E236" s="207" t="s">
        <v>240</v>
      </c>
      <c r="F236" s="208" t="s">
        <v>241</v>
      </c>
      <c r="G236" s="209" t="s">
        <v>226</v>
      </c>
      <c r="H236" s="210">
        <v>61.623</v>
      </c>
      <c r="I236" s="211"/>
      <c r="J236" s="212">
        <f>ROUND(I236*H236,2)</f>
        <v>0</v>
      </c>
      <c r="K236" s="208" t="s">
        <v>138</v>
      </c>
      <c r="L236" s="46"/>
      <c r="M236" s="213" t="s">
        <v>19</v>
      </c>
      <c r="N236" s="214" t="s">
        <v>42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139</v>
      </c>
      <c r="AT236" s="217" t="s">
        <v>134</v>
      </c>
      <c r="AU236" s="217" t="s">
        <v>81</v>
      </c>
      <c r="AY236" s="19" t="s">
        <v>131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79</v>
      </c>
      <c r="BK236" s="218">
        <f>ROUND(I236*H236,2)</f>
        <v>0</v>
      </c>
      <c r="BL236" s="19" t="s">
        <v>139</v>
      </c>
      <c r="BM236" s="217" t="s">
        <v>716</v>
      </c>
    </row>
    <row r="237" spans="1:47" s="2" customFormat="1" ht="12">
      <c r="A237" s="40"/>
      <c r="B237" s="41"/>
      <c r="C237" s="42"/>
      <c r="D237" s="219" t="s">
        <v>141</v>
      </c>
      <c r="E237" s="42"/>
      <c r="F237" s="220" t="s">
        <v>243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141</v>
      </c>
      <c r="AU237" s="19" t="s">
        <v>81</v>
      </c>
    </row>
    <row r="238" spans="1:51" s="13" customFormat="1" ht="12">
      <c r="A238" s="13"/>
      <c r="B238" s="224"/>
      <c r="C238" s="225"/>
      <c r="D238" s="226" t="s">
        <v>143</v>
      </c>
      <c r="E238" s="227" t="s">
        <v>19</v>
      </c>
      <c r="F238" s="228" t="s">
        <v>717</v>
      </c>
      <c r="G238" s="225"/>
      <c r="H238" s="229">
        <v>61.623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143</v>
      </c>
      <c r="AU238" s="235" t="s">
        <v>81</v>
      </c>
      <c r="AV238" s="13" t="s">
        <v>81</v>
      </c>
      <c r="AW238" s="13" t="s">
        <v>32</v>
      </c>
      <c r="AX238" s="13" t="s">
        <v>79</v>
      </c>
      <c r="AY238" s="235" t="s">
        <v>131</v>
      </c>
    </row>
    <row r="239" spans="1:65" s="2" customFormat="1" ht="24.15" customHeight="1">
      <c r="A239" s="40"/>
      <c r="B239" s="41"/>
      <c r="C239" s="206" t="s">
        <v>311</v>
      </c>
      <c r="D239" s="206" t="s">
        <v>134</v>
      </c>
      <c r="E239" s="207" t="s">
        <v>246</v>
      </c>
      <c r="F239" s="208" t="s">
        <v>247</v>
      </c>
      <c r="G239" s="209" t="s">
        <v>226</v>
      </c>
      <c r="H239" s="210">
        <v>2.146</v>
      </c>
      <c r="I239" s="211"/>
      <c r="J239" s="212">
        <f>ROUND(I239*H239,2)</f>
        <v>0</v>
      </c>
      <c r="K239" s="208" t="s">
        <v>138</v>
      </c>
      <c r="L239" s="46"/>
      <c r="M239" s="213" t="s">
        <v>19</v>
      </c>
      <c r="N239" s="214" t="s">
        <v>42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139</v>
      </c>
      <c r="AT239" s="217" t="s">
        <v>134</v>
      </c>
      <c r="AU239" s="217" t="s">
        <v>81</v>
      </c>
      <c r="AY239" s="19" t="s">
        <v>131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79</v>
      </c>
      <c r="BK239" s="218">
        <f>ROUND(I239*H239,2)</f>
        <v>0</v>
      </c>
      <c r="BL239" s="19" t="s">
        <v>139</v>
      </c>
      <c r="BM239" s="217" t="s">
        <v>718</v>
      </c>
    </row>
    <row r="240" spans="1:47" s="2" customFormat="1" ht="12">
      <c r="A240" s="40"/>
      <c r="B240" s="41"/>
      <c r="C240" s="42"/>
      <c r="D240" s="219" t="s">
        <v>141</v>
      </c>
      <c r="E240" s="42"/>
      <c r="F240" s="220" t="s">
        <v>249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141</v>
      </c>
      <c r="AU240" s="19" t="s">
        <v>81</v>
      </c>
    </row>
    <row r="241" spans="1:65" s="2" customFormat="1" ht="24.15" customHeight="1">
      <c r="A241" s="40"/>
      <c r="B241" s="41"/>
      <c r="C241" s="206" t="s">
        <v>316</v>
      </c>
      <c r="D241" s="206" t="s">
        <v>134</v>
      </c>
      <c r="E241" s="207" t="s">
        <v>251</v>
      </c>
      <c r="F241" s="208" t="s">
        <v>252</v>
      </c>
      <c r="G241" s="209" t="s">
        <v>226</v>
      </c>
      <c r="H241" s="210">
        <v>4.052</v>
      </c>
      <c r="I241" s="211"/>
      <c r="J241" s="212">
        <f>ROUND(I241*H241,2)</f>
        <v>0</v>
      </c>
      <c r="K241" s="208" t="s">
        <v>138</v>
      </c>
      <c r="L241" s="46"/>
      <c r="M241" s="213" t="s">
        <v>19</v>
      </c>
      <c r="N241" s="214" t="s">
        <v>42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139</v>
      </c>
      <c r="AT241" s="217" t="s">
        <v>134</v>
      </c>
      <c r="AU241" s="217" t="s">
        <v>81</v>
      </c>
      <c r="AY241" s="19" t="s">
        <v>131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79</v>
      </c>
      <c r="BK241" s="218">
        <f>ROUND(I241*H241,2)</f>
        <v>0</v>
      </c>
      <c r="BL241" s="19" t="s">
        <v>139</v>
      </c>
      <c r="BM241" s="217" t="s">
        <v>719</v>
      </c>
    </row>
    <row r="242" spans="1:47" s="2" customFormat="1" ht="12">
      <c r="A242" s="40"/>
      <c r="B242" s="41"/>
      <c r="C242" s="42"/>
      <c r="D242" s="219" t="s">
        <v>141</v>
      </c>
      <c r="E242" s="42"/>
      <c r="F242" s="220" t="s">
        <v>254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141</v>
      </c>
      <c r="AU242" s="19" t="s">
        <v>81</v>
      </c>
    </row>
    <row r="243" spans="1:65" s="2" customFormat="1" ht="24.15" customHeight="1">
      <c r="A243" s="40"/>
      <c r="B243" s="41"/>
      <c r="C243" s="206" t="s">
        <v>321</v>
      </c>
      <c r="D243" s="206" t="s">
        <v>134</v>
      </c>
      <c r="E243" s="207" t="s">
        <v>255</v>
      </c>
      <c r="F243" s="208" t="s">
        <v>256</v>
      </c>
      <c r="G243" s="209" t="s">
        <v>226</v>
      </c>
      <c r="H243" s="210">
        <v>0.649</v>
      </c>
      <c r="I243" s="211"/>
      <c r="J243" s="212">
        <f>ROUND(I243*H243,2)</f>
        <v>0</v>
      </c>
      <c r="K243" s="208" t="s">
        <v>138</v>
      </c>
      <c r="L243" s="46"/>
      <c r="M243" s="213" t="s">
        <v>19</v>
      </c>
      <c r="N243" s="214" t="s">
        <v>42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139</v>
      </c>
      <c r="AT243" s="217" t="s">
        <v>134</v>
      </c>
      <c r="AU243" s="217" t="s">
        <v>81</v>
      </c>
      <c r="AY243" s="19" t="s">
        <v>131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79</v>
      </c>
      <c r="BK243" s="218">
        <f>ROUND(I243*H243,2)</f>
        <v>0</v>
      </c>
      <c r="BL243" s="19" t="s">
        <v>139</v>
      </c>
      <c r="BM243" s="217" t="s">
        <v>720</v>
      </c>
    </row>
    <row r="244" spans="1:47" s="2" customFormat="1" ht="12">
      <c r="A244" s="40"/>
      <c r="B244" s="41"/>
      <c r="C244" s="42"/>
      <c r="D244" s="219" t="s">
        <v>141</v>
      </c>
      <c r="E244" s="42"/>
      <c r="F244" s="220" t="s">
        <v>258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141</v>
      </c>
      <c r="AU244" s="19" t="s">
        <v>81</v>
      </c>
    </row>
    <row r="245" spans="1:63" s="12" customFormat="1" ht="22.8" customHeight="1">
      <c r="A245" s="12"/>
      <c r="B245" s="190"/>
      <c r="C245" s="191"/>
      <c r="D245" s="192" t="s">
        <v>70</v>
      </c>
      <c r="E245" s="204" t="s">
        <v>259</v>
      </c>
      <c r="F245" s="204" t="s">
        <v>260</v>
      </c>
      <c r="G245" s="191"/>
      <c r="H245" s="191"/>
      <c r="I245" s="194"/>
      <c r="J245" s="205">
        <f>BK245</f>
        <v>0</v>
      </c>
      <c r="K245" s="191"/>
      <c r="L245" s="196"/>
      <c r="M245" s="197"/>
      <c r="N245" s="198"/>
      <c r="O245" s="198"/>
      <c r="P245" s="199">
        <f>SUM(P246:P247)</f>
        <v>0</v>
      </c>
      <c r="Q245" s="198"/>
      <c r="R245" s="199">
        <f>SUM(R246:R247)</f>
        <v>0</v>
      </c>
      <c r="S245" s="198"/>
      <c r="T245" s="200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1" t="s">
        <v>79</v>
      </c>
      <c r="AT245" s="202" t="s">
        <v>70</v>
      </c>
      <c r="AU245" s="202" t="s">
        <v>79</v>
      </c>
      <c r="AY245" s="201" t="s">
        <v>131</v>
      </c>
      <c r="BK245" s="203">
        <f>SUM(BK246:BK247)</f>
        <v>0</v>
      </c>
    </row>
    <row r="246" spans="1:65" s="2" customFormat="1" ht="33" customHeight="1">
      <c r="A246" s="40"/>
      <c r="B246" s="41"/>
      <c r="C246" s="206" t="s">
        <v>326</v>
      </c>
      <c r="D246" s="206" t="s">
        <v>134</v>
      </c>
      <c r="E246" s="207" t="s">
        <v>262</v>
      </c>
      <c r="F246" s="208" t="s">
        <v>263</v>
      </c>
      <c r="G246" s="209" t="s">
        <v>226</v>
      </c>
      <c r="H246" s="210">
        <v>2.953</v>
      </c>
      <c r="I246" s="211"/>
      <c r="J246" s="212">
        <f>ROUND(I246*H246,2)</f>
        <v>0</v>
      </c>
      <c r="K246" s="208" t="s">
        <v>138</v>
      </c>
      <c r="L246" s="46"/>
      <c r="M246" s="213" t="s">
        <v>19</v>
      </c>
      <c r="N246" s="214" t="s">
        <v>42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139</v>
      </c>
      <c r="AT246" s="217" t="s">
        <v>134</v>
      </c>
      <c r="AU246" s="217" t="s">
        <v>81</v>
      </c>
      <c r="AY246" s="19" t="s">
        <v>131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79</v>
      </c>
      <c r="BK246" s="218">
        <f>ROUND(I246*H246,2)</f>
        <v>0</v>
      </c>
      <c r="BL246" s="19" t="s">
        <v>139</v>
      </c>
      <c r="BM246" s="217" t="s">
        <v>721</v>
      </c>
    </row>
    <row r="247" spans="1:47" s="2" customFormat="1" ht="12">
      <c r="A247" s="40"/>
      <c r="B247" s="41"/>
      <c r="C247" s="42"/>
      <c r="D247" s="219" t="s">
        <v>141</v>
      </c>
      <c r="E247" s="42"/>
      <c r="F247" s="220" t="s">
        <v>265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141</v>
      </c>
      <c r="AU247" s="19" t="s">
        <v>81</v>
      </c>
    </row>
    <row r="248" spans="1:63" s="12" customFormat="1" ht="25.9" customHeight="1">
      <c r="A248" s="12"/>
      <c r="B248" s="190"/>
      <c r="C248" s="191"/>
      <c r="D248" s="192" t="s">
        <v>70</v>
      </c>
      <c r="E248" s="193" t="s">
        <v>266</v>
      </c>
      <c r="F248" s="193" t="s">
        <v>267</v>
      </c>
      <c r="G248" s="191"/>
      <c r="H248" s="191"/>
      <c r="I248" s="194"/>
      <c r="J248" s="195">
        <f>BK248</f>
        <v>0</v>
      </c>
      <c r="K248" s="191"/>
      <c r="L248" s="196"/>
      <c r="M248" s="197"/>
      <c r="N248" s="198"/>
      <c r="O248" s="198"/>
      <c r="P248" s="199">
        <f>P249+P252+P280+P285+P289+P295+P301+P312+P347+P372+P393</f>
        <v>0</v>
      </c>
      <c r="Q248" s="198"/>
      <c r="R248" s="199">
        <f>R249+R252+R280+R285+R289+R295+R301+R312+R347+R372+R393</f>
        <v>2.03713712</v>
      </c>
      <c r="S248" s="198"/>
      <c r="T248" s="200">
        <f>T249+T252+T280+T285+T289+T295+T301+T312+T347+T372+T393</f>
        <v>0.37548148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1" t="s">
        <v>81</v>
      </c>
      <c r="AT248" s="202" t="s">
        <v>70</v>
      </c>
      <c r="AU248" s="202" t="s">
        <v>71</v>
      </c>
      <c r="AY248" s="201" t="s">
        <v>131</v>
      </c>
      <c r="BK248" s="203">
        <f>BK249+BK252+BK280+BK285+BK289+BK295+BK301+BK312+BK347+BK372+BK393</f>
        <v>0</v>
      </c>
    </row>
    <row r="249" spans="1:63" s="12" customFormat="1" ht="22.8" customHeight="1">
      <c r="A249" s="12"/>
      <c r="B249" s="190"/>
      <c r="C249" s="191"/>
      <c r="D249" s="192" t="s">
        <v>70</v>
      </c>
      <c r="E249" s="204" t="s">
        <v>268</v>
      </c>
      <c r="F249" s="204" t="s">
        <v>269</v>
      </c>
      <c r="G249" s="191"/>
      <c r="H249" s="191"/>
      <c r="I249" s="194"/>
      <c r="J249" s="205">
        <f>BK249</f>
        <v>0</v>
      </c>
      <c r="K249" s="191"/>
      <c r="L249" s="196"/>
      <c r="M249" s="197"/>
      <c r="N249" s="198"/>
      <c r="O249" s="198"/>
      <c r="P249" s="199">
        <f>SUM(P250:P251)</f>
        <v>0</v>
      </c>
      <c r="Q249" s="198"/>
      <c r="R249" s="199">
        <f>SUM(R250:R251)</f>
        <v>0</v>
      </c>
      <c r="S249" s="198"/>
      <c r="T249" s="200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1" t="s">
        <v>81</v>
      </c>
      <c r="AT249" s="202" t="s">
        <v>70</v>
      </c>
      <c r="AU249" s="202" t="s">
        <v>79</v>
      </c>
      <c r="AY249" s="201" t="s">
        <v>131</v>
      </c>
      <c r="BK249" s="203">
        <f>SUM(BK250:BK251)</f>
        <v>0</v>
      </c>
    </row>
    <row r="250" spans="1:65" s="2" customFormat="1" ht="16.5" customHeight="1">
      <c r="A250" s="40"/>
      <c r="B250" s="41"/>
      <c r="C250" s="206" t="s">
        <v>331</v>
      </c>
      <c r="D250" s="206" t="s">
        <v>134</v>
      </c>
      <c r="E250" s="207" t="s">
        <v>275</v>
      </c>
      <c r="F250" s="208" t="s">
        <v>276</v>
      </c>
      <c r="G250" s="209" t="s">
        <v>176</v>
      </c>
      <c r="H250" s="210">
        <v>2</v>
      </c>
      <c r="I250" s="211"/>
      <c r="J250" s="212">
        <f>ROUND(I250*H250,2)</f>
        <v>0</v>
      </c>
      <c r="K250" s="208" t="s">
        <v>19</v>
      </c>
      <c r="L250" s="46"/>
      <c r="M250" s="213" t="s">
        <v>19</v>
      </c>
      <c r="N250" s="214" t="s">
        <v>42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229</v>
      </c>
      <c r="AT250" s="217" t="s">
        <v>134</v>
      </c>
      <c r="AU250" s="217" t="s">
        <v>81</v>
      </c>
      <c r="AY250" s="19" t="s">
        <v>131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79</v>
      </c>
      <c r="BK250" s="218">
        <f>ROUND(I250*H250,2)</f>
        <v>0</v>
      </c>
      <c r="BL250" s="19" t="s">
        <v>229</v>
      </c>
      <c r="BM250" s="217" t="s">
        <v>722</v>
      </c>
    </row>
    <row r="251" spans="1:65" s="2" customFormat="1" ht="24.15" customHeight="1">
      <c r="A251" s="40"/>
      <c r="B251" s="41"/>
      <c r="C251" s="206" t="s">
        <v>337</v>
      </c>
      <c r="D251" s="206" t="s">
        <v>134</v>
      </c>
      <c r="E251" s="207" t="s">
        <v>279</v>
      </c>
      <c r="F251" s="208" t="s">
        <v>280</v>
      </c>
      <c r="G251" s="209" t="s">
        <v>281</v>
      </c>
      <c r="H251" s="257"/>
      <c r="I251" s="211"/>
      <c r="J251" s="212">
        <f>ROUND(I251*H251,2)</f>
        <v>0</v>
      </c>
      <c r="K251" s="208" t="s">
        <v>19</v>
      </c>
      <c r="L251" s="46"/>
      <c r="M251" s="213" t="s">
        <v>19</v>
      </c>
      <c r="N251" s="214" t="s">
        <v>42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229</v>
      </c>
      <c r="AT251" s="217" t="s">
        <v>134</v>
      </c>
      <c r="AU251" s="217" t="s">
        <v>81</v>
      </c>
      <c r="AY251" s="19" t="s">
        <v>131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79</v>
      </c>
      <c r="BK251" s="218">
        <f>ROUND(I251*H251,2)</f>
        <v>0</v>
      </c>
      <c r="BL251" s="19" t="s">
        <v>229</v>
      </c>
      <c r="BM251" s="217" t="s">
        <v>723</v>
      </c>
    </row>
    <row r="252" spans="1:63" s="12" customFormat="1" ht="22.8" customHeight="1">
      <c r="A252" s="12"/>
      <c r="B252" s="190"/>
      <c r="C252" s="191"/>
      <c r="D252" s="192" t="s">
        <v>70</v>
      </c>
      <c r="E252" s="204" t="s">
        <v>283</v>
      </c>
      <c r="F252" s="204" t="s">
        <v>284</v>
      </c>
      <c r="G252" s="191"/>
      <c r="H252" s="191"/>
      <c r="I252" s="194"/>
      <c r="J252" s="205">
        <f>BK252</f>
        <v>0</v>
      </c>
      <c r="K252" s="191"/>
      <c r="L252" s="196"/>
      <c r="M252" s="197"/>
      <c r="N252" s="198"/>
      <c r="O252" s="198"/>
      <c r="P252" s="199">
        <f>SUM(P253:P279)</f>
        <v>0</v>
      </c>
      <c r="Q252" s="198"/>
      <c r="R252" s="199">
        <f>SUM(R253:R279)</f>
        <v>0.04078</v>
      </c>
      <c r="S252" s="198"/>
      <c r="T252" s="200">
        <f>SUM(T253:T279)</f>
        <v>0.14493999999999999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1" t="s">
        <v>81</v>
      </c>
      <c r="AT252" s="202" t="s">
        <v>70</v>
      </c>
      <c r="AU252" s="202" t="s">
        <v>79</v>
      </c>
      <c r="AY252" s="201" t="s">
        <v>131</v>
      </c>
      <c r="BK252" s="203">
        <f>SUM(BK253:BK279)</f>
        <v>0</v>
      </c>
    </row>
    <row r="253" spans="1:65" s="2" customFormat="1" ht="16.5" customHeight="1">
      <c r="A253" s="40"/>
      <c r="B253" s="41"/>
      <c r="C253" s="206" t="s">
        <v>343</v>
      </c>
      <c r="D253" s="206" t="s">
        <v>134</v>
      </c>
      <c r="E253" s="207" t="s">
        <v>286</v>
      </c>
      <c r="F253" s="208" t="s">
        <v>287</v>
      </c>
      <c r="G253" s="209" t="s">
        <v>176</v>
      </c>
      <c r="H253" s="210">
        <v>3</v>
      </c>
      <c r="I253" s="211"/>
      <c r="J253" s="212">
        <f>ROUND(I253*H253,2)</f>
        <v>0</v>
      </c>
      <c r="K253" s="208" t="s">
        <v>138</v>
      </c>
      <c r="L253" s="46"/>
      <c r="M253" s="213" t="s">
        <v>19</v>
      </c>
      <c r="N253" s="214" t="s">
        <v>42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0.0342</v>
      </c>
      <c r="T253" s="216">
        <f>S253*H253</f>
        <v>0.1026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229</v>
      </c>
      <c r="AT253" s="217" t="s">
        <v>134</v>
      </c>
      <c r="AU253" s="217" t="s">
        <v>81</v>
      </c>
      <c r="AY253" s="19" t="s">
        <v>131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79</v>
      </c>
      <c r="BK253" s="218">
        <f>ROUND(I253*H253,2)</f>
        <v>0</v>
      </c>
      <c r="BL253" s="19" t="s">
        <v>229</v>
      </c>
      <c r="BM253" s="217" t="s">
        <v>724</v>
      </c>
    </row>
    <row r="254" spans="1:47" s="2" customFormat="1" ht="12">
      <c r="A254" s="40"/>
      <c r="B254" s="41"/>
      <c r="C254" s="42"/>
      <c r="D254" s="219" t="s">
        <v>141</v>
      </c>
      <c r="E254" s="42"/>
      <c r="F254" s="220" t="s">
        <v>289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141</v>
      </c>
      <c r="AU254" s="19" t="s">
        <v>81</v>
      </c>
    </row>
    <row r="255" spans="1:65" s="2" customFormat="1" ht="16.5" customHeight="1">
      <c r="A255" s="40"/>
      <c r="B255" s="41"/>
      <c r="C255" s="206" t="s">
        <v>348</v>
      </c>
      <c r="D255" s="206" t="s">
        <v>134</v>
      </c>
      <c r="E255" s="207" t="s">
        <v>296</v>
      </c>
      <c r="F255" s="208" t="s">
        <v>297</v>
      </c>
      <c r="G255" s="209" t="s">
        <v>176</v>
      </c>
      <c r="H255" s="210">
        <v>2</v>
      </c>
      <c r="I255" s="211"/>
      <c r="J255" s="212">
        <f>ROUND(I255*H255,2)</f>
        <v>0</v>
      </c>
      <c r="K255" s="208" t="s">
        <v>19</v>
      </c>
      <c r="L255" s="46"/>
      <c r="M255" s="213" t="s">
        <v>19</v>
      </c>
      <c r="N255" s="214" t="s">
        <v>42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0.01946</v>
      </c>
      <c r="T255" s="216">
        <f>S255*H255</f>
        <v>0.03892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229</v>
      </c>
      <c r="AT255" s="217" t="s">
        <v>134</v>
      </c>
      <c r="AU255" s="217" t="s">
        <v>81</v>
      </c>
      <c r="AY255" s="19" t="s">
        <v>131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79</v>
      </c>
      <c r="BK255" s="218">
        <f>ROUND(I255*H255,2)</f>
        <v>0</v>
      </c>
      <c r="BL255" s="19" t="s">
        <v>229</v>
      </c>
      <c r="BM255" s="217" t="s">
        <v>725</v>
      </c>
    </row>
    <row r="256" spans="1:65" s="2" customFormat="1" ht="16.5" customHeight="1">
      <c r="A256" s="40"/>
      <c r="B256" s="41"/>
      <c r="C256" s="206" t="s">
        <v>354</v>
      </c>
      <c r="D256" s="206" t="s">
        <v>134</v>
      </c>
      <c r="E256" s="207" t="s">
        <v>300</v>
      </c>
      <c r="F256" s="208" t="s">
        <v>301</v>
      </c>
      <c r="G256" s="209" t="s">
        <v>176</v>
      </c>
      <c r="H256" s="210">
        <v>2</v>
      </c>
      <c r="I256" s="211"/>
      <c r="J256" s="212">
        <f>ROUND(I256*H256,2)</f>
        <v>0</v>
      </c>
      <c r="K256" s="208" t="s">
        <v>138</v>
      </c>
      <c r="L256" s="46"/>
      <c r="M256" s="213" t="s">
        <v>19</v>
      </c>
      <c r="N256" s="214" t="s">
        <v>42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0.00086</v>
      </c>
      <c r="T256" s="216">
        <f>S256*H256</f>
        <v>0.00172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229</v>
      </c>
      <c r="AT256" s="217" t="s">
        <v>134</v>
      </c>
      <c r="AU256" s="217" t="s">
        <v>81</v>
      </c>
      <c r="AY256" s="19" t="s">
        <v>131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79</v>
      </c>
      <c r="BK256" s="218">
        <f>ROUND(I256*H256,2)</f>
        <v>0</v>
      </c>
      <c r="BL256" s="19" t="s">
        <v>229</v>
      </c>
      <c r="BM256" s="217" t="s">
        <v>726</v>
      </c>
    </row>
    <row r="257" spans="1:47" s="2" customFormat="1" ht="12">
      <c r="A257" s="40"/>
      <c r="B257" s="41"/>
      <c r="C257" s="42"/>
      <c r="D257" s="219" t="s">
        <v>141</v>
      </c>
      <c r="E257" s="42"/>
      <c r="F257" s="220" t="s">
        <v>303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141</v>
      </c>
      <c r="AU257" s="19" t="s">
        <v>81</v>
      </c>
    </row>
    <row r="258" spans="1:65" s="2" customFormat="1" ht="16.5" customHeight="1">
      <c r="A258" s="40"/>
      <c r="B258" s="41"/>
      <c r="C258" s="206" t="s">
        <v>358</v>
      </c>
      <c r="D258" s="206" t="s">
        <v>134</v>
      </c>
      <c r="E258" s="207" t="s">
        <v>312</v>
      </c>
      <c r="F258" s="208" t="s">
        <v>313</v>
      </c>
      <c r="G258" s="209" t="s">
        <v>307</v>
      </c>
      <c r="H258" s="210">
        <v>2</v>
      </c>
      <c r="I258" s="211"/>
      <c r="J258" s="212">
        <f>ROUND(I258*H258,2)</f>
        <v>0</v>
      </c>
      <c r="K258" s="208" t="s">
        <v>19</v>
      </c>
      <c r="L258" s="46"/>
      <c r="M258" s="213" t="s">
        <v>19</v>
      </c>
      <c r="N258" s="214" t="s">
        <v>42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0.00085</v>
      </c>
      <c r="T258" s="216">
        <f>S258*H258</f>
        <v>0.0017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229</v>
      </c>
      <c r="AT258" s="217" t="s">
        <v>134</v>
      </c>
      <c r="AU258" s="217" t="s">
        <v>81</v>
      </c>
      <c r="AY258" s="19" t="s">
        <v>131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79</v>
      </c>
      <c r="BK258" s="218">
        <f>ROUND(I258*H258,2)</f>
        <v>0</v>
      </c>
      <c r="BL258" s="19" t="s">
        <v>229</v>
      </c>
      <c r="BM258" s="217" t="s">
        <v>727</v>
      </c>
    </row>
    <row r="259" spans="1:51" s="15" customFormat="1" ht="12">
      <c r="A259" s="15"/>
      <c r="B259" s="247"/>
      <c r="C259" s="248"/>
      <c r="D259" s="226" t="s">
        <v>143</v>
      </c>
      <c r="E259" s="249" t="s">
        <v>19</v>
      </c>
      <c r="F259" s="250" t="s">
        <v>315</v>
      </c>
      <c r="G259" s="248"/>
      <c r="H259" s="249" t="s">
        <v>19</v>
      </c>
      <c r="I259" s="251"/>
      <c r="J259" s="248"/>
      <c r="K259" s="248"/>
      <c r="L259" s="252"/>
      <c r="M259" s="253"/>
      <c r="N259" s="254"/>
      <c r="O259" s="254"/>
      <c r="P259" s="254"/>
      <c r="Q259" s="254"/>
      <c r="R259" s="254"/>
      <c r="S259" s="254"/>
      <c r="T259" s="25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6" t="s">
        <v>143</v>
      </c>
      <c r="AU259" s="256" t="s">
        <v>81</v>
      </c>
      <c r="AV259" s="15" t="s">
        <v>79</v>
      </c>
      <c r="AW259" s="15" t="s">
        <v>32</v>
      </c>
      <c r="AX259" s="15" t="s">
        <v>71</v>
      </c>
      <c r="AY259" s="256" t="s">
        <v>131</v>
      </c>
    </row>
    <row r="260" spans="1:51" s="13" customFormat="1" ht="12">
      <c r="A260" s="13"/>
      <c r="B260" s="224"/>
      <c r="C260" s="225"/>
      <c r="D260" s="226" t="s">
        <v>143</v>
      </c>
      <c r="E260" s="227" t="s">
        <v>19</v>
      </c>
      <c r="F260" s="228" t="s">
        <v>81</v>
      </c>
      <c r="G260" s="225"/>
      <c r="H260" s="229">
        <v>2</v>
      </c>
      <c r="I260" s="230"/>
      <c r="J260" s="225"/>
      <c r="K260" s="225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143</v>
      </c>
      <c r="AU260" s="235" t="s">
        <v>81</v>
      </c>
      <c r="AV260" s="13" t="s">
        <v>81</v>
      </c>
      <c r="AW260" s="13" t="s">
        <v>32</v>
      </c>
      <c r="AX260" s="13" t="s">
        <v>79</v>
      </c>
      <c r="AY260" s="235" t="s">
        <v>131</v>
      </c>
    </row>
    <row r="261" spans="1:65" s="2" customFormat="1" ht="21.75" customHeight="1">
      <c r="A261" s="40"/>
      <c r="B261" s="41"/>
      <c r="C261" s="206" t="s">
        <v>362</v>
      </c>
      <c r="D261" s="206" t="s">
        <v>134</v>
      </c>
      <c r="E261" s="207" t="s">
        <v>317</v>
      </c>
      <c r="F261" s="208" t="s">
        <v>318</v>
      </c>
      <c r="G261" s="209" t="s">
        <v>176</v>
      </c>
      <c r="H261" s="210">
        <v>2</v>
      </c>
      <c r="I261" s="211"/>
      <c r="J261" s="212">
        <f>ROUND(I261*H261,2)</f>
        <v>0</v>
      </c>
      <c r="K261" s="208" t="s">
        <v>138</v>
      </c>
      <c r="L261" s="46"/>
      <c r="M261" s="213" t="s">
        <v>19</v>
      </c>
      <c r="N261" s="214" t="s">
        <v>42</v>
      </c>
      <c r="O261" s="86"/>
      <c r="P261" s="215">
        <f>O261*H261</f>
        <v>0</v>
      </c>
      <c r="Q261" s="215">
        <v>0.01697</v>
      </c>
      <c r="R261" s="215">
        <f>Q261*H261</f>
        <v>0.03394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229</v>
      </c>
      <c r="AT261" s="217" t="s">
        <v>134</v>
      </c>
      <c r="AU261" s="217" t="s">
        <v>81</v>
      </c>
      <c r="AY261" s="19" t="s">
        <v>131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79</v>
      </c>
      <c r="BK261" s="218">
        <f>ROUND(I261*H261,2)</f>
        <v>0</v>
      </c>
      <c r="BL261" s="19" t="s">
        <v>229</v>
      </c>
      <c r="BM261" s="217" t="s">
        <v>728</v>
      </c>
    </row>
    <row r="262" spans="1:47" s="2" customFormat="1" ht="12">
      <c r="A262" s="40"/>
      <c r="B262" s="41"/>
      <c r="C262" s="42"/>
      <c r="D262" s="219" t="s">
        <v>141</v>
      </c>
      <c r="E262" s="42"/>
      <c r="F262" s="220" t="s">
        <v>320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141</v>
      </c>
      <c r="AU262" s="19" t="s">
        <v>81</v>
      </c>
    </row>
    <row r="263" spans="1:65" s="2" customFormat="1" ht="16.5" customHeight="1">
      <c r="A263" s="40"/>
      <c r="B263" s="41"/>
      <c r="C263" s="206" t="s">
        <v>366</v>
      </c>
      <c r="D263" s="206" t="s">
        <v>134</v>
      </c>
      <c r="E263" s="207" t="s">
        <v>332</v>
      </c>
      <c r="F263" s="208" t="s">
        <v>333</v>
      </c>
      <c r="G263" s="209" t="s">
        <v>176</v>
      </c>
      <c r="H263" s="210">
        <v>2</v>
      </c>
      <c r="I263" s="211"/>
      <c r="J263" s="212">
        <f>ROUND(I263*H263,2)</f>
        <v>0</v>
      </c>
      <c r="K263" s="208" t="s">
        <v>138</v>
      </c>
      <c r="L263" s="46"/>
      <c r="M263" s="213" t="s">
        <v>19</v>
      </c>
      <c r="N263" s="214" t="s">
        <v>42</v>
      </c>
      <c r="O263" s="86"/>
      <c r="P263" s="215">
        <f>O263*H263</f>
        <v>0</v>
      </c>
      <c r="Q263" s="215">
        <v>0.00173</v>
      </c>
      <c r="R263" s="215">
        <f>Q263*H263</f>
        <v>0.00346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229</v>
      </c>
      <c r="AT263" s="217" t="s">
        <v>134</v>
      </c>
      <c r="AU263" s="217" t="s">
        <v>81</v>
      </c>
      <c r="AY263" s="19" t="s">
        <v>131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79</v>
      </c>
      <c r="BK263" s="218">
        <f>ROUND(I263*H263,2)</f>
        <v>0</v>
      </c>
      <c r="BL263" s="19" t="s">
        <v>229</v>
      </c>
      <c r="BM263" s="217" t="s">
        <v>729</v>
      </c>
    </row>
    <row r="264" spans="1:47" s="2" customFormat="1" ht="12">
      <c r="A264" s="40"/>
      <c r="B264" s="41"/>
      <c r="C264" s="42"/>
      <c r="D264" s="219" t="s">
        <v>141</v>
      </c>
      <c r="E264" s="42"/>
      <c r="F264" s="220" t="s">
        <v>335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141</v>
      </c>
      <c r="AU264" s="19" t="s">
        <v>81</v>
      </c>
    </row>
    <row r="265" spans="1:51" s="15" customFormat="1" ht="12">
      <c r="A265" s="15"/>
      <c r="B265" s="247"/>
      <c r="C265" s="248"/>
      <c r="D265" s="226" t="s">
        <v>143</v>
      </c>
      <c r="E265" s="249" t="s">
        <v>19</v>
      </c>
      <c r="F265" s="250" t="s">
        <v>336</v>
      </c>
      <c r="G265" s="248"/>
      <c r="H265" s="249" t="s">
        <v>19</v>
      </c>
      <c r="I265" s="251"/>
      <c r="J265" s="248"/>
      <c r="K265" s="248"/>
      <c r="L265" s="252"/>
      <c r="M265" s="253"/>
      <c r="N265" s="254"/>
      <c r="O265" s="254"/>
      <c r="P265" s="254"/>
      <c r="Q265" s="254"/>
      <c r="R265" s="254"/>
      <c r="S265" s="254"/>
      <c r="T265" s="25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6" t="s">
        <v>143</v>
      </c>
      <c r="AU265" s="256" t="s">
        <v>81</v>
      </c>
      <c r="AV265" s="15" t="s">
        <v>79</v>
      </c>
      <c r="AW265" s="15" t="s">
        <v>32</v>
      </c>
      <c r="AX265" s="15" t="s">
        <v>71</v>
      </c>
      <c r="AY265" s="256" t="s">
        <v>131</v>
      </c>
    </row>
    <row r="266" spans="1:51" s="13" customFormat="1" ht="12">
      <c r="A266" s="13"/>
      <c r="B266" s="224"/>
      <c r="C266" s="225"/>
      <c r="D266" s="226" t="s">
        <v>143</v>
      </c>
      <c r="E266" s="227" t="s">
        <v>19</v>
      </c>
      <c r="F266" s="228" t="s">
        <v>81</v>
      </c>
      <c r="G266" s="225"/>
      <c r="H266" s="229">
        <v>2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143</v>
      </c>
      <c r="AU266" s="235" t="s">
        <v>81</v>
      </c>
      <c r="AV266" s="13" t="s">
        <v>81</v>
      </c>
      <c r="AW266" s="13" t="s">
        <v>32</v>
      </c>
      <c r="AX266" s="13" t="s">
        <v>79</v>
      </c>
      <c r="AY266" s="235" t="s">
        <v>131</v>
      </c>
    </row>
    <row r="267" spans="1:65" s="2" customFormat="1" ht="16.5" customHeight="1">
      <c r="A267" s="40"/>
      <c r="B267" s="41"/>
      <c r="C267" s="258" t="s">
        <v>370</v>
      </c>
      <c r="D267" s="258" t="s">
        <v>338</v>
      </c>
      <c r="E267" s="259" t="s">
        <v>339</v>
      </c>
      <c r="F267" s="260" t="s">
        <v>340</v>
      </c>
      <c r="G267" s="261" t="s">
        <v>341</v>
      </c>
      <c r="H267" s="262">
        <v>2</v>
      </c>
      <c r="I267" s="263"/>
      <c r="J267" s="264">
        <f>ROUND(I267*H267,2)</f>
        <v>0</v>
      </c>
      <c r="K267" s="260" t="s">
        <v>138</v>
      </c>
      <c r="L267" s="265"/>
      <c r="M267" s="266" t="s">
        <v>19</v>
      </c>
      <c r="N267" s="267" t="s">
        <v>42</v>
      </c>
      <c r="O267" s="86"/>
      <c r="P267" s="215">
        <f>O267*H267</f>
        <v>0</v>
      </c>
      <c r="Q267" s="215">
        <v>0.0005</v>
      </c>
      <c r="R267" s="215">
        <f>Q267*H267</f>
        <v>0.001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316</v>
      </c>
      <c r="AT267" s="217" t="s">
        <v>338</v>
      </c>
      <c r="AU267" s="217" t="s">
        <v>81</v>
      </c>
      <c r="AY267" s="19" t="s">
        <v>131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79</v>
      </c>
      <c r="BK267" s="218">
        <f>ROUND(I267*H267,2)</f>
        <v>0</v>
      </c>
      <c r="BL267" s="19" t="s">
        <v>229</v>
      </c>
      <c r="BM267" s="217" t="s">
        <v>730</v>
      </c>
    </row>
    <row r="268" spans="1:65" s="2" customFormat="1" ht="24.15" customHeight="1">
      <c r="A268" s="40"/>
      <c r="B268" s="41"/>
      <c r="C268" s="206" t="s">
        <v>377</v>
      </c>
      <c r="D268" s="206" t="s">
        <v>134</v>
      </c>
      <c r="E268" s="207" t="s">
        <v>344</v>
      </c>
      <c r="F268" s="208" t="s">
        <v>345</v>
      </c>
      <c r="G268" s="209" t="s">
        <v>176</v>
      </c>
      <c r="H268" s="210">
        <v>2</v>
      </c>
      <c r="I268" s="211"/>
      <c r="J268" s="212">
        <f>ROUND(I268*H268,2)</f>
        <v>0</v>
      </c>
      <c r="K268" s="208" t="s">
        <v>138</v>
      </c>
      <c r="L268" s="46"/>
      <c r="M268" s="213" t="s">
        <v>19</v>
      </c>
      <c r="N268" s="214" t="s">
        <v>42</v>
      </c>
      <c r="O268" s="86"/>
      <c r="P268" s="215">
        <f>O268*H268</f>
        <v>0</v>
      </c>
      <c r="Q268" s="215">
        <v>0.00104</v>
      </c>
      <c r="R268" s="215">
        <f>Q268*H268</f>
        <v>0.00208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229</v>
      </c>
      <c r="AT268" s="217" t="s">
        <v>134</v>
      </c>
      <c r="AU268" s="217" t="s">
        <v>81</v>
      </c>
      <c r="AY268" s="19" t="s">
        <v>131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79</v>
      </c>
      <c r="BK268" s="218">
        <f>ROUND(I268*H268,2)</f>
        <v>0</v>
      </c>
      <c r="BL268" s="19" t="s">
        <v>229</v>
      </c>
      <c r="BM268" s="217" t="s">
        <v>731</v>
      </c>
    </row>
    <row r="269" spans="1:47" s="2" customFormat="1" ht="12">
      <c r="A269" s="40"/>
      <c r="B269" s="41"/>
      <c r="C269" s="42"/>
      <c r="D269" s="219" t="s">
        <v>141</v>
      </c>
      <c r="E269" s="42"/>
      <c r="F269" s="220" t="s">
        <v>347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141</v>
      </c>
      <c r="AU269" s="19" t="s">
        <v>81</v>
      </c>
    </row>
    <row r="270" spans="1:65" s="2" customFormat="1" ht="16.5" customHeight="1">
      <c r="A270" s="40"/>
      <c r="B270" s="41"/>
      <c r="C270" s="206" t="s">
        <v>382</v>
      </c>
      <c r="D270" s="206" t="s">
        <v>134</v>
      </c>
      <c r="E270" s="207" t="s">
        <v>349</v>
      </c>
      <c r="F270" s="208" t="s">
        <v>350</v>
      </c>
      <c r="G270" s="209" t="s">
        <v>307</v>
      </c>
      <c r="H270" s="210">
        <v>2</v>
      </c>
      <c r="I270" s="211"/>
      <c r="J270" s="212">
        <f>ROUND(I270*H270,2)</f>
        <v>0</v>
      </c>
      <c r="K270" s="208" t="s">
        <v>138</v>
      </c>
      <c r="L270" s="46"/>
      <c r="M270" s="213" t="s">
        <v>19</v>
      </c>
      <c r="N270" s="214" t="s">
        <v>42</v>
      </c>
      <c r="O270" s="86"/>
      <c r="P270" s="215">
        <f>O270*H270</f>
        <v>0</v>
      </c>
      <c r="Q270" s="215">
        <v>0.00015</v>
      </c>
      <c r="R270" s="215">
        <f>Q270*H270</f>
        <v>0.0003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229</v>
      </c>
      <c r="AT270" s="217" t="s">
        <v>134</v>
      </c>
      <c r="AU270" s="217" t="s">
        <v>81</v>
      </c>
      <c r="AY270" s="19" t="s">
        <v>131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79</v>
      </c>
      <c r="BK270" s="218">
        <f>ROUND(I270*H270,2)</f>
        <v>0</v>
      </c>
      <c r="BL270" s="19" t="s">
        <v>229</v>
      </c>
      <c r="BM270" s="217" t="s">
        <v>732</v>
      </c>
    </row>
    <row r="271" spans="1:47" s="2" customFormat="1" ht="12">
      <c r="A271" s="40"/>
      <c r="B271" s="41"/>
      <c r="C271" s="42"/>
      <c r="D271" s="219" t="s">
        <v>141</v>
      </c>
      <c r="E271" s="42"/>
      <c r="F271" s="220" t="s">
        <v>352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141</v>
      </c>
      <c r="AU271" s="19" t="s">
        <v>81</v>
      </c>
    </row>
    <row r="272" spans="1:51" s="15" customFormat="1" ht="12">
      <c r="A272" s="15"/>
      <c r="B272" s="247"/>
      <c r="C272" s="248"/>
      <c r="D272" s="226" t="s">
        <v>143</v>
      </c>
      <c r="E272" s="249" t="s">
        <v>19</v>
      </c>
      <c r="F272" s="250" t="s">
        <v>353</v>
      </c>
      <c r="G272" s="248"/>
      <c r="H272" s="249" t="s">
        <v>19</v>
      </c>
      <c r="I272" s="251"/>
      <c r="J272" s="248"/>
      <c r="K272" s="248"/>
      <c r="L272" s="252"/>
      <c r="M272" s="253"/>
      <c r="N272" s="254"/>
      <c r="O272" s="254"/>
      <c r="P272" s="254"/>
      <c r="Q272" s="254"/>
      <c r="R272" s="254"/>
      <c r="S272" s="254"/>
      <c r="T272" s="25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6" t="s">
        <v>143</v>
      </c>
      <c r="AU272" s="256" t="s">
        <v>81</v>
      </c>
      <c r="AV272" s="15" t="s">
        <v>79</v>
      </c>
      <c r="AW272" s="15" t="s">
        <v>32</v>
      </c>
      <c r="AX272" s="15" t="s">
        <v>71</v>
      </c>
      <c r="AY272" s="256" t="s">
        <v>131</v>
      </c>
    </row>
    <row r="273" spans="1:51" s="13" customFormat="1" ht="12">
      <c r="A273" s="13"/>
      <c r="B273" s="224"/>
      <c r="C273" s="225"/>
      <c r="D273" s="226" t="s">
        <v>143</v>
      </c>
      <c r="E273" s="227" t="s">
        <v>19</v>
      </c>
      <c r="F273" s="228" t="s">
        <v>81</v>
      </c>
      <c r="G273" s="225"/>
      <c r="H273" s="229">
        <v>2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143</v>
      </c>
      <c r="AU273" s="235" t="s">
        <v>81</v>
      </c>
      <c r="AV273" s="13" t="s">
        <v>81</v>
      </c>
      <c r="AW273" s="13" t="s">
        <v>32</v>
      </c>
      <c r="AX273" s="13" t="s">
        <v>79</v>
      </c>
      <c r="AY273" s="235" t="s">
        <v>131</v>
      </c>
    </row>
    <row r="274" spans="1:65" s="2" customFormat="1" ht="21.75" customHeight="1">
      <c r="A274" s="40"/>
      <c r="B274" s="41"/>
      <c r="C274" s="206" t="s">
        <v>389</v>
      </c>
      <c r="D274" s="206" t="s">
        <v>134</v>
      </c>
      <c r="E274" s="207" t="s">
        <v>355</v>
      </c>
      <c r="F274" s="208" t="s">
        <v>356</v>
      </c>
      <c r="G274" s="209" t="s">
        <v>307</v>
      </c>
      <c r="H274" s="210">
        <v>1</v>
      </c>
      <c r="I274" s="211"/>
      <c r="J274" s="212">
        <f>ROUND(I274*H274,2)</f>
        <v>0</v>
      </c>
      <c r="K274" s="208" t="s">
        <v>19</v>
      </c>
      <c r="L274" s="46"/>
      <c r="M274" s="213" t="s">
        <v>19</v>
      </c>
      <c r="N274" s="214" t="s">
        <v>42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229</v>
      </c>
      <c r="AT274" s="217" t="s">
        <v>134</v>
      </c>
      <c r="AU274" s="217" t="s">
        <v>81</v>
      </c>
      <c r="AY274" s="19" t="s">
        <v>131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79</v>
      </c>
      <c r="BK274" s="218">
        <f>ROUND(I274*H274,2)</f>
        <v>0</v>
      </c>
      <c r="BL274" s="19" t="s">
        <v>229</v>
      </c>
      <c r="BM274" s="217" t="s">
        <v>733</v>
      </c>
    </row>
    <row r="275" spans="1:65" s="2" customFormat="1" ht="21.75" customHeight="1">
      <c r="A275" s="40"/>
      <c r="B275" s="41"/>
      <c r="C275" s="206" t="s">
        <v>393</v>
      </c>
      <c r="D275" s="206" t="s">
        <v>134</v>
      </c>
      <c r="E275" s="207" t="s">
        <v>359</v>
      </c>
      <c r="F275" s="208" t="s">
        <v>360</v>
      </c>
      <c r="G275" s="209" t="s">
        <v>307</v>
      </c>
      <c r="H275" s="210">
        <v>3</v>
      </c>
      <c r="I275" s="211"/>
      <c r="J275" s="212">
        <f>ROUND(I275*H275,2)</f>
        <v>0</v>
      </c>
      <c r="K275" s="208" t="s">
        <v>19</v>
      </c>
      <c r="L275" s="46"/>
      <c r="M275" s="213" t="s">
        <v>19</v>
      </c>
      <c r="N275" s="214" t="s">
        <v>42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229</v>
      </c>
      <c r="AT275" s="217" t="s">
        <v>134</v>
      </c>
      <c r="AU275" s="217" t="s">
        <v>81</v>
      </c>
      <c r="AY275" s="19" t="s">
        <v>131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79</v>
      </c>
      <c r="BK275" s="218">
        <f>ROUND(I275*H275,2)</f>
        <v>0</v>
      </c>
      <c r="BL275" s="19" t="s">
        <v>229</v>
      </c>
      <c r="BM275" s="217" t="s">
        <v>734</v>
      </c>
    </row>
    <row r="276" spans="1:65" s="2" customFormat="1" ht="21.75" customHeight="1">
      <c r="A276" s="40"/>
      <c r="B276" s="41"/>
      <c r="C276" s="206" t="s">
        <v>400</v>
      </c>
      <c r="D276" s="206" t="s">
        <v>134</v>
      </c>
      <c r="E276" s="207" t="s">
        <v>363</v>
      </c>
      <c r="F276" s="208" t="s">
        <v>364</v>
      </c>
      <c r="G276" s="209" t="s">
        <v>307</v>
      </c>
      <c r="H276" s="210">
        <v>1</v>
      </c>
      <c r="I276" s="211"/>
      <c r="J276" s="212">
        <f>ROUND(I276*H276,2)</f>
        <v>0</v>
      </c>
      <c r="K276" s="208" t="s">
        <v>19</v>
      </c>
      <c r="L276" s="46"/>
      <c r="M276" s="213" t="s">
        <v>19</v>
      </c>
      <c r="N276" s="214" t="s">
        <v>42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229</v>
      </c>
      <c r="AT276" s="217" t="s">
        <v>134</v>
      </c>
      <c r="AU276" s="217" t="s">
        <v>81</v>
      </c>
      <c r="AY276" s="19" t="s">
        <v>131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79</v>
      </c>
      <c r="BK276" s="218">
        <f>ROUND(I276*H276,2)</f>
        <v>0</v>
      </c>
      <c r="BL276" s="19" t="s">
        <v>229</v>
      </c>
      <c r="BM276" s="217" t="s">
        <v>735</v>
      </c>
    </row>
    <row r="277" spans="1:65" s="2" customFormat="1" ht="16.5" customHeight="1">
      <c r="A277" s="40"/>
      <c r="B277" s="41"/>
      <c r="C277" s="206" t="s">
        <v>404</v>
      </c>
      <c r="D277" s="206" t="s">
        <v>134</v>
      </c>
      <c r="E277" s="207" t="s">
        <v>367</v>
      </c>
      <c r="F277" s="208" t="s">
        <v>368</v>
      </c>
      <c r="G277" s="209" t="s">
        <v>307</v>
      </c>
      <c r="H277" s="210">
        <v>1</v>
      </c>
      <c r="I277" s="211"/>
      <c r="J277" s="212">
        <f>ROUND(I277*H277,2)</f>
        <v>0</v>
      </c>
      <c r="K277" s="208" t="s">
        <v>19</v>
      </c>
      <c r="L277" s="46"/>
      <c r="M277" s="213" t="s">
        <v>19</v>
      </c>
      <c r="N277" s="214" t="s">
        <v>42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229</v>
      </c>
      <c r="AT277" s="217" t="s">
        <v>134</v>
      </c>
      <c r="AU277" s="217" t="s">
        <v>81</v>
      </c>
      <c r="AY277" s="19" t="s">
        <v>131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79</v>
      </c>
      <c r="BK277" s="218">
        <f>ROUND(I277*H277,2)</f>
        <v>0</v>
      </c>
      <c r="BL277" s="19" t="s">
        <v>229</v>
      </c>
      <c r="BM277" s="217" t="s">
        <v>736</v>
      </c>
    </row>
    <row r="278" spans="1:65" s="2" customFormat="1" ht="24.15" customHeight="1">
      <c r="A278" s="40"/>
      <c r="B278" s="41"/>
      <c r="C278" s="206" t="s">
        <v>408</v>
      </c>
      <c r="D278" s="206" t="s">
        <v>134</v>
      </c>
      <c r="E278" s="207" t="s">
        <v>371</v>
      </c>
      <c r="F278" s="208" t="s">
        <v>372</v>
      </c>
      <c r="G278" s="209" t="s">
        <v>281</v>
      </c>
      <c r="H278" s="257"/>
      <c r="I278" s="211"/>
      <c r="J278" s="212">
        <f>ROUND(I278*H278,2)</f>
        <v>0</v>
      </c>
      <c r="K278" s="208" t="s">
        <v>138</v>
      </c>
      <c r="L278" s="46"/>
      <c r="M278" s="213" t="s">
        <v>19</v>
      </c>
      <c r="N278" s="214" t="s">
        <v>42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229</v>
      </c>
      <c r="AT278" s="217" t="s">
        <v>134</v>
      </c>
      <c r="AU278" s="217" t="s">
        <v>81</v>
      </c>
      <c r="AY278" s="19" t="s">
        <v>131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79</v>
      </c>
      <c r="BK278" s="218">
        <f>ROUND(I278*H278,2)</f>
        <v>0</v>
      </c>
      <c r="BL278" s="19" t="s">
        <v>229</v>
      </c>
      <c r="BM278" s="217" t="s">
        <v>737</v>
      </c>
    </row>
    <row r="279" spans="1:47" s="2" customFormat="1" ht="12">
      <c r="A279" s="40"/>
      <c r="B279" s="41"/>
      <c r="C279" s="42"/>
      <c r="D279" s="219" t="s">
        <v>141</v>
      </c>
      <c r="E279" s="42"/>
      <c r="F279" s="220" t="s">
        <v>374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141</v>
      </c>
      <c r="AU279" s="19" t="s">
        <v>81</v>
      </c>
    </row>
    <row r="280" spans="1:63" s="12" customFormat="1" ht="22.8" customHeight="1">
      <c r="A280" s="12"/>
      <c r="B280" s="190"/>
      <c r="C280" s="191"/>
      <c r="D280" s="192" t="s">
        <v>70</v>
      </c>
      <c r="E280" s="204" t="s">
        <v>375</v>
      </c>
      <c r="F280" s="204" t="s">
        <v>376</v>
      </c>
      <c r="G280" s="191"/>
      <c r="H280" s="191"/>
      <c r="I280" s="194"/>
      <c r="J280" s="205">
        <f>BK280</f>
        <v>0</v>
      </c>
      <c r="K280" s="191"/>
      <c r="L280" s="196"/>
      <c r="M280" s="197"/>
      <c r="N280" s="198"/>
      <c r="O280" s="198"/>
      <c r="P280" s="199">
        <f>SUM(P281:P284)</f>
        <v>0</v>
      </c>
      <c r="Q280" s="198"/>
      <c r="R280" s="199">
        <f>SUM(R281:R284)</f>
        <v>0.0184</v>
      </c>
      <c r="S280" s="198"/>
      <c r="T280" s="200">
        <f>SUM(T281:T284)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1" t="s">
        <v>81</v>
      </c>
      <c r="AT280" s="202" t="s">
        <v>70</v>
      </c>
      <c r="AU280" s="202" t="s">
        <v>79</v>
      </c>
      <c r="AY280" s="201" t="s">
        <v>131</v>
      </c>
      <c r="BK280" s="203">
        <f>SUM(BK281:BK284)</f>
        <v>0</v>
      </c>
    </row>
    <row r="281" spans="1:65" s="2" customFormat="1" ht="24.15" customHeight="1">
      <c r="A281" s="40"/>
      <c r="B281" s="41"/>
      <c r="C281" s="206" t="s">
        <v>412</v>
      </c>
      <c r="D281" s="206" t="s">
        <v>134</v>
      </c>
      <c r="E281" s="207" t="s">
        <v>378</v>
      </c>
      <c r="F281" s="208" t="s">
        <v>379</v>
      </c>
      <c r="G281" s="209" t="s">
        <v>176</v>
      </c>
      <c r="H281" s="210">
        <v>2</v>
      </c>
      <c r="I281" s="211"/>
      <c r="J281" s="212">
        <f>ROUND(I281*H281,2)</f>
        <v>0</v>
      </c>
      <c r="K281" s="208" t="s">
        <v>138</v>
      </c>
      <c r="L281" s="46"/>
      <c r="M281" s="213" t="s">
        <v>19</v>
      </c>
      <c r="N281" s="214" t="s">
        <v>42</v>
      </c>
      <c r="O281" s="86"/>
      <c r="P281" s="215">
        <f>O281*H281</f>
        <v>0</v>
      </c>
      <c r="Q281" s="215">
        <v>0.0092</v>
      </c>
      <c r="R281" s="215">
        <f>Q281*H281</f>
        <v>0.0184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229</v>
      </c>
      <c r="AT281" s="217" t="s">
        <v>134</v>
      </c>
      <c r="AU281" s="217" t="s">
        <v>81</v>
      </c>
      <c r="AY281" s="19" t="s">
        <v>131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79</v>
      </c>
      <c r="BK281" s="218">
        <f>ROUND(I281*H281,2)</f>
        <v>0</v>
      </c>
      <c r="BL281" s="19" t="s">
        <v>229</v>
      </c>
      <c r="BM281" s="217" t="s">
        <v>738</v>
      </c>
    </row>
    <row r="282" spans="1:47" s="2" customFormat="1" ht="12">
      <c r="A282" s="40"/>
      <c r="B282" s="41"/>
      <c r="C282" s="42"/>
      <c r="D282" s="219" t="s">
        <v>141</v>
      </c>
      <c r="E282" s="42"/>
      <c r="F282" s="220" t="s">
        <v>381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141</v>
      </c>
      <c r="AU282" s="19" t="s">
        <v>81</v>
      </c>
    </row>
    <row r="283" spans="1:65" s="2" customFormat="1" ht="24.15" customHeight="1">
      <c r="A283" s="40"/>
      <c r="B283" s="41"/>
      <c r="C283" s="206" t="s">
        <v>419</v>
      </c>
      <c r="D283" s="206" t="s">
        <v>134</v>
      </c>
      <c r="E283" s="207" t="s">
        <v>383</v>
      </c>
      <c r="F283" s="208" t="s">
        <v>384</v>
      </c>
      <c r="G283" s="209" t="s">
        <v>281</v>
      </c>
      <c r="H283" s="257"/>
      <c r="I283" s="211"/>
      <c r="J283" s="212">
        <f>ROUND(I283*H283,2)</f>
        <v>0</v>
      </c>
      <c r="K283" s="208" t="s">
        <v>138</v>
      </c>
      <c r="L283" s="46"/>
      <c r="M283" s="213" t="s">
        <v>19</v>
      </c>
      <c r="N283" s="214" t="s">
        <v>42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229</v>
      </c>
      <c r="AT283" s="217" t="s">
        <v>134</v>
      </c>
      <c r="AU283" s="217" t="s">
        <v>81</v>
      </c>
      <c r="AY283" s="19" t="s">
        <v>131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79</v>
      </c>
      <c r="BK283" s="218">
        <f>ROUND(I283*H283,2)</f>
        <v>0</v>
      </c>
      <c r="BL283" s="19" t="s">
        <v>229</v>
      </c>
      <c r="BM283" s="217" t="s">
        <v>739</v>
      </c>
    </row>
    <row r="284" spans="1:47" s="2" customFormat="1" ht="12">
      <c r="A284" s="40"/>
      <c r="B284" s="41"/>
      <c r="C284" s="42"/>
      <c r="D284" s="219" t="s">
        <v>141</v>
      </c>
      <c r="E284" s="42"/>
      <c r="F284" s="220" t="s">
        <v>386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141</v>
      </c>
      <c r="AU284" s="19" t="s">
        <v>81</v>
      </c>
    </row>
    <row r="285" spans="1:63" s="12" customFormat="1" ht="22.8" customHeight="1">
      <c r="A285" s="12"/>
      <c r="B285" s="190"/>
      <c r="C285" s="191"/>
      <c r="D285" s="192" t="s">
        <v>70</v>
      </c>
      <c r="E285" s="204" t="s">
        <v>387</v>
      </c>
      <c r="F285" s="204" t="s">
        <v>388</v>
      </c>
      <c r="G285" s="191"/>
      <c r="H285" s="191"/>
      <c r="I285" s="194"/>
      <c r="J285" s="205">
        <f>BK285</f>
        <v>0</v>
      </c>
      <c r="K285" s="191"/>
      <c r="L285" s="196"/>
      <c r="M285" s="197"/>
      <c r="N285" s="198"/>
      <c r="O285" s="198"/>
      <c r="P285" s="199">
        <f>SUM(P286:P288)</f>
        <v>0</v>
      </c>
      <c r="Q285" s="198"/>
      <c r="R285" s="199">
        <f>SUM(R286:R288)</f>
        <v>0</v>
      </c>
      <c r="S285" s="198"/>
      <c r="T285" s="200">
        <f>SUM(T286:T288)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1" t="s">
        <v>81</v>
      </c>
      <c r="AT285" s="202" t="s">
        <v>70</v>
      </c>
      <c r="AU285" s="202" t="s">
        <v>79</v>
      </c>
      <c r="AY285" s="201" t="s">
        <v>131</v>
      </c>
      <c r="BK285" s="203">
        <f>SUM(BK286:BK288)</f>
        <v>0</v>
      </c>
    </row>
    <row r="286" spans="1:65" s="2" customFormat="1" ht="24.15" customHeight="1">
      <c r="A286" s="40"/>
      <c r="B286" s="41"/>
      <c r="C286" s="206" t="s">
        <v>425</v>
      </c>
      <c r="D286" s="206" t="s">
        <v>134</v>
      </c>
      <c r="E286" s="207" t="s">
        <v>390</v>
      </c>
      <c r="F286" s="208" t="s">
        <v>391</v>
      </c>
      <c r="G286" s="209" t="s">
        <v>176</v>
      </c>
      <c r="H286" s="210">
        <v>1</v>
      </c>
      <c r="I286" s="211"/>
      <c r="J286" s="212">
        <f>ROUND(I286*H286,2)</f>
        <v>0</v>
      </c>
      <c r="K286" s="208" t="s">
        <v>19</v>
      </c>
      <c r="L286" s="46"/>
      <c r="M286" s="213" t="s">
        <v>19</v>
      </c>
      <c r="N286" s="214" t="s">
        <v>42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229</v>
      </c>
      <c r="AT286" s="217" t="s">
        <v>134</v>
      </c>
      <c r="AU286" s="217" t="s">
        <v>81</v>
      </c>
      <c r="AY286" s="19" t="s">
        <v>131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79</v>
      </c>
      <c r="BK286" s="218">
        <f>ROUND(I286*H286,2)</f>
        <v>0</v>
      </c>
      <c r="BL286" s="19" t="s">
        <v>229</v>
      </c>
      <c r="BM286" s="217" t="s">
        <v>740</v>
      </c>
    </row>
    <row r="287" spans="1:65" s="2" customFormat="1" ht="24.15" customHeight="1">
      <c r="A287" s="40"/>
      <c r="B287" s="41"/>
      <c r="C287" s="206" t="s">
        <v>432</v>
      </c>
      <c r="D287" s="206" t="s">
        <v>134</v>
      </c>
      <c r="E287" s="207" t="s">
        <v>394</v>
      </c>
      <c r="F287" s="208" t="s">
        <v>395</v>
      </c>
      <c r="G287" s="209" t="s">
        <v>281</v>
      </c>
      <c r="H287" s="257"/>
      <c r="I287" s="211"/>
      <c r="J287" s="212">
        <f>ROUND(I287*H287,2)</f>
        <v>0</v>
      </c>
      <c r="K287" s="208" t="s">
        <v>138</v>
      </c>
      <c r="L287" s="46"/>
      <c r="M287" s="213" t="s">
        <v>19</v>
      </c>
      <c r="N287" s="214" t="s">
        <v>42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229</v>
      </c>
      <c r="AT287" s="217" t="s">
        <v>134</v>
      </c>
      <c r="AU287" s="217" t="s">
        <v>81</v>
      </c>
      <c r="AY287" s="19" t="s">
        <v>131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79</v>
      </c>
      <c r="BK287" s="218">
        <f>ROUND(I287*H287,2)</f>
        <v>0</v>
      </c>
      <c r="BL287" s="19" t="s">
        <v>229</v>
      </c>
      <c r="BM287" s="217" t="s">
        <v>741</v>
      </c>
    </row>
    <row r="288" spans="1:47" s="2" customFormat="1" ht="12">
      <c r="A288" s="40"/>
      <c r="B288" s="41"/>
      <c r="C288" s="42"/>
      <c r="D288" s="219" t="s">
        <v>141</v>
      </c>
      <c r="E288" s="42"/>
      <c r="F288" s="220" t="s">
        <v>397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141</v>
      </c>
      <c r="AU288" s="19" t="s">
        <v>81</v>
      </c>
    </row>
    <row r="289" spans="1:63" s="12" customFormat="1" ht="22.8" customHeight="1">
      <c r="A289" s="12"/>
      <c r="B289" s="190"/>
      <c r="C289" s="191"/>
      <c r="D289" s="192" t="s">
        <v>70</v>
      </c>
      <c r="E289" s="204" t="s">
        <v>398</v>
      </c>
      <c r="F289" s="204" t="s">
        <v>399</v>
      </c>
      <c r="G289" s="191"/>
      <c r="H289" s="191"/>
      <c r="I289" s="194"/>
      <c r="J289" s="205">
        <f>BK289</f>
        <v>0</v>
      </c>
      <c r="K289" s="191"/>
      <c r="L289" s="196"/>
      <c r="M289" s="197"/>
      <c r="N289" s="198"/>
      <c r="O289" s="198"/>
      <c r="P289" s="199">
        <f>SUM(P290:P294)</f>
        <v>0</v>
      </c>
      <c r="Q289" s="198"/>
      <c r="R289" s="199">
        <f>SUM(R290:R294)</f>
        <v>0</v>
      </c>
      <c r="S289" s="198"/>
      <c r="T289" s="200">
        <f>SUM(T290:T294)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1" t="s">
        <v>81</v>
      </c>
      <c r="AT289" s="202" t="s">
        <v>70</v>
      </c>
      <c r="AU289" s="202" t="s">
        <v>79</v>
      </c>
      <c r="AY289" s="201" t="s">
        <v>131</v>
      </c>
      <c r="BK289" s="203">
        <f>SUM(BK290:BK294)</f>
        <v>0</v>
      </c>
    </row>
    <row r="290" spans="1:65" s="2" customFormat="1" ht="16.5" customHeight="1">
      <c r="A290" s="40"/>
      <c r="B290" s="41"/>
      <c r="C290" s="206" t="s">
        <v>439</v>
      </c>
      <c r="D290" s="206" t="s">
        <v>134</v>
      </c>
      <c r="E290" s="207" t="s">
        <v>401</v>
      </c>
      <c r="F290" s="208" t="s">
        <v>402</v>
      </c>
      <c r="G290" s="209" t="s">
        <v>307</v>
      </c>
      <c r="H290" s="210">
        <v>6</v>
      </c>
      <c r="I290" s="211"/>
      <c r="J290" s="212">
        <f>ROUND(I290*H290,2)</f>
        <v>0</v>
      </c>
      <c r="K290" s="208" t="s">
        <v>19</v>
      </c>
      <c r="L290" s="46"/>
      <c r="M290" s="213" t="s">
        <v>19</v>
      </c>
      <c r="N290" s="214" t="s">
        <v>42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229</v>
      </c>
      <c r="AT290" s="217" t="s">
        <v>134</v>
      </c>
      <c r="AU290" s="217" t="s">
        <v>81</v>
      </c>
      <c r="AY290" s="19" t="s">
        <v>131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79</v>
      </c>
      <c r="BK290" s="218">
        <f>ROUND(I290*H290,2)</f>
        <v>0</v>
      </c>
      <c r="BL290" s="19" t="s">
        <v>229</v>
      </c>
      <c r="BM290" s="217" t="s">
        <v>742</v>
      </c>
    </row>
    <row r="291" spans="1:65" s="2" customFormat="1" ht="16.5" customHeight="1">
      <c r="A291" s="40"/>
      <c r="B291" s="41"/>
      <c r="C291" s="206" t="s">
        <v>443</v>
      </c>
      <c r="D291" s="206" t="s">
        <v>134</v>
      </c>
      <c r="E291" s="207" t="s">
        <v>405</v>
      </c>
      <c r="F291" s="208" t="s">
        <v>406</v>
      </c>
      <c r="G291" s="209" t="s">
        <v>307</v>
      </c>
      <c r="H291" s="210">
        <v>2</v>
      </c>
      <c r="I291" s="211"/>
      <c r="J291" s="212">
        <f>ROUND(I291*H291,2)</f>
        <v>0</v>
      </c>
      <c r="K291" s="208" t="s">
        <v>19</v>
      </c>
      <c r="L291" s="46"/>
      <c r="M291" s="213" t="s">
        <v>19</v>
      </c>
      <c r="N291" s="214" t="s">
        <v>42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229</v>
      </c>
      <c r="AT291" s="217" t="s">
        <v>134</v>
      </c>
      <c r="AU291" s="217" t="s">
        <v>81</v>
      </c>
      <c r="AY291" s="19" t="s">
        <v>131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79</v>
      </c>
      <c r="BK291" s="218">
        <f>ROUND(I291*H291,2)</f>
        <v>0</v>
      </c>
      <c r="BL291" s="19" t="s">
        <v>229</v>
      </c>
      <c r="BM291" s="217" t="s">
        <v>743</v>
      </c>
    </row>
    <row r="292" spans="1:65" s="2" customFormat="1" ht="16.5" customHeight="1">
      <c r="A292" s="40"/>
      <c r="B292" s="41"/>
      <c r="C292" s="206" t="s">
        <v>450</v>
      </c>
      <c r="D292" s="206" t="s">
        <v>134</v>
      </c>
      <c r="E292" s="207" t="s">
        <v>409</v>
      </c>
      <c r="F292" s="208" t="s">
        <v>410</v>
      </c>
      <c r="G292" s="209" t="s">
        <v>176</v>
      </c>
      <c r="H292" s="210">
        <v>1</v>
      </c>
      <c r="I292" s="211"/>
      <c r="J292" s="212">
        <f>ROUND(I292*H292,2)</f>
        <v>0</v>
      </c>
      <c r="K292" s="208" t="s">
        <v>19</v>
      </c>
      <c r="L292" s="46"/>
      <c r="M292" s="213" t="s">
        <v>19</v>
      </c>
      <c r="N292" s="214" t="s">
        <v>42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229</v>
      </c>
      <c r="AT292" s="217" t="s">
        <v>134</v>
      </c>
      <c r="AU292" s="217" t="s">
        <v>81</v>
      </c>
      <c r="AY292" s="19" t="s">
        <v>131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79</v>
      </c>
      <c r="BK292" s="218">
        <f>ROUND(I292*H292,2)</f>
        <v>0</v>
      </c>
      <c r="BL292" s="19" t="s">
        <v>229</v>
      </c>
      <c r="BM292" s="217" t="s">
        <v>744</v>
      </c>
    </row>
    <row r="293" spans="1:65" s="2" customFormat="1" ht="24.15" customHeight="1">
      <c r="A293" s="40"/>
      <c r="B293" s="41"/>
      <c r="C293" s="206" t="s">
        <v>457</v>
      </c>
      <c r="D293" s="206" t="s">
        <v>134</v>
      </c>
      <c r="E293" s="207" t="s">
        <v>413</v>
      </c>
      <c r="F293" s="208" t="s">
        <v>414</v>
      </c>
      <c r="G293" s="209" t="s">
        <v>281</v>
      </c>
      <c r="H293" s="257"/>
      <c r="I293" s="211"/>
      <c r="J293" s="212">
        <f>ROUND(I293*H293,2)</f>
        <v>0</v>
      </c>
      <c r="K293" s="208" t="s">
        <v>138</v>
      </c>
      <c r="L293" s="46"/>
      <c r="M293" s="213" t="s">
        <v>19</v>
      </c>
      <c r="N293" s="214" t="s">
        <v>42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229</v>
      </c>
      <c r="AT293" s="217" t="s">
        <v>134</v>
      </c>
      <c r="AU293" s="217" t="s">
        <v>81</v>
      </c>
      <c r="AY293" s="19" t="s">
        <v>131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79</v>
      </c>
      <c r="BK293" s="218">
        <f>ROUND(I293*H293,2)</f>
        <v>0</v>
      </c>
      <c r="BL293" s="19" t="s">
        <v>229</v>
      </c>
      <c r="BM293" s="217" t="s">
        <v>745</v>
      </c>
    </row>
    <row r="294" spans="1:47" s="2" customFormat="1" ht="12">
      <c r="A294" s="40"/>
      <c r="B294" s="41"/>
      <c r="C294" s="42"/>
      <c r="D294" s="219" t="s">
        <v>141</v>
      </c>
      <c r="E294" s="42"/>
      <c r="F294" s="220" t="s">
        <v>416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141</v>
      </c>
      <c r="AU294" s="19" t="s">
        <v>81</v>
      </c>
    </row>
    <row r="295" spans="1:63" s="12" customFormat="1" ht="22.8" customHeight="1">
      <c r="A295" s="12"/>
      <c r="B295" s="190"/>
      <c r="C295" s="191"/>
      <c r="D295" s="192" t="s">
        <v>70</v>
      </c>
      <c r="E295" s="204" t="s">
        <v>417</v>
      </c>
      <c r="F295" s="204" t="s">
        <v>418</v>
      </c>
      <c r="G295" s="191"/>
      <c r="H295" s="191"/>
      <c r="I295" s="194"/>
      <c r="J295" s="205">
        <f>BK295</f>
        <v>0</v>
      </c>
      <c r="K295" s="191"/>
      <c r="L295" s="196"/>
      <c r="M295" s="197"/>
      <c r="N295" s="198"/>
      <c r="O295" s="198"/>
      <c r="P295" s="199">
        <f>SUM(P296:P300)</f>
        <v>0</v>
      </c>
      <c r="Q295" s="198"/>
      <c r="R295" s="199">
        <f>SUM(R296:R300)</f>
        <v>0.09167522</v>
      </c>
      <c r="S295" s="198"/>
      <c r="T295" s="200">
        <f>SUM(T296:T300)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1" t="s">
        <v>81</v>
      </c>
      <c r="AT295" s="202" t="s">
        <v>70</v>
      </c>
      <c r="AU295" s="202" t="s">
        <v>79</v>
      </c>
      <c r="AY295" s="201" t="s">
        <v>131</v>
      </c>
      <c r="BK295" s="203">
        <f>SUM(BK296:BK300)</f>
        <v>0</v>
      </c>
    </row>
    <row r="296" spans="1:65" s="2" customFormat="1" ht="37.8" customHeight="1">
      <c r="A296" s="40"/>
      <c r="B296" s="41"/>
      <c r="C296" s="206" t="s">
        <v>462</v>
      </c>
      <c r="D296" s="206" t="s">
        <v>134</v>
      </c>
      <c r="E296" s="207" t="s">
        <v>420</v>
      </c>
      <c r="F296" s="208" t="s">
        <v>421</v>
      </c>
      <c r="G296" s="209" t="s">
        <v>137</v>
      </c>
      <c r="H296" s="210">
        <v>3.094</v>
      </c>
      <c r="I296" s="211"/>
      <c r="J296" s="212">
        <f>ROUND(I296*H296,2)</f>
        <v>0</v>
      </c>
      <c r="K296" s="208" t="s">
        <v>138</v>
      </c>
      <c r="L296" s="46"/>
      <c r="M296" s="213" t="s">
        <v>19</v>
      </c>
      <c r="N296" s="214" t="s">
        <v>42</v>
      </c>
      <c r="O296" s="86"/>
      <c r="P296" s="215">
        <f>O296*H296</f>
        <v>0</v>
      </c>
      <c r="Q296" s="215">
        <v>0.02963</v>
      </c>
      <c r="R296" s="215">
        <f>Q296*H296</f>
        <v>0.09167522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229</v>
      </c>
      <c r="AT296" s="217" t="s">
        <v>134</v>
      </c>
      <c r="AU296" s="217" t="s">
        <v>81</v>
      </c>
      <c r="AY296" s="19" t="s">
        <v>131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79</v>
      </c>
      <c r="BK296" s="218">
        <f>ROUND(I296*H296,2)</f>
        <v>0</v>
      </c>
      <c r="BL296" s="19" t="s">
        <v>229</v>
      </c>
      <c r="BM296" s="217" t="s">
        <v>746</v>
      </c>
    </row>
    <row r="297" spans="1:47" s="2" customFormat="1" ht="12">
      <c r="A297" s="40"/>
      <c r="B297" s="41"/>
      <c r="C297" s="42"/>
      <c r="D297" s="219" t="s">
        <v>141</v>
      </c>
      <c r="E297" s="42"/>
      <c r="F297" s="220" t="s">
        <v>423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141</v>
      </c>
      <c r="AU297" s="19" t="s">
        <v>81</v>
      </c>
    </row>
    <row r="298" spans="1:51" s="13" customFormat="1" ht="12">
      <c r="A298" s="13"/>
      <c r="B298" s="224"/>
      <c r="C298" s="225"/>
      <c r="D298" s="226" t="s">
        <v>143</v>
      </c>
      <c r="E298" s="227" t="s">
        <v>19</v>
      </c>
      <c r="F298" s="228" t="s">
        <v>747</v>
      </c>
      <c r="G298" s="225"/>
      <c r="H298" s="229">
        <v>3.094</v>
      </c>
      <c r="I298" s="230"/>
      <c r="J298" s="225"/>
      <c r="K298" s="225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143</v>
      </c>
      <c r="AU298" s="235" t="s">
        <v>81</v>
      </c>
      <c r="AV298" s="13" t="s">
        <v>81</v>
      </c>
      <c r="AW298" s="13" t="s">
        <v>32</v>
      </c>
      <c r="AX298" s="13" t="s">
        <v>79</v>
      </c>
      <c r="AY298" s="235" t="s">
        <v>131</v>
      </c>
    </row>
    <row r="299" spans="1:65" s="2" customFormat="1" ht="24.15" customHeight="1">
      <c r="A299" s="40"/>
      <c r="B299" s="41"/>
      <c r="C299" s="206" t="s">
        <v>467</v>
      </c>
      <c r="D299" s="206" t="s">
        <v>134</v>
      </c>
      <c r="E299" s="207" t="s">
        <v>426</v>
      </c>
      <c r="F299" s="208" t="s">
        <v>427</v>
      </c>
      <c r="G299" s="209" t="s">
        <v>281</v>
      </c>
      <c r="H299" s="257"/>
      <c r="I299" s="211"/>
      <c r="J299" s="212">
        <f>ROUND(I299*H299,2)</f>
        <v>0</v>
      </c>
      <c r="K299" s="208" t="s">
        <v>138</v>
      </c>
      <c r="L299" s="46"/>
      <c r="M299" s="213" t="s">
        <v>19</v>
      </c>
      <c r="N299" s="214" t="s">
        <v>42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229</v>
      </c>
      <c r="AT299" s="217" t="s">
        <v>134</v>
      </c>
      <c r="AU299" s="217" t="s">
        <v>81</v>
      </c>
      <c r="AY299" s="19" t="s">
        <v>131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79</v>
      </c>
      <c r="BK299" s="218">
        <f>ROUND(I299*H299,2)</f>
        <v>0</v>
      </c>
      <c r="BL299" s="19" t="s">
        <v>229</v>
      </c>
      <c r="BM299" s="217" t="s">
        <v>748</v>
      </c>
    </row>
    <row r="300" spans="1:47" s="2" customFormat="1" ht="12">
      <c r="A300" s="40"/>
      <c r="B300" s="41"/>
      <c r="C300" s="42"/>
      <c r="D300" s="219" t="s">
        <v>141</v>
      </c>
      <c r="E300" s="42"/>
      <c r="F300" s="220" t="s">
        <v>429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141</v>
      </c>
      <c r="AU300" s="19" t="s">
        <v>81</v>
      </c>
    </row>
    <row r="301" spans="1:63" s="12" customFormat="1" ht="22.8" customHeight="1">
      <c r="A301" s="12"/>
      <c r="B301" s="190"/>
      <c r="C301" s="191"/>
      <c r="D301" s="192" t="s">
        <v>70</v>
      </c>
      <c r="E301" s="204" t="s">
        <v>430</v>
      </c>
      <c r="F301" s="204" t="s">
        <v>431</v>
      </c>
      <c r="G301" s="191"/>
      <c r="H301" s="191"/>
      <c r="I301" s="194"/>
      <c r="J301" s="205">
        <f>BK301</f>
        <v>0</v>
      </c>
      <c r="K301" s="191"/>
      <c r="L301" s="196"/>
      <c r="M301" s="197"/>
      <c r="N301" s="198"/>
      <c r="O301" s="198"/>
      <c r="P301" s="199">
        <f>SUM(P302:P311)</f>
        <v>0</v>
      </c>
      <c r="Q301" s="198"/>
      <c r="R301" s="199">
        <f>SUM(R302:R311)</f>
        <v>0</v>
      </c>
      <c r="S301" s="198"/>
      <c r="T301" s="200">
        <f>SUM(T302:T311)</f>
        <v>0.216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1" t="s">
        <v>81</v>
      </c>
      <c r="AT301" s="202" t="s">
        <v>70</v>
      </c>
      <c r="AU301" s="202" t="s">
        <v>79</v>
      </c>
      <c r="AY301" s="201" t="s">
        <v>131</v>
      </c>
      <c r="BK301" s="203">
        <f>SUM(BK302:BK311)</f>
        <v>0</v>
      </c>
    </row>
    <row r="302" spans="1:65" s="2" customFormat="1" ht="16.5" customHeight="1">
      <c r="A302" s="40"/>
      <c r="B302" s="41"/>
      <c r="C302" s="206" t="s">
        <v>472</v>
      </c>
      <c r="D302" s="206" t="s">
        <v>134</v>
      </c>
      <c r="E302" s="207" t="s">
        <v>433</v>
      </c>
      <c r="F302" s="208" t="s">
        <v>434</v>
      </c>
      <c r="G302" s="209" t="s">
        <v>307</v>
      </c>
      <c r="H302" s="210">
        <v>9</v>
      </c>
      <c r="I302" s="211"/>
      <c r="J302" s="212">
        <f>ROUND(I302*H302,2)</f>
        <v>0</v>
      </c>
      <c r="K302" s="208" t="s">
        <v>138</v>
      </c>
      <c r="L302" s="46"/>
      <c r="M302" s="213" t="s">
        <v>19</v>
      </c>
      <c r="N302" s="214" t="s">
        <v>42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0.024</v>
      </c>
      <c r="T302" s="216">
        <f>S302*H302</f>
        <v>0.216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229</v>
      </c>
      <c r="AT302" s="217" t="s">
        <v>134</v>
      </c>
      <c r="AU302" s="217" t="s">
        <v>81</v>
      </c>
      <c r="AY302" s="19" t="s">
        <v>131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79</v>
      </c>
      <c r="BK302" s="218">
        <f>ROUND(I302*H302,2)</f>
        <v>0</v>
      </c>
      <c r="BL302" s="19" t="s">
        <v>229</v>
      </c>
      <c r="BM302" s="217" t="s">
        <v>749</v>
      </c>
    </row>
    <row r="303" spans="1:47" s="2" customFormat="1" ht="12">
      <c r="A303" s="40"/>
      <c r="B303" s="41"/>
      <c r="C303" s="42"/>
      <c r="D303" s="219" t="s">
        <v>141</v>
      </c>
      <c r="E303" s="42"/>
      <c r="F303" s="220" t="s">
        <v>436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141</v>
      </c>
      <c r="AU303" s="19" t="s">
        <v>81</v>
      </c>
    </row>
    <row r="304" spans="1:51" s="15" customFormat="1" ht="12">
      <c r="A304" s="15"/>
      <c r="B304" s="247"/>
      <c r="C304" s="248"/>
      <c r="D304" s="226" t="s">
        <v>143</v>
      </c>
      <c r="E304" s="249" t="s">
        <v>19</v>
      </c>
      <c r="F304" s="250" t="s">
        <v>437</v>
      </c>
      <c r="G304" s="248"/>
      <c r="H304" s="249" t="s">
        <v>19</v>
      </c>
      <c r="I304" s="251"/>
      <c r="J304" s="248"/>
      <c r="K304" s="248"/>
      <c r="L304" s="252"/>
      <c r="M304" s="253"/>
      <c r="N304" s="254"/>
      <c r="O304" s="254"/>
      <c r="P304" s="254"/>
      <c r="Q304" s="254"/>
      <c r="R304" s="254"/>
      <c r="S304" s="254"/>
      <c r="T304" s="25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6" t="s">
        <v>143</v>
      </c>
      <c r="AU304" s="256" t="s">
        <v>81</v>
      </c>
      <c r="AV304" s="15" t="s">
        <v>79</v>
      </c>
      <c r="AW304" s="15" t="s">
        <v>32</v>
      </c>
      <c r="AX304" s="15" t="s">
        <v>71</v>
      </c>
      <c r="AY304" s="256" t="s">
        <v>131</v>
      </c>
    </row>
    <row r="305" spans="1:51" s="13" customFormat="1" ht="12">
      <c r="A305" s="13"/>
      <c r="B305" s="224"/>
      <c r="C305" s="225"/>
      <c r="D305" s="226" t="s">
        <v>143</v>
      </c>
      <c r="E305" s="227" t="s">
        <v>19</v>
      </c>
      <c r="F305" s="228" t="s">
        <v>164</v>
      </c>
      <c r="G305" s="225"/>
      <c r="H305" s="229">
        <v>5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143</v>
      </c>
      <c r="AU305" s="235" t="s">
        <v>81</v>
      </c>
      <c r="AV305" s="13" t="s">
        <v>81</v>
      </c>
      <c r="AW305" s="13" t="s">
        <v>32</v>
      </c>
      <c r="AX305" s="13" t="s">
        <v>71</v>
      </c>
      <c r="AY305" s="235" t="s">
        <v>131</v>
      </c>
    </row>
    <row r="306" spans="1:51" s="15" customFormat="1" ht="12">
      <c r="A306" s="15"/>
      <c r="B306" s="247"/>
      <c r="C306" s="248"/>
      <c r="D306" s="226" t="s">
        <v>143</v>
      </c>
      <c r="E306" s="249" t="s">
        <v>19</v>
      </c>
      <c r="F306" s="250" t="s">
        <v>438</v>
      </c>
      <c r="G306" s="248"/>
      <c r="H306" s="249" t="s">
        <v>19</v>
      </c>
      <c r="I306" s="251"/>
      <c r="J306" s="248"/>
      <c r="K306" s="248"/>
      <c r="L306" s="252"/>
      <c r="M306" s="253"/>
      <c r="N306" s="254"/>
      <c r="O306" s="254"/>
      <c r="P306" s="254"/>
      <c r="Q306" s="254"/>
      <c r="R306" s="254"/>
      <c r="S306" s="254"/>
      <c r="T306" s="25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6" t="s">
        <v>143</v>
      </c>
      <c r="AU306" s="256" t="s">
        <v>81</v>
      </c>
      <c r="AV306" s="15" t="s">
        <v>79</v>
      </c>
      <c r="AW306" s="15" t="s">
        <v>32</v>
      </c>
      <c r="AX306" s="15" t="s">
        <v>71</v>
      </c>
      <c r="AY306" s="256" t="s">
        <v>131</v>
      </c>
    </row>
    <row r="307" spans="1:51" s="13" customFormat="1" ht="12">
      <c r="A307" s="13"/>
      <c r="B307" s="224"/>
      <c r="C307" s="225"/>
      <c r="D307" s="226" t="s">
        <v>143</v>
      </c>
      <c r="E307" s="227" t="s">
        <v>19</v>
      </c>
      <c r="F307" s="228" t="s">
        <v>139</v>
      </c>
      <c r="G307" s="225"/>
      <c r="H307" s="229">
        <v>4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143</v>
      </c>
      <c r="AU307" s="235" t="s">
        <v>81</v>
      </c>
      <c r="AV307" s="13" t="s">
        <v>81</v>
      </c>
      <c r="AW307" s="13" t="s">
        <v>32</v>
      </c>
      <c r="AX307" s="13" t="s">
        <v>71</v>
      </c>
      <c r="AY307" s="235" t="s">
        <v>131</v>
      </c>
    </row>
    <row r="308" spans="1:51" s="14" customFormat="1" ht="12">
      <c r="A308" s="14"/>
      <c r="B308" s="236"/>
      <c r="C308" s="237"/>
      <c r="D308" s="226" t="s">
        <v>143</v>
      </c>
      <c r="E308" s="238" t="s">
        <v>19</v>
      </c>
      <c r="F308" s="239" t="s">
        <v>147</v>
      </c>
      <c r="G308" s="237"/>
      <c r="H308" s="240">
        <v>9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6" t="s">
        <v>143</v>
      </c>
      <c r="AU308" s="246" t="s">
        <v>81</v>
      </c>
      <c r="AV308" s="14" t="s">
        <v>139</v>
      </c>
      <c r="AW308" s="14" t="s">
        <v>32</v>
      </c>
      <c r="AX308" s="14" t="s">
        <v>79</v>
      </c>
      <c r="AY308" s="246" t="s">
        <v>131</v>
      </c>
    </row>
    <row r="309" spans="1:65" s="2" customFormat="1" ht="24.15" customHeight="1">
      <c r="A309" s="40"/>
      <c r="B309" s="41"/>
      <c r="C309" s="206" t="s">
        <v>480</v>
      </c>
      <c r="D309" s="206" t="s">
        <v>134</v>
      </c>
      <c r="E309" s="207" t="s">
        <v>440</v>
      </c>
      <c r="F309" s="208" t="s">
        <v>750</v>
      </c>
      <c r="G309" s="209" t="s">
        <v>176</v>
      </c>
      <c r="H309" s="210">
        <v>1</v>
      </c>
      <c r="I309" s="211"/>
      <c r="J309" s="212">
        <f>ROUND(I309*H309,2)</f>
        <v>0</v>
      </c>
      <c r="K309" s="208" t="s">
        <v>19</v>
      </c>
      <c r="L309" s="46"/>
      <c r="M309" s="213" t="s">
        <v>19</v>
      </c>
      <c r="N309" s="214" t="s">
        <v>42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229</v>
      </c>
      <c r="AT309" s="217" t="s">
        <v>134</v>
      </c>
      <c r="AU309" s="217" t="s">
        <v>81</v>
      </c>
      <c r="AY309" s="19" t="s">
        <v>131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79</v>
      </c>
      <c r="BK309" s="218">
        <f>ROUND(I309*H309,2)</f>
        <v>0</v>
      </c>
      <c r="BL309" s="19" t="s">
        <v>229</v>
      </c>
      <c r="BM309" s="217" t="s">
        <v>751</v>
      </c>
    </row>
    <row r="310" spans="1:65" s="2" customFormat="1" ht="24.15" customHeight="1">
      <c r="A310" s="40"/>
      <c r="B310" s="41"/>
      <c r="C310" s="206" t="s">
        <v>487</v>
      </c>
      <c r="D310" s="206" t="s">
        <v>134</v>
      </c>
      <c r="E310" s="207" t="s">
        <v>444</v>
      </c>
      <c r="F310" s="208" t="s">
        <v>445</v>
      </c>
      <c r="G310" s="209" t="s">
        <v>281</v>
      </c>
      <c r="H310" s="257"/>
      <c r="I310" s="211"/>
      <c r="J310" s="212">
        <f>ROUND(I310*H310,2)</f>
        <v>0</v>
      </c>
      <c r="K310" s="208" t="s">
        <v>138</v>
      </c>
      <c r="L310" s="46"/>
      <c r="M310" s="213" t="s">
        <v>19</v>
      </c>
      <c r="N310" s="214" t="s">
        <v>42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229</v>
      </c>
      <c r="AT310" s="217" t="s">
        <v>134</v>
      </c>
      <c r="AU310" s="217" t="s">
        <v>81</v>
      </c>
      <c r="AY310" s="19" t="s">
        <v>131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79</v>
      </c>
      <c r="BK310" s="218">
        <f>ROUND(I310*H310,2)</f>
        <v>0</v>
      </c>
      <c r="BL310" s="19" t="s">
        <v>229</v>
      </c>
      <c r="BM310" s="217" t="s">
        <v>752</v>
      </c>
    </row>
    <row r="311" spans="1:47" s="2" customFormat="1" ht="12">
      <c r="A311" s="40"/>
      <c r="B311" s="41"/>
      <c r="C311" s="42"/>
      <c r="D311" s="219" t="s">
        <v>141</v>
      </c>
      <c r="E311" s="42"/>
      <c r="F311" s="220" t="s">
        <v>447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141</v>
      </c>
      <c r="AU311" s="19" t="s">
        <v>81</v>
      </c>
    </row>
    <row r="312" spans="1:63" s="12" customFormat="1" ht="22.8" customHeight="1">
      <c r="A312" s="12"/>
      <c r="B312" s="190"/>
      <c r="C312" s="191"/>
      <c r="D312" s="192" t="s">
        <v>70</v>
      </c>
      <c r="E312" s="204" t="s">
        <v>448</v>
      </c>
      <c r="F312" s="204" t="s">
        <v>449</v>
      </c>
      <c r="G312" s="191"/>
      <c r="H312" s="191"/>
      <c r="I312" s="194"/>
      <c r="J312" s="205">
        <f>BK312</f>
        <v>0</v>
      </c>
      <c r="K312" s="191"/>
      <c r="L312" s="196"/>
      <c r="M312" s="197"/>
      <c r="N312" s="198"/>
      <c r="O312" s="198"/>
      <c r="P312" s="199">
        <f>SUM(P313:P346)</f>
        <v>0</v>
      </c>
      <c r="Q312" s="198"/>
      <c r="R312" s="199">
        <f>SUM(R313:R346)</f>
        <v>0.6469828999999999</v>
      </c>
      <c r="S312" s="198"/>
      <c r="T312" s="200">
        <f>SUM(T313:T346)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1" t="s">
        <v>81</v>
      </c>
      <c r="AT312" s="202" t="s">
        <v>70</v>
      </c>
      <c r="AU312" s="202" t="s">
        <v>79</v>
      </c>
      <c r="AY312" s="201" t="s">
        <v>131</v>
      </c>
      <c r="BK312" s="203">
        <f>SUM(BK313:BK346)</f>
        <v>0</v>
      </c>
    </row>
    <row r="313" spans="1:65" s="2" customFormat="1" ht="16.5" customHeight="1">
      <c r="A313" s="40"/>
      <c r="B313" s="41"/>
      <c r="C313" s="206" t="s">
        <v>492</v>
      </c>
      <c r="D313" s="206" t="s">
        <v>134</v>
      </c>
      <c r="E313" s="207" t="s">
        <v>451</v>
      </c>
      <c r="F313" s="208" t="s">
        <v>452</v>
      </c>
      <c r="G313" s="209" t="s">
        <v>137</v>
      </c>
      <c r="H313" s="210">
        <v>30.976</v>
      </c>
      <c r="I313" s="211"/>
      <c r="J313" s="212">
        <f>ROUND(I313*H313,2)</f>
        <v>0</v>
      </c>
      <c r="K313" s="208" t="s">
        <v>138</v>
      </c>
      <c r="L313" s="46"/>
      <c r="M313" s="213" t="s">
        <v>19</v>
      </c>
      <c r="N313" s="214" t="s">
        <v>42</v>
      </c>
      <c r="O313" s="86"/>
      <c r="P313" s="215">
        <f>O313*H313</f>
        <v>0</v>
      </c>
      <c r="Q313" s="215">
        <v>0.0003</v>
      </c>
      <c r="R313" s="215">
        <f>Q313*H313</f>
        <v>0.009292799999999999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229</v>
      </c>
      <c r="AT313" s="217" t="s">
        <v>134</v>
      </c>
      <c r="AU313" s="217" t="s">
        <v>81</v>
      </c>
      <c r="AY313" s="19" t="s">
        <v>131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79</v>
      </c>
      <c r="BK313" s="218">
        <f>ROUND(I313*H313,2)</f>
        <v>0</v>
      </c>
      <c r="BL313" s="19" t="s">
        <v>229</v>
      </c>
      <c r="BM313" s="217" t="s">
        <v>753</v>
      </c>
    </row>
    <row r="314" spans="1:47" s="2" customFormat="1" ht="12">
      <c r="A314" s="40"/>
      <c r="B314" s="41"/>
      <c r="C314" s="42"/>
      <c r="D314" s="219" t="s">
        <v>141</v>
      </c>
      <c r="E314" s="42"/>
      <c r="F314" s="220" t="s">
        <v>454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141</v>
      </c>
      <c r="AU314" s="19" t="s">
        <v>81</v>
      </c>
    </row>
    <row r="315" spans="1:51" s="15" customFormat="1" ht="12">
      <c r="A315" s="15"/>
      <c r="B315" s="247"/>
      <c r="C315" s="248"/>
      <c r="D315" s="226" t="s">
        <v>143</v>
      </c>
      <c r="E315" s="249" t="s">
        <v>19</v>
      </c>
      <c r="F315" s="250" t="s">
        <v>455</v>
      </c>
      <c r="G315" s="248"/>
      <c r="H315" s="249" t="s">
        <v>19</v>
      </c>
      <c r="I315" s="251"/>
      <c r="J315" s="248"/>
      <c r="K315" s="248"/>
      <c r="L315" s="252"/>
      <c r="M315" s="253"/>
      <c r="N315" s="254"/>
      <c r="O315" s="254"/>
      <c r="P315" s="254"/>
      <c r="Q315" s="254"/>
      <c r="R315" s="254"/>
      <c r="S315" s="254"/>
      <c r="T315" s="25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6" t="s">
        <v>143</v>
      </c>
      <c r="AU315" s="256" t="s">
        <v>81</v>
      </c>
      <c r="AV315" s="15" t="s">
        <v>79</v>
      </c>
      <c r="AW315" s="15" t="s">
        <v>32</v>
      </c>
      <c r="AX315" s="15" t="s">
        <v>71</v>
      </c>
      <c r="AY315" s="256" t="s">
        <v>131</v>
      </c>
    </row>
    <row r="316" spans="1:51" s="13" customFormat="1" ht="12">
      <c r="A316" s="13"/>
      <c r="B316" s="224"/>
      <c r="C316" s="225"/>
      <c r="D316" s="226" t="s">
        <v>143</v>
      </c>
      <c r="E316" s="227" t="s">
        <v>19</v>
      </c>
      <c r="F316" s="228" t="s">
        <v>754</v>
      </c>
      <c r="G316" s="225"/>
      <c r="H316" s="229">
        <v>30.976</v>
      </c>
      <c r="I316" s="230"/>
      <c r="J316" s="225"/>
      <c r="K316" s="225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143</v>
      </c>
      <c r="AU316" s="235" t="s">
        <v>81</v>
      </c>
      <c r="AV316" s="13" t="s">
        <v>81</v>
      </c>
      <c r="AW316" s="13" t="s">
        <v>32</v>
      </c>
      <c r="AX316" s="13" t="s">
        <v>79</v>
      </c>
      <c r="AY316" s="235" t="s">
        <v>131</v>
      </c>
    </row>
    <row r="317" spans="1:65" s="2" customFormat="1" ht="24.15" customHeight="1">
      <c r="A317" s="40"/>
      <c r="B317" s="41"/>
      <c r="C317" s="206" t="s">
        <v>499</v>
      </c>
      <c r="D317" s="206" t="s">
        <v>134</v>
      </c>
      <c r="E317" s="207" t="s">
        <v>458</v>
      </c>
      <c r="F317" s="208" t="s">
        <v>459</v>
      </c>
      <c r="G317" s="209" t="s">
        <v>137</v>
      </c>
      <c r="H317" s="210">
        <v>15.488</v>
      </c>
      <c r="I317" s="211"/>
      <c r="J317" s="212">
        <f>ROUND(I317*H317,2)</f>
        <v>0</v>
      </c>
      <c r="K317" s="208" t="s">
        <v>138</v>
      </c>
      <c r="L317" s="46"/>
      <c r="M317" s="213" t="s">
        <v>19</v>
      </c>
      <c r="N317" s="214" t="s">
        <v>42</v>
      </c>
      <c r="O317" s="86"/>
      <c r="P317" s="215">
        <f>O317*H317</f>
        <v>0</v>
      </c>
      <c r="Q317" s="215">
        <v>0.015</v>
      </c>
      <c r="R317" s="215">
        <f>Q317*H317</f>
        <v>0.23231999999999997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229</v>
      </c>
      <c r="AT317" s="217" t="s">
        <v>134</v>
      </c>
      <c r="AU317" s="217" t="s">
        <v>81</v>
      </c>
      <c r="AY317" s="19" t="s">
        <v>131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79</v>
      </c>
      <c r="BK317" s="218">
        <f>ROUND(I317*H317,2)</f>
        <v>0</v>
      </c>
      <c r="BL317" s="19" t="s">
        <v>229</v>
      </c>
      <c r="BM317" s="217" t="s">
        <v>755</v>
      </c>
    </row>
    <row r="318" spans="1:47" s="2" customFormat="1" ht="12">
      <c r="A318" s="40"/>
      <c r="B318" s="41"/>
      <c r="C318" s="42"/>
      <c r="D318" s="219" t="s">
        <v>141</v>
      </c>
      <c r="E318" s="42"/>
      <c r="F318" s="220" t="s">
        <v>461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141</v>
      </c>
      <c r="AU318" s="19" t="s">
        <v>81</v>
      </c>
    </row>
    <row r="319" spans="1:51" s="13" customFormat="1" ht="12">
      <c r="A319" s="13"/>
      <c r="B319" s="224"/>
      <c r="C319" s="225"/>
      <c r="D319" s="226" t="s">
        <v>143</v>
      </c>
      <c r="E319" s="227" t="s">
        <v>19</v>
      </c>
      <c r="F319" s="228" t="s">
        <v>625</v>
      </c>
      <c r="G319" s="225"/>
      <c r="H319" s="229">
        <v>1.993</v>
      </c>
      <c r="I319" s="230"/>
      <c r="J319" s="225"/>
      <c r="K319" s="225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143</v>
      </c>
      <c r="AU319" s="235" t="s">
        <v>81</v>
      </c>
      <c r="AV319" s="13" t="s">
        <v>81</v>
      </c>
      <c r="AW319" s="13" t="s">
        <v>32</v>
      </c>
      <c r="AX319" s="13" t="s">
        <v>71</v>
      </c>
      <c r="AY319" s="235" t="s">
        <v>131</v>
      </c>
    </row>
    <row r="320" spans="1:51" s="13" customFormat="1" ht="12">
      <c r="A320" s="13"/>
      <c r="B320" s="224"/>
      <c r="C320" s="225"/>
      <c r="D320" s="226" t="s">
        <v>143</v>
      </c>
      <c r="E320" s="227" t="s">
        <v>19</v>
      </c>
      <c r="F320" s="228" t="s">
        <v>626</v>
      </c>
      <c r="G320" s="225"/>
      <c r="H320" s="229">
        <v>4.7</v>
      </c>
      <c r="I320" s="230"/>
      <c r="J320" s="225"/>
      <c r="K320" s="225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143</v>
      </c>
      <c r="AU320" s="235" t="s">
        <v>81</v>
      </c>
      <c r="AV320" s="13" t="s">
        <v>81</v>
      </c>
      <c r="AW320" s="13" t="s">
        <v>32</v>
      </c>
      <c r="AX320" s="13" t="s">
        <v>71</v>
      </c>
      <c r="AY320" s="235" t="s">
        <v>131</v>
      </c>
    </row>
    <row r="321" spans="1:51" s="13" customFormat="1" ht="12">
      <c r="A321" s="13"/>
      <c r="B321" s="224"/>
      <c r="C321" s="225"/>
      <c r="D321" s="226" t="s">
        <v>143</v>
      </c>
      <c r="E321" s="227" t="s">
        <v>19</v>
      </c>
      <c r="F321" s="228" t="s">
        <v>627</v>
      </c>
      <c r="G321" s="225"/>
      <c r="H321" s="229">
        <v>-0.161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143</v>
      </c>
      <c r="AU321" s="235" t="s">
        <v>81</v>
      </c>
      <c r="AV321" s="13" t="s">
        <v>81</v>
      </c>
      <c r="AW321" s="13" t="s">
        <v>32</v>
      </c>
      <c r="AX321" s="13" t="s">
        <v>71</v>
      </c>
      <c r="AY321" s="235" t="s">
        <v>131</v>
      </c>
    </row>
    <row r="322" spans="1:51" s="13" customFormat="1" ht="12">
      <c r="A322" s="13"/>
      <c r="B322" s="224"/>
      <c r="C322" s="225"/>
      <c r="D322" s="226" t="s">
        <v>143</v>
      </c>
      <c r="E322" s="227" t="s">
        <v>19</v>
      </c>
      <c r="F322" s="228" t="s">
        <v>187</v>
      </c>
      <c r="G322" s="225"/>
      <c r="H322" s="229">
        <v>0.18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143</v>
      </c>
      <c r="AU322" s="235" t="s">
        <v>81</v>
      </c>
      <c r="AV322" s="13" t="s">
        <v>81</v>
      </c>
      <c r="AW322" s="13" t="s">
        <v>32</v>
      </c>
      <c r="AX322" s="13" t="s">
        <v>71</v>
      </c>
      <c r="AY322" s="235" t="s">
        <v>131</v>
      </c>
    </row>
    <row r="323" spans="1:51" s="13" customFormat="1" ht="12">
      <c r="A323" s="13"/>
      <c r="B323" s="224"/>
      <c r="C323" s="225"/>
      <c r="D323" s="226" t="s">
        <v>143</v>
      </c>
      <c r="E323" s="227" t="s">
        <v>19</v>
      </c>
      <c r="F323" s="228" t="s">
        <v>707</v>
      </c>
      <c r="G323" s="225"/>
      <c r="H323" s="229">
        <v>4.545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143</v>
      </c>
      <c r="AU323" s="235" t="s">
        <v>81</v>
      </c>
      <c r="AV323" s="13" t="s">
        <v>81</v>
      </c>
      <c r="AW323" s="13" t="s">
        <v>32</v>
      </c>
      <c r="AX323" s="13" t="s">
        <v>71</v>
      </c>
      <c r="AY323" s="235" t="s">
        <v>131</v>
      </c>
    </row>
    <row r="324" spans="1:51" s="13" customFormat="1" ht="12">
      <c r="A324" s="13"/>
      <c r="B324" s="224"/>
      <c r="C324" s="225"/>
      <c r="D324" s="226" t="s">
        <v>143</v>
      </c>
      <c r="E324" s="227" t="s">
        <v>19</v>
      </c>
      <c r="F324" s="228" t="s">
        <v>629</v>
      </c>
      <c r="G324" s="225"/>
      <c r="H324" s="229">
        <v>-0.068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143</v>
      </c>
      <c r="AU324" s="235" t="s">
        <v>81</v>
      </c>
      <c r="AV324" s="13" t="s">
        <v>81</v>
      </c>
      <c r="AW324" s="13" t="s">
        <v>32</v>
      </c>
      <c r="AX324" s="13" t="s">
        <v>71</v>
      </c>
      <c r="AY324" s="235" t="s">
        <v>131</v>
      </c>
    </row>
    <row r="325" spans="1:51" s="13" customFormat="1" ht="12">
      <c r="A325" s="13"/>
      <c r="B325" s="224"/>
      <c r="C325" s="225"/>
      <c r="D325" s="226" t="s">
        <v>143</v>
      </c>
      <c r="E325" s="227" t="s">
        <v>19</v>
      </c>
      <c r="F325" s="228" t="s">
        <v>630</v>
      </c>
      <c r="G325" s="225"/>
      <c r="H325" s="229">
        <v>1.177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143</v>
      </c>
      <c r="AU325" s="235" t="s">
        <v>81</v>
      </c>
      <c r="AV325" s="13" t="s">
        <v>81</v>
      </c>
      <c r="AW325" s="13" t="s">
        <v>32</v>
      </c>
      <c r="AX325" s="13" t="s">
        <v>71</v>
      </c>
      <c r="AY325" s="235" t="s">
        <v>131</v>
      </c>
    </row>
    <row r="326" spans="1:51" s="13" customFormat="1" ht="12">
      <c r="A326" s="13"/>
      <c r="B326" s="224"/>
      <c r="C326" s="225"/>
      <c r="D326" s="226" t="s">
        <v>143</v>
      </c>
      <c r="E326" s="227" t="s">
        <v>19</v>
      </c>
      <c r="F326" s="228" t="s">
        <v>708</v>
      </c>
      <c r="G326" s="225"/>
      <c r="H326" s="229">
        <v>0.031</v>
      </c>
      <c r="I326" s="230"/>
      <c r="J326" s="225"/>
      <c r="K326" s="225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143</v>
      </c>
      <c r="AU326" s="235" t="s">
        <v>81</v>
      </c>
      <c r="AV326" s="13" t="s">
        <v>81</v>
      </c>
      <c r="AW326" s="13" t="s">
        <v>32</v>
      </c>
      <c r="AX326" s="13" t="s">
        <v>71</v>
      </c>
      <c r="AY326" s="235" t="s">
        <v>131</v>
      </c>
    </row>
    <row r="327" spans="1:51" s="13" customFormat="1" ht="12">
      <c r="A327" s="13"/>
      <c r="B327" s="224"/>
      <c r="C327" s="225"/>
      <c r="D327" s="226" t="s">
        <v>143</v>
      </c>
      <c r="E327" s="227" t="s">
        <v>19</v>
      </c>
      <c r="F327" s="228" t="s">
        <v>709</v>
      </c>
      <c r="G327" s="225"/>
      <c r="H327" s="229">
        <v>0.14</v>
      </c>
      <c r="I327" s="230"/>
      <c r="J327" s="225"/>
      <c r="K327" s="225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143</v>
      </c>
      <c r="AU327" s="235" t="s">
        <v>81</v>
      </c>
      <c r="AV327" s="13" t="s">
        <v>81</v>
      </c>
      <c r="AW327" s="13" t="s">
        <v>32</v>
      </c>
      <c r="AX327" s="13" t="s">
        <v>71</v>
      </c>
      <c r="AY327" s="235" t="s">
        <v>131</v>
      </c>
    </row>
    <row r="328" spans="1:51" s="13" customFormat="1" ht="12">
      <c r="A328" s="13"/>
      <c r="B328" s="224"/>
      <c r="C328" s="225"/>
      <c r="D328" s="226" t="s">
        <v>143</v>
      </c>
      <c r="E328" s="227" t="s">
        <v>19</v>
      </c>
      <c r="F328" s="228" t="s">
        <v>710</v>
      </c>
      <c r="G328" s="225"/>
      <c r="H328" s="229">
        <v>1.499</v>
      </c>
      <c r="I328" s="230"/>
      <c r="J328" s="225"/>
      <c r="K328" s="225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143</v>
      </c>
      <c r="AU328" s="235" t="s">
        <v>81</v>
      </c>
      <c r="AV328" s="13" t="s">
        <v>81</v>
      </c>
      <c r="AW328" s="13" t="s">
        <v>32</v>
      </c>
      <c r="AX328" s="13" t="s">
        <v>71</v>
      </c>
      <c r="AY328" s="235" t="s">
        <v>131</v>
      </c>
    </row>
    <row r="329" spans="1:51" s="13" customFormat="1" ht="12">
      <c r="A329" s="13"/>
      <c r="B329" s="224"/>
      <c r="C329" s="225"/>
      <c r="D329" s="226" t="s">
        <v>143</v>
      </c>
      <c r="E329" s="227" t="s">
        <v>19</v>
      </c>
      <c r="F329" s="228" t="s">
        <v>711</v>
      </c>
      <c r="G329" s="225"/>
      <c r="H329" s="229">
        <v>1.452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143</v>
      </c>
      <c r="AU329" s="235" t="s">
        <v>81</v>
      </c>
      <c r="AV329" s="13" t="s">
        <v>81</v>
      </c>
      <c r="AW329" s="13" t="s">
        <v>32</v>
      </c>
      <c r="AX329" s="13" t="s">
        <v>71</v>
      </c>
      <c r="AY329" s="235" t="s">
        <v>131</v>
      </c>
    </row>
    <row r="330" spans="1:51" s="14" customFormat="1" ht="12">
      <c r="A330" s="14"/>
      <c r="B330" s="236"/>
      <c r="C330" s="237"/>
      <c r="D330" s="226" t="s">
        <v>143</v>
      </c>
      <c r="E330" s="238" t="s">
        <v>19</v>
      </c>
      <c r="F330" s="239" t="s">
        <v>147</v>
      </c>
      <c r="G330" s="237"/>
      <c r="H330" s="240">
        <v>15.488000000000003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143</v>
      </c>
      <c r="AU330" s="246" t="s">
        <v>81</v>
      </c>
      <c r="AV330" s="14" t="s">
        <v>139</v>
      </c>
      <c r="AW330" s="14" t="s">
        <v>32</v>
      </c>
      <c r="AX330" s="14" t="s">
        <v>79</v>
      </c>
      <c r="AY330" s="246" t="s">
        <v>131</v>
      </c>
    </row>
    <row r="331" spans="1:65" s="2" customFormat="1" ht="24.15" customHeight="1">
      <c r="A331" s="40"/>
      <c r="B331" s="41"/>
      <c r="C331" s="206" t="s">
        <v>506</v>
      </c>
      <c r="D331" s="206" t="s">
        <v>134</v>
      </c>
      <c r="E331" s="207" t="s">
        <v>463</v>
      </c>
      <c r="F331" s="208" t="s">
        <v>464</v>
      </c>
      <c r="G331" s="209" t="s">
        <v>137</v>
      </c>
      <c r="H331" s="210">
        <v>15.488</v>
      </c>
      <c r="I331" s="211"/>
      <c r="J331" s="212">
        <f>ROUND(I331*H331,2)</f>
        <v>0</v>
      </c>
      <c r="K331" s="208" t="s">
        <v>138</v>
      </c>
      <c r="L331" s="46"/>
      <c r="M331" s="213" t="s">
        <v>19</v>
      </c>
      <c r="N331" s="214" t="s">
        <v>42</v>
      </c>
      <c r="O331" s="86"/>
      <c r="P331" s="215">
        <f>O331*H331</f>
        <v>0</v>
      </c>
      <c r="Q331" s="215">
        <v>0.0063</v>
      </c>
      <c r="R331" s="215">
        <f>Q331*H331</f>
        <v>0.09757439999999999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229</v>
      </c>
      <c r="AT331" s="217" t="s">
        <v>134</v>
      </c>
      <c r="AU331" s="217" t="s">
        <v>81</v>
      </c>
      <c r="AY331" s="19" t="s">
        <v>131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79</v>
      </c>
      <c r="BK331" s="218">
        <f>ROUND(I331*H331,2)</f>
        <v>0</v>
      </c>
      <c r="BL331" s="19" t="s">
        <v>229</v>
      </c>
      <c r="BM331" s="217" t="s">
        <v>756</v>
      </c>
    </row>
    <row r="332" spans="1:47" s="2" customFormat="1" ht="12">
      <c r="A332" s="40"/>
      <c r="B332" s="41"/>
      <c r="C332" s="42"/>
      <c r="D332" s="219" t="s">
        <v>141</v>
      </c>
      <c r="E332" s="42"/>
      <c r="F332" s="220" t="s">
        <v>466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141</v>
      </c>
      <c r="AU332" s="19" t="s">
        <v>81</v>
      </c>
    </row>
    <row r="333" spans="1:65" s="2" customFormat="1" ht="16.5" customHeight="1">
      <c r="A333" s="40"/>
      <c r="B333" s="41"/>
      <c r="C333" s="258" t="s">
        <v>511</v>
      </c>
      <c r="D333" s="258" t="s">
        <v>338</v>
      </c>
      <c r="E333" s="259" t="s">
        <v>468</v>
      </c>
      <c r="F333" s="260" t="s">
        <v>469</v>
      </c>
      <c r="G333" s="261" t="s">
        <v>137</v>
      </c>
      <c r="H333" s="262">
        <v>17.037</v>
      </c>
      <c r="I333" s="263"/>
      <c r="J333" s="264">
        <f>ROUND(I333*H333,2)</f>
        <v>0</v>
      </c>
      <c r="K333" s="260" t="s">
        <v>138</v>
      </c>
      <c r="L333" s="265"/>
      <c r="M333" s="266" t="s">
        <v>19</v>
      </c>
      <c r="N333" s="267" t="s">
        <v>42</v>
      </c>
      <c r="O333" s="86"/>
      <c r="P333" s="215">
        <f>O333*H333</f>
        <v>0</v>
      </c>
      <c r="Q333" s="215">
        <v>0.018</v>
      </c>
      <c r="R333" s="215">
        <f>Q333*H333</f>
        <v>0.30666599999999994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316</v>
      </c>
      <c r="AT333" s="217" t="s">
        <v>338</v>
      </c>
      <c r="AU333" s="217" t="s">
        <v>81</v>
      </c>
      <c r="AY333" s="19" t="s">
        <v>131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79</v>
      </c>
      <c r="BK333" s="218">
        <f>ROUND(I333*H333,2)</f>
        <v>0</v>
      </c>
      <c r="BL333" s="19" t="s">
        <v>229</v>
      </c>
      <c r="BM333" s="217" t="s">
        <v>757</v>
      </c>
    </row>
    <row r="334" spans="1:51" s="13" customFormat="1" ht="12">
      <c r="A334" s="13"/>
      <c r="B334" s="224"/>
      <c r="C334" s="225"/>
      <c r="D334" s="226" t="s">
        <v>143</v>
      </c>
      <c r="E334" s="225"/>
      <c r="F334" s="228" t="s">
        <v>758</v>
      </c>
      <c r="G334" s="225"/>
      <c r="H334" s="229">
        <v>17.037</v>
      </c>
      <c r="I334" s="230"/>
      <c r="J334" s="225"/>
      <c r="K334" s="225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143</v>
      </c>
      <c r="AU334" s="235" t="s">
        <v>81</v>
      </c>
      <c r="AV334" s="13" t="s">
        <v>81</v>
      </c>
      <c r="AW334" s="13" t="s">
        <v>4</v>
      </c>
      <c r="AX334" s="13" t="s">
        <v>79</v>
      </c>
      <c r="AY334" s="235" t="s">
        <v>131</v>
      </c>
    </row>
    <row r="335" spans="1:65" s="2" customFormat="1" ht="16.5" customHeight="1">
      <c r="A335" s="40"/>
      <c r="B335" s="41"/>
      <c r="C335" s="206" t="s">
        <v>516</v>
      </c>
      <c r="D335" s="206" t="s">
        <v>134</v>
      </c>
      <c r="E335" s="207" t="s">
        <v>473</v>
      </c>
      <c r="F335" s="208" t="s">
        <v>474</v>
      </c>
      <c r="G335" s="209" t="s">
        <v>475</v>
      </c>
      <c r="H335" s="210">
        <v>27.63</v>
      </c>
      <c r="I335" s="211"/>
      <c r="J335" s="212">
        <f>ROUND(I335*H335,2)</f>
        <v>0</v>
      </c>
      <c r="K335" s="208" t="s">
        <v>138</v>
      </c>
      <c r="L335" s="46"/>
      <c r="M335" s="213" t="s">
        <v>19</v>
      </c>
      <c r="N335" s="214" t="s">
        <v>42</v>
      </c>
      <c r="O335" s="86"/>
      <c r="P335" s="215">
        <f>O335*H335</f>
        <v>0</v>
      </c>
      <c r="Q335" s="215">
        <v>3E-05</v>
      </c>
      <c r="R335" s="215">
        <f>Q335*H335</f>
        <v>0.0008289</v>
      </c>
      <c r="S335" s="215">
        <v>0</v>
      </c>
      <c r="T335" s="21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7" t="s">
        <v>229</v>
      </c>
      <c r="AT335" s="217" t="s">
        <v>134</v>
      </c>
      <c r="AU335" s="217" t="s">
        <v>81</v>
      </c>
      <c r="AY335" s="19" t="s">
        <v>131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9" t="s">
        <v>79</v>
      </c>
      <c r="BK335" s="218">
        <f>ROUND(I335*H335,2)</f>
        <v>0</v>
      </c>
      <c r="BL335" s="19" t="s">
        <v>229</v>
      </c>
      <c r="BM335" s="217" t="s">
        <v>759</v>
      </c>
    </row>
    <row r="336" spans="1:47" s="2" customFormat="1" ht="12">
      <c r="A336" s="40"/>
      <c r="B336" s="41"/>
      <c r="C336" s="42"/>
      <c r="D336" s="219" t="s">
        <v>141</v>
      </c>
      <c r="E336" s="42"/>
      <c r="F336" s="220" t="s">
        <v>477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141</v>
      </c>
      <c r="AU336" s="19" t="s">
        <v>81</v>
      </c>
    </row>
    <row r="337" spans="1:51" s="15" customFormat="1" ht="12">
      <c r="A337" s="15"/>
      <c r="B337" s="247"/>
      <c r="C337" s="248"/>
      <c r="D337" s="226" t="s">
        <v>143</v>
      </c>
      <c r="E337" s="249" t="s">
        <v>19</v>
      </c>
      <c r="F337" s="250" t="s">
        <v>478</v>
      </c>
      <c r="G337" s="248"/>
      <c r="H337" s="249" t="s">
        <v>19</v>
      </c>
      <c r="I337" s="251"/>
      <c r="J337" s="248"/>
      <c r="K337" s="248"/>
      <c r="L337" s="252"/>
      <c r="M337" s="253"/>
      <c r="N337" s="254"/>
      <c r="O337" s="254"/>
      <c r="P337" s="254"/>
      <c r="Q337" s="254"/>
      <c r="R337" s="254"/>
      <c r="S337" s="254"/>
      <c r="T337" s="25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6" t="s">
        <v>143</v>
      </c>
      <c r="AU337" s="256" t="s">
        <v>81</v>
      </c>
      <c r="AV337" s="15" t="s">
        <v>79</v>
      </c>
      <c r="AW337" s="15" t="s">
        <v>32</v>
      </c>
      <c r="AX337" s="15" t="s">
        <v>71</v>
      </c>
      <c r="AY337" s="256" t="s">
        <v>131</v>
      </c>
    </row>
    <row r="338" spans="1:51" s="13" customFormat="1" ht="12">
      <c r="A338" s="13"/>
      <c r="B338" s="224"/>
      <c r="C338" s="225"/>
      <c r="D338" s="226" t="s">
        <v>143</v>
      </c>
      <c r="E338" s="227" t="s">
        <v>19</v>
      </c>
      <c r="F338" s="228" t="s">
        <v>760</v>
      </c>
      <c r="G338" s="225"/>
      <c r="H338" s="229">
        <v>27.63</v>
      </c>
      <c r="I338" s="230"/>
      <c r="J338" s="225"/>
      <c r="K338" s="225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143</v>
      </c>
      <c r="AU338" s="235" t="s">
        <v>81</v>
      </c>
      <c r="AV338" s="13" t="s">
        <v>81</v>
      </c>
      <c r="AW338" s="13" t="s">
        <v>32</v>
      </c>
      <c r="AX338" s="13" t="s">
        <v>79</v>
      </c>
      <c r="AY338" s="235" t="s">
        <v>131</v>
      </c>
    </row>
    <row r="339" spans="1:65" s="2" customFormat="1" ht="24.15" customHeight="1">
      <c r="A339" s="40"/>
      <c r="B339" s="41"/>
      <c r="C339" s="206" t="s">
        <v>522</v>
      </c>
      <c r="D339" s="206" t="s">
        <v>134</v>
      </c>
      <c r="E339" s="207" t="s">
        <v>481</v>
      </c>
      <c r="F339" s="208" t="s">
        <v>482</v>
      </c>
      <c r="G339" s="209" t="s">
        <v>475</v>
      </c>
      <c r="H339" s="210">
        <v>0.8</v>
      </c>
      <c r="I339" s="211"/>
      <c r="J339" s="212">
        <f>ROUND(I339*H339,2)</f>
        <v>0</v>
      </c>
      <c r="K339" s="208" t="s">
        <v>138</v>
      </c>
      <c r="L339" s="46"/>
      <c r="M339" s="213" t="s">
        <v>19</v>
      </c>
      <c r="N339" s="214" t="s">
        <v>42</v>
      </c>
      <c r="O339" s="86"/>
      <c r="P339" s="215">
        <f>O339*H339</f>
        <v>0</v>
      </c>
      <c r="Q339" s="215">
        <v>0.0002</v>
      </c>
      <c r="R339" s="215">
        <f>Q339*H339</f>
        <v>0.00016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229</v>
      </c>
      <c r="AT339" s="217" t="s">
        <v>134</v>
      </c>
      <c r="AU339" s="217" t="s">
        <v>81</v>
      </c>
      <c r="AY339" s="19" t="s">
        <v>131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79</v>
      </c>
      <c r="BK339" s="218">
        <f>ROUND(I339*H339,2)</f>
        <v>0</v>
      </c>
      <c r="BL339" s="19" t="s">
        <v>229</v>
      </c>
      <c r="BM339" s="217" t="s">
        <v>761</v>
      </c>
    </row>
    <row r="340" spans="1:47" s="2" customFormat="1" ht="12">
      <c r="A340" s="40"/>
      <c r="B340" s="41"/>
      <c r="C340" s="42"/>
      <c r="D340" s="219" t="s">
        <v>141</v>
      </c>
      <c r="E340" s="42"/>
      <c r="F340" s="220" t="s">
        <v>484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141</v>
      </c>
      <c r="AU340" s="19" t="s">
        <v>81</v>
      </c>
    </row>
    <row r="341" spans="1:51" s="15" customFormat="1" ht="12">
      <c r="A341" s="15"/>
      <c r="B341" s="247"/>
      <c r="C341" s="248"/>
      <c r="D341" s="226" t="s">
        <v>143</v>
      </c>
      <c r="E341" s="249" t="s">
        <v>19</v>
      </c>
      <c r="F341" s="250" t="s">
        <v>485</v>
      </c>
      <c r="G341" s="248"/>
      <c r="H341" s="249" t="s">
        <v>19</v>
      </c>
      <c r="I341" s="251"/>
      <c r="J341" s="248"/>
      <c r="K341" s="248"/>
      <c r="L341" s="252"/>
      <c r="M341" s="253"/>
      <c r="N341" s="254"/>
      <c r="O341" s="254"/>
      <c r="P341" s="254"/>
      <c r="Q341" s="254"/>
      <c r="R341" s="254"/>
      <c r="S341" s="254"/>
      <c r="T341" s="25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6" t="s">
        <v>143</v>
      </c>
      <c r="AU341" s="256" t="s">
        <v>81</v>
      </c>
      <c r="AV341" s="15" t="s">
        <v>79</v>
      </c>
      <c r="AW341" s="15" t="s">
        <v>32</v>
      </c>
      <c r="AX341" s="15" t="s">
        <v>71</v>
      </c>
      <c r="AY341" s="256" t="s">
        <v>131</v>
      </c>
    </row>
    <row r="342" spans="1:51" s="13" customFormat="1" ht="12">
      <c r="A342" s="13"/>
      <c r="B342" s="224"/>
      <c r="C342" s="225"/>
      <c r="D342" s="226" t="s">
        <v>143</v>
      </c>
      <c r="E342" s="227" t="s">
        <v>19</v>
      </c>
      <c r="F342" s="228" t="s">
        <v>486</v>
      </c>
      <c r="G342" s="225"/>
      <c r="H342" s="229">
        <v>0.8</v>
      </c>
      <c r="I342" s="230"/>
      <c r="J342" s="225"/>
      <c r="K342" s="225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143</v>
      </c>
      <c r="AU342" s="235" t="s">
        <v>81</v>
      </c>
      <c r="AV342" s="13" t="s">
        <v>81</v>
      </c>
      <c r="AW342" s="13" t="s">
        <v>32</v>
      </c>
      <c r="AX342" s="13" t="s">
        <v>79</v>
      </c>
      <c r="AY342" s="235" t="s">
        <v>131</v>
      </c>
    </row>
    <row r="343" spans="1:65" s="2" customFormat="1" ht="16.5" customHeight="1">
      <c r="A343" s="40"/>
      <c r="B343" s="41"/>
      <c r="C343" s="258" t="s">
        <v>528</v>
      </c>
      <c r="D343" s="258" t="s">
        <v>338</v>
      </c>
      <c r="E343" s="259" t="s">
        <v>488</v>
      </c>
      <c r="F343" s="260" t="s">
        <v>489</v>
      </c>
      <c r="G343" s="261" t="s">
        <v>475</v>
      </c>
      <c r="H343" s="262">
        <v>0.88</v>
      </c>
      <c r="I343" s="263"/>
      <c r="J343" s="264">
        <f>ROUND(I343*H343,2)</f>
        <v>0</v>
      </c>
      <c r="K343" s="260" t="s">
        <v>138</v>
      </c>
      <c r="L343" s="265"/>
      <c r="M343" s="266" t="s">
        <v>19</v>
      </c>
      <c r="N343" s="267" t="s">
        <v>42</v>
      </c>
      <c r="O343" s="86"/>
      <c r="P343" s="215">
        <f>O343*H343</f>
        <v>0</v>
      </c>
      <c r="Q343" s="215">
        <v>0.00016</v>
      </c>
      <c r="R343" s="215">
        <f>Q343*H343</f>
        <v>0.0001408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316</v>
      </c>
      <c r="AT343" s="217" t="s">
        <v>338</v>
      </c>
      <c r="AU343" s="217" t="s">
        <v>81</v>
      </c>
      <c r="AY343" s="19" t="s">
        <v>131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79</v>
      </c>
      <c r="BK343" s="218">
        <f>ROUND(I343*H343,2)</f>
        <v>0</v>
      </c>
      <c r="BL343" s="19" t="s">
        <v>229</v>
      </c>
      <c r="BM343" s="217" t="s">
        <v>762</v>
      </c>
    </row>
    <row r="344" spans="1:51" s="13" customFormat="1" ht="12">
      <c r="A344" s="13"/>
      <c r="B344" s="224"/>
      <c r="C344" s="225"/>
      <c r="D344" s="226" t="s">
        <v>143</v>
      </c>
      <c r="E344" s="225"/>
      <c r="F344" s="228" t="s">
        <v>491</v>
      </c>
      <c r="G344" s="225"/>
      <c r="H344" s="229">
        <v>0.88</v>
      </c>
      <c r="I344" s="230"/>
      <c r="J344" s="225"/>
      <c r="K344" s="225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143</v>
      </c>
      <c r="AU344" s="235" t="s">
        <v>81</v>
      </c>
      <c r="AV344" s="13" t="s">
        <v>81</v>
      </c>
      <c r="AW344" s="13" t="s">
        <v>4</v>
      </c>
      <c r="AX344" s="13" t="s">
        <v>79</v>
      </c>
      <c r="AY344" s="235" t="s">
        <v>131</v>
      </c>
    </row>
    <row r="345" spans="1:65" s="2" customFormat="1" ht="24.15" customHeight="1">
      <c r="A345" s="40"/>
      <c r="B345" s="41"/>
      <c r="C345" s="206" t="s">
        <v>534</v>
      </c>
      <c r="D345" s="206" t="s">
        <v>134</v>
      </c>
      <c r="E345" s="207" t="s">
        <v>493</v>
      </c>
      <c r="F345" s="208" t="s">
        <v>494</v>
      </c>
      <c r="G345" s="209" t="s">
        <v>281</v>
      </c>
      <c r="H345" s="257"/>
      <c r="I345" s="211"/>
      <c r="J345" s="212">
        <f>ROUND(I345*H345,2)</f>
        <v>0</v>
      </c>
      <c r="K345" s="208" t="s">
        <v>138</v>
      </c>
      <c r="L345" s="46"/>
      <c r="M345" s="213" t="s">
        <v>19</v>
      </c>
      <c r="N345" s="214" t="s">
        <v>42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229</v>
      </c>
      <c r="AT345" s="217" t="s">
        <v>134</v>
      </c>
      <c r="AU345" s="217" t="s">
        <v>81</v>
      </c>
      <c r="AY345" s="19" t="s">
        <v>131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79</v>
      </c>
      <c r="BK345" s="218">
        <f>ROUND(I345*H345,2)</f>
        <v>0</v>
      </c>
      <c r="BL345" s="19" t="s">
        <v>229</v>
      </c>
      <c r="BM345" s="217" t="s">
        <v>763</v>
      </c>
    </row>
    <row r="346" spans="1:47" s="2" customFormat="1" ht="12">
      <c r="A346" s="40"/>
      <c r="B346" s="41"/>
      <c r="C346" s="42"/>
      <c r="D346" s="219" t="s">
        <v>141</v>
      </c>
      <c r="E346" s="42"/>
      <c r="F346" s="220" t="s">
        <v>496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141</v>
      </c>
      <c r="AU346" s="19" t="s">
        <v>81</v>
      </c>
    </row>
    <row r="347" spans="1:63" s="12" customFormat="1" ht="22.8" customHeight="1">
      <c r="A347" s="12"/>
      <c r="B347" s="190"/>
      <c r="C347" s="191"/>
      <c r="D347" s="192" t="s">
        <v>70</v>
      </c>
      <c r="E347" s="204" t="s">
        <v>497</v>
      </c>
      <c r="F347" s="204" t="s">
        <v>498</v>
      </c>
      <c r="G347" s="191"/>
      <c r="H347" s="191"/>
      <c r="I347" s="194"/>
      <c r="J347" s="205">
        <f>BK347</f>
        <v>0</v>
      </c>
      <c r="K347" s="191"/>
      <c r="L347" s="196"/>
      <c r="M347" s="197"/>
      <c r="N347" s="198"/>
      <c r="O347" s="198"/>
      <c r="P347" s="199">
        <f>SUM(P348:P371)</f>
        <v>0</v>
      </c>
      <c r="Q347" s="198"/>
      <c r="R347" s="199">
        <f>SUM(R348:R371)</f>
        <v>1.1646034</v>
      </c>
      <c r="S347" s="198"/>
      <c r="T347" s="200">
        <f>SUM(T348:T371)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1" t="s">
        <v>81</v>
      </c>
      <c r="AT347" s="202" t="s">
        <v>70</v>
      </c>
      <c r="AU347" s="202" t="s">
        <v>79</v>
      </c>
      <c r="AY347" s="201" t="s">
        <v>131</v>
      </c>
      <c r="BK347" s="203">
        <f>SUM(BK348:BK371)</f>
        <v>0</v>
      </c>
    </row>
    <row r="348" spans="1:65" s="2" customFormat="1" ht="16.5" customHeight="1">
      <c r="A348" s="40"/>
      <c r="B348" s="41"/>
      <c r="C348" s="206" t="s">
        <v>541</v>
      </c>
      <c r="D348" s="206" t="s">
        <v>134</v>
      </c>
      <c r="E348" s="207" t="s">
        <v>500</v>
      </c>
      <c r="F348" s="208" t="s">
        <v>501</v>
      </c>
      <c r="G348" s="209" t="s">
        <v>137</v>
      </c>
      <c r="H348" s="210">
        <v>58.157</v>
      </c>
      <c r="I348" s="211"/>
      <c r="J348" s="212">
        <f>ROUND(I348*H348,2)</f>
        <v>0</v>
      </c>
      <c r="K348" s="208" t="s">
        <v>138</v>
      </c>
      <c r="L348" s="46"/>
      <c r="M348" s="213" t="s">
        <v>19</v>
      </c>
      <c r="N348" s="214" t="s">
        <v>42</v>
      </c>
      <c r="O348" s="86"/>
      <c r="P348" s="215">
        <f>O348*H348</f>
        <v>0</v>
      </c>
      <c r="Q348" s="215">
        <v>0.0003</v>
      </c>
      <c r="R348" s="215">
        <f>Q348*H348</f>
        <v>0.017447099999999997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229</v>
      </c>
      <c r="AT348" s="217" t="s">
        <v>134</v>
      </c>
      <c r="AU348" s="217" t="s">
        <v>81</v>
      </c>
      <c r="AY348" s="19" t="s">
        <v>131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79</v>
      </c>
      <c r="BK348" s="218">
        <f>ROUND(I348*H348,2)</f>
        <v>0</v>
      </c>
      <c r="BL348" s="19" t="s">
        <v>229</v>
      </c>
      <c r="BM348" s="217" t="s">
        <v>764</v>
      </c>
    </row>
    <row r="349" spans="1:47" s="2" customFormat="1" ht="12">
      <c r="A349" s="40"/>
      <c r="B349" s="41"/>
      <c r="C349" s="42"/>
      <c r="D349" s="219" t="s">
        <v>141</v>
      </c>
      <c r="E349" s="42"/>
      <c r="F349" s="220" t="s">
        <v>503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141</v>
      </c>
      <c r="AU349" s="19" t="s">
        <v>81</v>
      </c>
    </row>
    <row r="350" spans="1:51" s="13" customFormat="1" ht="12">
      <c r="A350" s="13"/>
      <c r="B350" s="224"/>
      <c r="C350" s="225"/>
      <c r="D350" s="226" t="s">
        <v>143</v>
      </c>
      <c r="E350" s="227" t="s">
        <v>19</v>
      </c>
      <c r="F350" s="228" t="s">
        <v>635</v>
      </c>
      <c r="G350" s="225"/>
      <c r="H350" s="229">
        <v>49.54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143</v>
      </c>
      <c r="AU350" s="235" t="s">
        <v>81</v>
      </c>
      <c r="AV350" s="13" t="s">
        <v>81</v>
      </c>
      <c r="AW350" s="13" t="s">
        <v>32</v>
      </c>
      <c r="AX350" s="13" t="s">
        <v>71</v>
      </c>
      <c r="AY350" s="235" t="s">
        <v>131</v>
      </c>
    </row>
    <row r="351" spans="1:51" s="13" customFormat="1" ht="12">
      <c r="A351" s="13"/>
      <c r="B351" s="224"/>
      <c r="C351" s="225"/>
      <c r="D351" s="226" t="s">
        <v>143</v>
      </c>
      <c r="E351" s="227" t="s">
        <v>19</v>
      </c>
      <c r="F351" s="228" t="s">
        <v>765</v>
      </c>
      <c r="G351" s="225"/>
      <c r="H351" s="229">
        <v>9.04</v>
      </c>
      <c r="I351" s="230"/>
      <c r="J351" s="225"/>
      <c r="K351" s="225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143</v>
      </c>
      <c r="AU351" s="235" t="s">
        <v>81</v>
      </c>
      <c r="AV351" s="13" t="s">
        <v>81</v>
      </c>
      <c r="AW351" s="13" t="s">
        <v>32</v>
      </c>
      <c r="AX351" s="13" t="s">
        <v>71</v>
      </c>
      <c r="AY351" s="235" t="s">
        <v>131</v>
      </c>
    </row>
    <row r="352" spans="1:51" s="13" customFormat="1" ht="12">
      <c r="A352" s="13"/>
      <c r="B352" s="224"/>
      <c r="C352" s="225"/>
      <c r="D352" s="226" t="s">
        <v>143</v>
      </c>
      <c r="E352" s="227" t="s">
        <v>19</v>
      </c>
      <c r="F352" s="228" t="s">
        <v>766</v>
      </c>
      <c r="G352" s="225"/>
      <c r="H352" s="229">
        <v>-0.78</v>
      </c>
      <c r="I352" s="230"/>
      <c r="J352" s="225"/>
      <c r="K352" s="225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143</v>
      </c>
      <c r="AU352" s="235" t="s">
        <v>81</v>
      </c>
      <c r="AV352" s="13" t="s">
        <v>81</v>
      </c>
      <c r="AW352" s="13" t="s">
        <v>32</v>
      </c>
      <c r="AX352" s="13" t="s">
        <v>71</v>
      </c>
      <c r="AY352" s="235" t="s">
        <v>131</v>
      </c>
    </row>
    <row r="353" spans="1:51" s="13" customFormat="1" ht="12">
      <c r="A353" s="13"/>
      <c r="B353" s="224"/>
      <c r="C353" s="225"/>
      <c r="D353" s="226" t="s">
        <v>143</v>
      </c>
      <c r="E353" s="227" t="s">
        <v>19</v>
      </c>
      <c r="F353" s="228" t="s">
        <v>767</v>
      </c>
      <c r="G353" s="225"/>
      <c r="H353" s="229">
        <v>0.357</v>
      </c>
      <c r="I353" s="230"/>
      <c r="J353" s="225"/>
      <c r="K353" s="225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143</v>
      </c>
      <c r="AU353" s="235" t="s">
        <v>81</v>
      </c>
      <c r="AV353" s="13" t="s">
        <v>81</v>
      </c>
      <c r="AW353" s="13" t="s">
        <v>32</v>
      </c>
      <c r="AX353" s="13" t="s">
        <v>71</v>
      </c>
      <c r="AY353" s="235" t="s">
        <v>131</v>
      </c>
    </row>
    <row r="354" spans="1:51" s="14" customFormat="1" ht="12">
      <c r="A354" s="14"/>
      <c r="B354" s="236"/>
      <c r="C354" s="237"/>
      <c r="D354" s="226" t="s">
        <v>143</v>
      </c>
      <c r="E354" s="238" t="s">
        <v>19</v>
      </c>
      <c r="F354" s="239" t="s">
        <v>147</v>
      </c>
      <c r="G354" s="237"/>
      <c r="H354" s="240">
        <v>58.157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6" t="s">
        <v>143</v>
      </c>
      <c r="AU354" s="246" t="s">
        <v>81</v>
      </c>
      <c r="AV354" s="14" t="s">
        <v>139</v>
      </c>
      <c r="AW354" s="14" t="s">
        <v>32</v>
      </c>
      <c r="AX354" s="14" t="s">
        <v>79</v>
      </c>
      <c r="AY354" s="246" t="s">
        <v>131</v>
      </c>
    </row>
    <row r="355" spans="1:65" s="2" customFormat="1" ht="24.15" customHeight="1">
      <c r="A355" s="40"/>
      <c r="B355" s="41"/>
      <c r="C355" s="206" t="s">
        <v>549</v>
      </c>
      <c r="D355" s="206" t="s">
        <v>134</v>
      </c>
      <c r="E355" s="207" t="s">
        <v>507</v>
      </c>
      <c r="F355" s="208" t="s">
        <v>508</v>
      </c>
      <c r="G355" s="209" t="s">
        <v>137</v>
      </c>
      <c r="H355" s="210">
        <v>58.157</v>
      </c>
      <c r="I355" s="211"/>
      <c r="J355" s="212">
        <f>ROUND(I355*H355,2)</f>
        <v>0</v>
      </c>
      <c r="K355" s="208" t="s">
        <v>138</v>
      </c>
      <c r="L355" s="46"/>
      <c r="M355" s="213" t="s">
        <v>19</v>
      </c>
      <c r="N355" s="214" t="s">
        <v>42</v>
      </c>
      <c r="O355" s="86"/>
      <c r="P355" s="215">
        <f>O355*H355</f>
        <v>0</v>
      </c>
      <c r="Q355" s="215">
        <v>0.0053</v>
      </c>
      <c r="R355" s="215">
        <f>Q355*H355</f>
        <v>0.3082321</v>
      </c>
      <c r="S355" s="215">
        <v>0</v>
      </c>
      <c r="T355" s="21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229</v>
      </c>
      <c r="AT355" s="217" t="s">
        <v>134</v>
      </c>
      <c r="AU355" s="217" t="s">
        <v>81</v>
      </c>
      <c r="AY355" s="19" t="s">
        <v>131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79</v>
      </c>
      <c r="BK355" s="218">
        <f>ROUND(I355*H355,2)</f>
        <v>0</v>
      </c>
      <c r="BL355" s="19" t="s">
        <v>229</v>
      </c>
      <c r="BM355" s="217" t="s">
        <v>768</v>
      </c>
    </row>
    <row r="356" spans="1:47" s="2" customFormat="1" ht="12">
      <c r="A356" s="40"/>
      <c r="B356" s="41"/>
      <c r="C356" s="42"/>
      <c r="D356" s="219" t="s">
        <v>141</v>
      </c>
      <c r="E356" s="42"/>
      <c r="F356" s="220" t="s">
        <v>510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141</v>
      </c>
      <c r="AU356" s="19" t="s">
        <v>81</v>
      </c>
    </row>
    <row r="357" spans="1:65" s="2" customFormat="1" ht="16.5" customHeight="1">
      <c r="A357" s="40"/>
      <c r="B357" s="41"/>
      <c r="C357" s="258" t="s">
        <v>555</v>
      </c>
      <c r="D357" s="258" t="s">
        <v>338</v>
      </c>
      <c r="E357" s="259" t="s">
        <v>512</v>
      </c>
      <c r="F357" s="260" t="s">
        <v>513</v>
      </c>
      <c r="G357" s="261" t="s">
        <v>137</v>
      </c>
      <c r="H357" s="262">
        <v>63.973</v>
      </c>
      <c r="I357" s="263"/>
      <c r="J357" s="264">
        <f>ROUND(I357*H357,2)</f>
        <v>0</v>
      </c>
      <c r="K357" s="260" t="s">
        <v>138</v>
      </c>
      <c r="L357" s="265"/>
      <c r="M357" s="266" t="s">
        <v>19</v>
      </c>
      <c r="N357" s="267" t="s">
        <v>42</v>
      </c>
      <c r="O357" s="86"/>
      <c r="P357" s="215">
        <f>O357*H357</f>
        <v>0</v>
      </c>
      <c r="Q357" s="215">
        <v>0.0126</v>
      </c>
      <c r="R357" s="215">
        <f>Q357*H357</f>
        <v>0.8060598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316</v>
      </c>
      <c r="AT357" s="217" t="s">
        <v>338</v>
      </c>
      <c r="AU357" s="217" t="s">
        <v>81</v>
      </c>
      <c r="AY357" s="19" t="s">
        <v>131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79</v>
      </c>
      <c r="BK357" s="218">
        <f>ROUND(I357*H357,2)</f>
        <v>0</v>
      </c>
      <c r="BL357" s="19" t="s">
        <v>229</v>
      </c>
      <c r="BM357" s="217" t="s">
        <v>769</v>
      </c>
    </row>
    <row r="358" spans="1:51" s="13" customFormat="1" ht="12">
      <c r="A358" s="13"/>
      <c r="B358" s="224"/>
      <c r="C358" s="225"/>
      <c r="D358" s="226" t="s">
        <v>143</v>
      </c>
      <c r="E358" s="225"/>
      <c r="F358" s="228" t="s">
        <v>770</v>
      </c>
      <c r="G358" s="225"/>
      <c r="H358" s="229">
        <v>63.973</v>
      </c>
      <c r="I358" s="230"/>
      <c r="J358" s="225"/>
      <c r="K358" s="225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143</v>
      </c>
      <c r="AU358" s="235" t="s">
        <v>81</v>
      </c>
      <c r="AV358" s="13" t="s">
        <v>81</v>
      </c>
      <c r="AW358" s="13" t="s">
        <v>4</v>
      </c>
      <c r="AX358" s="13" t="s">
        <v>79</v>
      </c>
      <c r="AY358" s="235" t="s">
        <v>131</v>
      </c>
    </row>
    <row r="359" spans="1:65" s="2" customFormat="1" ht="16.5" customHeight="1">
      <c r="A359" s="40"/>
      <c r="B359" s="41"/>
      <c r="C359" s="206" t="s">
        <v>560</v>
      </c>
      <c r="D359" s="206" t="s">
        <v>134</v>
      </c>
      <c r="E359" s="207" t="s">
        <v>517</v>
      </c>
      <c r="F359" s="208" t="s">
        <v>518</v>
      </c>
      <c r="G359" s="209" t="s">
        <v>475</v>
      </c>
      <c r="H359" s="210">
        <v>12.38</v>
      </c>
      <c r="I359" s="211"/>
      <c r="J359" s="212">
        <f>ROUND(I359*H359,2)</f>
        <v>0</v>
      </c>
      <c r="K359" s="208" t="s">
        <v>138</v>
      </c>
      <c r="L359" s="46"/>
      <c r="M359" s="213" t="s">
        <v>19</v>
      </c>
      <c r="N359" s="214" t="s">
        <v>42</v>
      </c>
      <c r="O359" s="86"/>
      <c r="P359" s="215">
        <f>O359*H359</f>
        <v>0</v>
      </c>
      <c r="Q359" s="215">
        <v>0.00055</v>
      </c>
      <c r="R359" s="215">
        <f>Q359*H359</f>
        <v>0.006809000000000001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229</v>
      </c>
      <c r="AT359" s="217" t="s">
        <v>134</v>
      </c>
      <c r="AU359" s="217" t="s">
        <v>81</v>
      </c>
      <c r="AY359" s="19" t="s">
        <v>131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79</v>
      </c>
      <c r="BK359" s="218">
        <f>ROUND(I359*H359,2)</f>
        <v>0</v>
      </c>
      <c r="BL359" s="19" t="s">
        <v>229</v>
      </c>
      <c r="BM359" s="217" t="s">
        <v>771</v>
      </c>
    </row>
    <row r="360" spans="1:47" s="2" customFormat="1" ht="12">
      <c r="A360" s="40"/>
      <c r="B360" s="41"/>
      <c r="C360" s="42"/>
      <c r="D360" s="219" t="s">
        <v>141</v>
      </c>
      <c r="E360" s="42"/>
      <c r="F360" s="220" t="s">
        <v>520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141</v>
      </c>
      <c r="AU360" s="19" t="s">
        <v>81</v>
      </c>
    </row>
    <row r="361" spans="1:51" s="13" customFormat="1" ht="12">
      <c r="A361" s="13"/>
      <c r="B361" s="224"/>
      <c r="C361" s="225"/>
      <c r="D361" s="226" t="s">
        <v>143</v>
      </c>
      <c r="E361" s="227" t="s">
        <v>19</v>
      </c>
      <c r="F361" s="228" t="s">
        <v>772</v>
      </c>
      <c r="G361" s="225"/>
      <c r="H361" s="229">
        <v>12.38</v>
      </c>
      <c r="I361" s="230"/>
      <c r="J361" s="225"/>
      <c r="K361" s="225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143</v>
      </c>
      <c r="AU361" s="235" t="s">
        <v>81</v>
      </c>
      <c r="AV361" s="13" t="s">
        <v>81</v>
      </c>
      <c r="AW361" s="13" t="s">
        <v>32</v>
      </c>
      <c r="AX361" s="13" t="s">
        <v>79</v>
      </c>
      <c r="AY361" s="235" t="s">
        <v>131</v>
      </c>
    </row>
    <row r="362" spans="1:65" s="2" customFormat="1" ht="16.5" customHeight="1">
      <c r="A362" s="40"/>
      <c r="B362" s="41"/>
      <c r="C362" s="206" t="s">
        <v>565</v>
      </c>
      <c r="D362" s="206" t="s">
        <v>134</v>
      </c>
      <c r="E362" s="207" t="s">
        <v>523</v>
      </c>
      <c r="F362" s="208" t="s">
        <v>524</v>
      </c>
      <c r="G362" s="209" t="s">
        <v>475</v>
      </c>
      <c r="H362" s="210">
        <v>49.43</v>
      </c>
      <c r="I362" s="211"/>
      <c r="J362" s="212">
        <f>ROUND(I362*H362,2)</f>
        <v>0</v>
      </c>
      <c r="K362" s="208" t="s">
        <v>138</v>
      </c>
      <c r="L362" s="46"/>
      <c r="M362" s="213" t="s">
        <v>19</v>
      </c>
      <c r="N362" s="214" t="s">
        <v>42</v>
      </c>
      <c r="O362" s="86"/>
      <c r="P362" s="215">
        <f>O362*H362</f>
        <v>0</v>
      </c>
      <c r="Q362" s="215">
        <v>0.0005</v>
      </c>
      <c r="R362" s="215">
        <f>Q362*H362</f>
        <v>0.024715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229</v>
      </c>
      <c r="AT362" s="217" t="s">
        <v>134</v>
      </c>
      <c r="AU362" s="217" t="s">
        <v>81</v>
      </c>
      <c r="AY362" s="19" t="s">
        <v>131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79</v>
      </c>
      <c r="BK362" s="218">
        <f>ROUND(I362*H362,2)</f>
        <v>0</v>
      </c>
      <c r="BL362" s="19" t="s">
        <v>229</v>
      </c>
      <c r="BM362" s="217" t="s">
        <v>773</v>
      </c>
    </row>
    <row r="363" spans="1:47" s="2" customFormat="1" ht="12">
      <c r="A363" s="40"/>
      <c r="B363" s="41"/>
      <c r="C363" s="42"/>
      <c r="D363" s="219" t="s">
        <v>141</v>
      </c>
      <c r="E363" s="42"/>
      <c r="F363" s="220" t="s">
        <v>526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141</v>
      </c>
      <c r="AU363" s="19" t="s">
        <v>81</v>
      </c>
    </row>
    <row r="364" spans="1:51" s="13" customFormat="1" ht="12">
      <c r="A364" s="13"/>
      <c r="B364" s="224"/>
      <c r="C364" s="225"/>
      <c r="D364" s="226" t="s">
        <v>143</v>
      </c>
      <c r="E364" s="227" t="s">
        <v>19</v>
      </c>
      <c r="F364" s="228" t="s">
        <v>774</v>
      </c>
      <c r="G364" s="225"/>
      <c r="H364" s="229">
        <v>34.51</v>
      </c>
      <c r="I364" s="230"/>
      <c r="J364" s="225"/>
      <c r="K364" s="225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143</v>
      </c>
      <c r="AU364" s="235" t="s">
        <v>81</v>
      </c>
      <c r="AV364" s="13" t="s">
        <v>81</v>
      </c>
      <c r="AW364" s="13" t="s">
        <v>32</v>
      </c>
      <c r="AX364" s="13" t="s">
        <v>71</v>
      </c>
      <c r="AY364" s="235" t="s">
        <v>131</v>
      </c>
    </row>
    <row r="365" spans="1:51" s="13" customFormat="1" ht="12">
      <c r="A365" s="13"/>
      <c r="B365" s="224"/>
      <c r="C365" s="225"/>
      <c r="D365" s="226" t="s">
        <v>143</v>
      </c>
      <c r="E365" s="227" t="s">
        <v>19</v>
      </c>
      <c r="F365" s="228" t="s">
        <v>775</v>
      </c>
      <c r="G365" s="225"/>
      <c r="H365" s="229">
        <v>14.92</v>
      </c>
      <c r="I365" s="230"/>
      <c r="J365" s="225"/>
      <c r="K365" s="225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143</v>
      </c>
      <c r="AU365" s="235" t="s">
        <v>81</v>
      </c>
      <c r="AV365" s="13" t="s">
        <v>81</v>
      </c>
      <c r="AW365" s="13" t="s">
        <v>32</v>
      </c>
      <c r="AX365" s="13" t="s">
        <v>71</v>
      </c>
      <c r="AY365" s="235" t="s">
        <v>131</v>
      </c>
    </row>
    <row r="366" spans="1:51" s="14" customFormat="1" ht="12">
      <c r="A366" s="14"/>
      <c r="B366" s="236"/>
      <c r="C366" s="237"/>
      <c r="D366" s="226" t="s">
        <v>143</v>
      </c>
      <c r="E366" s="238" t="s">
        <v>19</v>
      </c>
      <c r="F366" s="239" t="s">
        <v>147</v>
      </c>
      <c r="G366" s="237"/>
      <c r="H366" s="240">
        <v>49.43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6" t="s">
        <v>143</v>
      </c>
      <c r="AU366" s="246" t="s">
        <v>81</v>
      </c>
      <c r="AV366" s="14" t="s">
        <v>139</v>
      </c>
      <c r="AW366" s="14" t="s">
        <v>32</v>
      </c>
      <c r="AX366" s="14" t="s">
        <v>79</v>
      </c>
      <c r="AY366" s="246" t="s">
        <v>131</v>
      </c>
    </row>
    <row r="367" spans="1:65" s="2" customFormat="1" ht="16.5" customHeight="1">
      <c r="A367" s="40"/>
      <c r="B367" s="41"/>
      <c r="C367" s="206" t="s">
        <v>570</v>
      </c>
      <c r="D367" s="206" t="s">
        <v>134</v>
      </c>
      <c r="E367" s="207" t="s">
        <v>529</v>
      </c>
      <c r="F367" s="208" t="s">
        <v>530</v>
      </c>
      <c r="G367" s="209" t="s">
        <v>475</v>
      </c>
      <c r="H367" s="210">
        <v>44.68</v>
      </c>
      <c r="I367" s="211"/>
      <c r="J367" s="212">
        <f>ROUND(I367*H367,2)</f>
        <v>0</v>
      </c>
      <c r="K367" s="208" t="s">
        <v>138</v>
      </c>
      <c r="L367" s="46"/>
      <c r="M367" s="213" t="s">
        <v>19</v>
      </c>
      <c r="N367" s="214" t="s">
        <v>42</v>
      </c>
      <c r="O367" s="86"/>
      <c r="P367" s="215">
        <f>O367*H367</f>
        <v>0</v>
      </c>
      <c r="Q367" s="215">
        <v>3E-05</v>
      </c>
      <c r="R367" s="215">
        <f>Q367*H367</f>
        <v>0.0013404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229</v>
      </c>
      <c r="AT367" s="217" t="s">
        <v>134</v>
      </c>
      <c r="AU367" s="217" t="s">
        <v>81</v>
      </c>
      <c r="AY367" s="19" t="s">
        <v>131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79</v>
      </c>
      <c r="BK367" s="218">
        <f>ROUND(I367*H367,2)</f>
        <v>0</v>
      </c>
      <c r="BL367" s="19" t="s">
        <v>229</v>
      </c>
      <c r="BM367" s="217" t="s">
        <v>776</v>
      </c>
    </row>
    <row r="368" spans="1:47" s="2" customFormat="1" ht="12">
      <c r="A368" s="40"/>
      <c r="B368" s="41"/>
      <c r="C368" s="42"/>
      <c r="D368" s="219" t="s">
        <v>141</v>
      </c>
      <c r="E368" s="42"/>
      <c r="F368" s="220" t="s">
        <v>532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141</v>
      </c>
      <c r="AU368" s="19" t="s">
        <v>81</v>
      </c>
    </row>
    <row r="369" spans="1:51" s="13" customFormat="1" ht="12">
      <c r="A369" s="13"/>
      <c r="B369" s="224"/>
      <c r="C369" s="225"/>
      <c r="D369" s="226" t="s">
        <v>143</v>
      </c>
      <c r="E369" s="227" t="s">
        <v>19</v>
      </c>
      <c r="F369" s="228" t="s">
        <v>777</v>
      </c>
      <c r="G369" s="225"/>
      <c r="H369" s="229">
        <v>44.68</v>
      </c>
      <c r="I369" s="230"/>
      <c r="J369" s="225"/>
      <c r="K369" s="225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143</v>
      </c>
      <c r="AU369" s="235" t="s">
        <v>81</v>
      </c>
      <c r="AV369" s="13" t="s">
        <v>81</v>
      </c>
      <c r="AW369" s="13" t="s">
        <v>32</v>
      </c>
      <c r="AX369" s="13" t="s">
        <v>79</v>
      </c>
      <c r="AY369" s="235" t="s">
        <v>131</v>
      </c>
    </row>
    <row r="370" spans="1:65" s="2" customFormat="1" ht="24.15" customHeight="1">
      <c r="A370" s="40"/>
      <c r="B370" s="41"/>
      <c r="C370" s="206" t="s">
        <v>577</v>
      </c>
      <c r="D370" s="206" t="s">
        <v>134</v>
      </c>
      <c r="E370" s="207" t="s">
        <v>535</v>
      </c>
      <c r="F370" s="208" t="s">
        <v>536</v>
      </c>
      <c r="G370" s="209" t="s">
        <v>281</v>
      </c>
      <c r="H370" s="257"/>
      <c r="I370" s="211"/>
      <c r="J370" s="212">
        <f>ROUND(I370*H370,2)</f>
        <v>0</v>
      </c>
      <c r="K370" s="208" t="s">
        <v>138</v>
      </c>
      <c r="L370" s="46"/>
      <c r="M370" s="213" t="s">
        <v>19</v>
      </c>
      <c r="N370" s="214" t="s">
        <v>42</v>
      </c>
      <c r="O370" s="86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229</v>
      </c>
      <c r="AT370" s="217" t="s">
        <v>134</v>
      </c>
      <c r="AU370" s="217" t="s">
        <v>81</v>
      </c>
      <c r="AY370" s="19" t="s">
        <v>131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79</v>
      </c>
      <c r="BK370" s="218">
        <f>ROUND(I370*H370,2)</f>
        <v>0</v>
      </c>
      <c r="BL370" s="19" t="s">
        <v>229</v>
      </c>
      <c r="BM370" s="217" t="s">
        <v>778</v>
      </c>
    </row>
    <row r="371" spans="1:47" s="2" customFormat="1" ht="12">
      <c r="A371" s="40"/>
      <c r="B371" s="41"/>
      <c r="C371" s="42"/>
      <c r="D371" s="219" t="s">
        <v>141</v>
      </c>
      <c r="E371" s="42"/>
      <c r="F371" s="220" t="s">
        <v>538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141</v>
      </c>
      <c r="AU371" s="19" t="s">
        <v>81</v>
      </c>
    </row>
    <row r="372" spans="1:63" s="12" customFormat="1" ht="22.8" customHeight="1">
      <c r="A372" s="12"/>
      <c r="B372" s="190"/>
      <c r="C372" s="191"/>
      <c r="D372" s="192" t="s">
        <v>70</v>
      </c>
      <c r="E372" s="204" t="s">
        <v>539</v>
      </c>
      <c r="F372" s="204" t="s">
        <v>540</v>
      </c>
      <c r="G372" s="191"/>
      <c r="H372" s="191"/>
      <c r="I372" s="194"/>
      <c r="J372" s="205">
        <f>BK372</f>
        <v>0</v>
      </c>
      <c r="K372" s="191"/>
      <c r="L372" s="196"/>
      <c r="M372" s="197"/>
      <c r="N372" s="198"/>
      <c r="O372" s="198"/>
      <c r="P372" s="199">
        <f>SUM(P373:P392)</f>
        <v>0</v>
      </c>
      <c r="Q372" s="198"/>
      <c r="R372" s="199">
        <f>SUM(R373:R392)</f>
        <v>0.0021195999999999997</v>
      </c>
      <c r="S372" s="198"/>
      <c r="T372" s="200">
        <f>SUM(T373:T392)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01" t="s">
        <v>81</v>
      </c>
      <c r="AT372" s="202" t="s">
        <v>70</v>
      </c>
      <c r="AU372" s="202" t="s">
        <v>79</v>
      </c>
      <c r="AY372" s="201" t="s">
        <v>131</v>
      </c>
      <c r="BK372" s="203">
        <f>SUM(BK373:BK392)</f>
        <v>0</v>
      </c>
    </row>
    <row r="373" spans="1:65" s="2" customFormat="1" ht="16.5" customHeight="1">
      <c r="A373" s="40"/>
      <c r="B373" s="41"/>
      <c r="C373" s="206" t="s">
        <v>590</v>
      </c>
      <c r="D373" s="206" t="s">
        <v>134</v>
      </c>
      <c r="E373" s="207" t="s">
        <v>542</v>
      </c>
      <c r="F373" s="208" t="s">
        <v>543</v>
      </c>
      <c r="G373" s="209" t="s">
        <v>137</v>
      </c>
      <c r="H373" s="210">
        <v>2.88</v>
      </c>
      <c r="I373" s="211"/>
      <c r="J373" s="212">
        <f>ROUND(I373*H373,2)</f>
        <v>0</v>
      </c>
      <c r="K373" s="208" t="s">
        <v>138</v>
      </c>
      <c r="L373" s="46"/>
      <c r="M373" s="213" t="s">
        <v>19</v>
      </c>
      <c r="N373" s="214" t="s">
        <v>42</v>
      </c>
      <c r="O373" s="86"/>
      <c r="P373" s="215">
        <f>O373*H373</f>
        <v>0</v>
      </c>
      <c r="Q373" s="215">
        <v>6E-05</v>
      </c>
      <c r="R373" s="215">
        <f>Q373*H373</f>
        <v>0.0001728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229</v>
      </c>
      <c r="AT373" s="217" t="s">
        <v>134</v>
      </c>
      <c r="AU373" s="217" t="s">
        <v>81</v>
      </c>
      <c r="AY373" s="19" t="s">
        <v>131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79</v>
      </c>
      <c r="BK373" s="218">
        <f>ROUND(I373*H373,2)</f>
        <v>0</v>
      </c>
      <c r="BL373" s="19" t="s">
        <v>229</v>
      </c>
      <c r="BM373" s="217" t="s">
        <v>779</v>
      </c>
    </row>
    <row r="374" spans="1:47" s="2" customFormat="1" ht="12">
      <c r="A374" s="40"/>
      <c r="B374" s="41"/>
      <c r="C374" s="42"/>
      <c r="D374" s="219" t="s">
        <v>141</v>
      </c>
      <c r="E374" s="42"/>
      <c r="F374" s="220" t="s">
        <v>545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141</v>
      </c>
      <c r="AU374" s="19" t="s">
        <v>81</v>
      </c>
    </row>
    <row r="375" spans="1:51" s="15" customFormat="1" ht="12">
      <c r="A375" s="15"/>
      <c r="B375" s="247"/>
      <c r="C375" s="248"/>
      <c r="D375" s="226" t="s">
        <v>143</v>
      </c>
      <c r="E375" s="249" t="s">
        <v>19</v>
      </c>
      <c r="F375" s="250" t="s">
        <v>780</v>
      </c>
      <c r="G375" s="248"/>
      <c r="H375" s="249" t="s">
        <v>19</v>
      </c>
      <c r="I375" s="251"/>
      <c r="J375" s="248"/>
      <c r="K375" s="248"/>
      <c r="L375" s="252"/>
      <c r="M375" s="253"/>
      <c r="N375" s="254"/>
      <c r="O375" s="254"/>
      <c r="P375" s="254"/>
      <c r="Q375" s="254"/>
      <c r="R375" s="254"/>
      <c r="S375" s="254"/>
      <c r="T375" s="25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6" t="s">
        <v>143</v>
      </c>
      <c r="AU375" s="256" t="s">
        <v>81</v>
      </c>
      <c r="AV375" s="15" t="s">
        <v>79</v>
      </c>
      <c r="AW375" s="15" t="s">
        <v>32</v>
      </c>
      <c r="AX375" s="15" t="s">
        <v>71</v>
      </c>
      <c r="AY375" s="256" t="s">
        <v>131</v>
      </c>
    </row>
    <row r="376" spans="1:51" s="13" customFormat="1" ht="12">
      <c r="A376" s="13"/>
      <c r="B376" s="224"/>
      <c r="C376" s="225"/>
      <c r="D376" s="226" t="s">
        <v>143</v>
      </c>
      <c r="E376" s="227" t="s">
        <v>19</v>
      </c>
      <c r="F376" s="228" t="s">
        <v>548</v>
      </c>
      <c r="G376" s="225"/>
      <c r="H376" s="229">
        <v>2.88</v>
      </c>
      <c r="I376" s="230"/>
      <c r="J376" s="225"/>
      <c r="K376" s="225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143</v>
      </c>
      <c r="AU376" s="235" t="s">
        <v>81</v>
      </c>
      <c r="AV376" s="13" t="s">
        <v>81</v>
      </c>
      <c r="AW376" s="13" t="s">
        <v>32</v>
      </c>
      <c r="AX376" s="13" t="s">
        <v>79</v>
      </c>
      <c r="AY376" s="235" t="s">
        <v>131</v>
      </c>
    </row>
    <row r="377" spans="1:65" s="2" customFormat="1" ht="16.5" customHeight="1">
      <c r="A377" s="40"/>
      <c r="B377" s="41"/>
      <c r="C377" s="206" t="s">
        <v>595</v>
      </c>
      <c r="D377" s="206" t="s">
        <v>134</v>
      </c>
      <c r="E377" s="207" t="s">
        <v>550</v>
      </c>
      <c r="F377" s="208" t="s">
        <v>551</v>
      </c>
      <c r="G377" s="209" t="s">
        <v>475</v>
      </c>
      <c r="H377" s="210">
        <v>10</v>
      </c>
      <c r="I377" s="211"/>
      <c r="J377" s="212">
        <f>ROUND(I377*H377,2)</f>
        <v>0</v>
      </c>
      <c r="K377" s="208" t="s">
        <v>138</v>
      </c>
      <c r="L377" s="46"/>
      <c r="M377" s="213" t="s">
        <v>19</v>
      </c>
      <c r="N377" s="214" t="s">
        <v>42</v>
      </c>
      <c r="O377" s="86"/>
      <c r="P377" s="215">
        <f>O377*H377</f>
        <v>0</v>
      </c>
      <c r="Q377" s="215">
        <v>1E-05</v>
      </c>
      <c r="R377" s="215">
        <f>Q377*H377</f>
        <v>0.0001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229</v>
      </c>
      <c r="AT377" s="217" t="s">
        <v>134</v>
      </c>
      <c r="AU377" s="217" t="s">
        <v>81</v>
      </c>
      <c r="AY377" s="19" t="s">
        <v>131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79</v>
      </c>
      <c r="BK377" s="218">
        <f>ROUND(I377*H377,2)</f>
        <v>0</v>
      </c>
      <c r="BL377" s="19" t="s">
        <v>229</v>
      </c>
      <c r="BM377" s="217" t="s">
        <v>781</v>
      </c>
    </row>
    <row r="378" spans="1:47" s="2" customFormat="1" ht="12">
      <c r="A378" s="40"/>
      <c r="B378" s="41"/>
      <c r="C378" s="42"/>
      <c r="D378" s="219" t="s">
        <v>141</v>
      </c>
      <c r="E378" s="42"/>
      <c r="F378" s="220" t="s">
        <v>553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141</v>
      </c>
      <c r="AU378" s="19" t="s">
        <v>81</v>
      </c>
    </row>
    <row r="379" spans="1:51" s="15" customFormat="1" ht="12">
      <c r="A379" s="15"/>
      <c r="B379" s="247"/>
      <c r="C379" s="248"/>
      <c r="D379" s="226" t="s">
        <v>143</v>
      </c>
      <c r="E379" s="249" t="s">
        <v>19</v>
      </c>
      <c r="F379" s="250" t="s">
        <v>554</v>
      </c>
      <c r="G379" s="248"/>
      <c r="H379" s="249" t="s">
        <v>19</v>
      </c>
      <c r="I379" s="251"/>
      <c r="J379" s="248"/>
      <c r="K379" s="248"/>
      <c r="L379" s="252"/>
      <c r="M379" s="253"/>
      <c r="N379" s="254"/>
      <c r="O379" s="254"/>
      <c r="P379" s="254"/>
      <c r="Q379" s="254"/>
      <c r="R379" s="254"/>
      <c r="S379" s="254"/>
      <c r="T379" s="25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6" t="s">
        <v>143</v>
      </c>
      <c r="AU379" s="256" t="s">
        <v>81</v>
      </c>
      <c r="AV379" s="15" t="s">
        <v>79</v>
      </c>
      <c r="AW379" s="15" t="s">
        <v>32</v>
      </c>
      <c r="AX379" s="15" t="s">
        <v>71</v>
      </c>
      <c r="AY379" s="256" t="s">
        <v>131</v>
      </c>
    </row>
    <row r="380" spans="1:51" s="13" customFormat="1" ht="12">
      <c r="A380" s="13"/>
      <c r="B380" s="224"/>
      <c r="C380" s="225"/>
      <c r="D380" s="226" t="s">
        <v>143</v>
      </c>
      <c r="E380" s="227" t="s">
        <v>19</v>
      </c>
      <c r="F380" s="228" t="s">
        <v>194</v>
      </c>
      <c r="G380" s="225"/>
      <c r="H380" s="229">
        <v>10</v>
      </c>
      <c r="I380" s="230"/>
      <c r="J380" s="225"/>
      <c r="K380" s="225"/>
      <c r="L380" s="231"/>
      <c r="M380" s="232"/>
      <c r="N380" s="233"/>
      <c r="O380" s="233"/>
      <c r="P380" s="233"/>
      <c r="Q380" s="233"/>
      <c r="R380" s="233"/>
      <c r="S380" s="233"/>
      <c r="T380" s="23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5" t="s">
        <v>143</v>
      </c>
      <c r="AU380" s="235" t="s">
        <v>81</v>
      </c>
      <c r="AV380" s="13" t="s">
        <v>81</v>
      </c>
      <c r="AW380" s="13" t="s">
        <v>32</v>
      </c>
      <c r="AX380" s="13" t="s">
        <v>79</v>
      </c>
      <c r="AY380" s="235" t="s">
        <v>131</v>
      </c>
    </row>
    <row r="381" spans="1:65" s="2" customFormat="1" ht="16.5" customHeight="1">
      <c r="A381" s="40"/>
      <c r="B381" s="41"/>
      <c r="C381" s="206" t="s">
        <v>602</v>
      </c>
      <c r="D381" s="206" t="s">
        <v>134</v>
      </c>
      <c r="E381" s="207" t="s">
        <v>556</v>
      </c>
      <c r="F381" s="208" t="s">
        <v>557</v>
      </c>
      <c r="G381" s="209" t="s">
        <v>137</v>
      </c>
      <c r="H381" s="210">
        <v>5.18</v>
      </c>
      <c r="I381" s="211"/>
      <c r="J381" s="212">
        <f>ROUND(I381*H381,2)</f>
        <v>0</v>
      </c>
      <c r="K381" s="208" t="s">
        <v>138</v>
      </c>
      <c r="L381" s="46"/>
      <c r="M381" s="213" t="s">
        <v>19</v>
      </c>
      <c r="N381" s="214" t="s">
        <v>42</v>
      </c>
      <c r="O381" s="86"/>
      <c r="P381" s="215">
        <f>O381*H381</f>
        <v>0</v>
      </c>
      <c r="Q381" s="215">
        <v>0.00014</v>
      </c>
      <c r="R381" s="215">
        <f>Q381*H381</f>
        <v>0.0007251999999999998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229</v>
      </c>
      <c r="AT381" s="217" t="s">
        <v>134</v>
      </c>
      <c r="AU381" s="217" t="s">
        <v>81</v>
      </c>
      <c r="AY381" s="19" t="s">
        <v>131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79</v>
      </c>
      <c r="BK381" s="218">
        <f>ROUND(I381*H381,2)</f>
        <v>0</v>
      </c>
      <c r="BL381" s="19" t="s">
        <v>229</v>
      </c>
      <c r="BM381" s="217" t="s">
        <v>782</v>
      </c>
    </row>
    <row r="382" spans="1:47" s="2" customFormat="1" ht="12">
      <c r="A382" s="40"/>
      <c r="B382" s="41"/>
      <c r="C382" s="42"/>
      <c r="D382" s="219" t="s">
        <v>141</v>
      </c>
      <c r="E382" s="42"/>
      <c r="F382" s="220" t="s">
        <v>559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141</v>
      </c>
      <c r="AU382" s="19" t="s">
        <v>81</v>
      </c>
    </row>
    <row r="383" spans="1:51" s="15" customFormat="1" ht="12">
      <c r="A383" s="15"/>
      <c r="B383" s="247"/>
      <c r="C383" s="248"/>
      <c r="D383" s="226" t="s">
        <v>143</v>
      </c>
      <c r="E383" s="249" t="s">
        <v>19</v>
      </c>
      <c r="F383" s="250" t="s">
        <v>783</v>
      </c>
      <c r="G383" s="248"/>
      <c r="H383" s="249" t="s">
        <v>19</v>
      </c>
      <c r="I383" s="251"/>
      <c r="J383" s="248"/>
      <c r="K383" s="248"/>
      <c r="L383" s="252"/>
      <c r="M383" s="253"/>
      <c r="N383" s="254"/>
      <c r="O383" s="254"/>
      <c r="P383" s="254"/>
      <c r="Q383" s="254"/>
      <c r="R383" s="254"/>
      <c r="S383" s="254"/>
      <c r="T383" s="25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6" t="s">
        <v>143</v>
      </c>
      <c r="AU383" s="256" t="s">
        <v>81</v>
      </c>
      <c r="AV383" s="15" t="s">
        <v>79</v>
      </c>
      <c r="AW383" s="15" t="s">
        <v>32</v>
      </c>
      <c r="AX383" s="15" t="s">
        <v>71</v>
      </c>
      <c r="AY383" s="256" t="s">
        <v>131</v>
      </c>
    </row>
    <row r="384" spans="1:51" s="13" customFormat="1" ht="12">
      <c r="A384" s="13"/>
      <c r="B384" s="224"/>
      <c r="C384" s="225"/>
      <c r="D384" s="226" t="s">
        <v>143</v>
      </c>
      <c r="E384" s="227" t="s">
        <v>19</v>
      </c>
      <c r="F384" s="228" t="s">
        <v>548</v>
      </c>
      <c r="G384" s="225"/>
      <c r="H384" s="229">
        <v>2.88</v>
      </c>
      <c r="I384" s="230"/>
      <c r="J384" s="225"/>
      <c r="K384" s="225"/>
      <c r="L384" s="231"/>
      <c r="M384" s="232"/>
      <c r="N384" s="233"/>
      <c r="O384" s="233"/>
      <c r="P384" s="233"/>
      <c r="Q384" s="233"/>
      <c r="R384" s="233"/>
      <c r="S384" s="233"/>
      <c r="T384" s="23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5" t="s">
        <v>143</v>
      </c>
      <c r="AU384" s="235" t="s">
        <v>81</v>
      </c>
      <c r="AV384" s="13" t="s">
        <v>81</v>
      </c>
      <c r="AW384" s="13" t="s">
        <v>32</v>
      </c>
      <c r="AX384" s="13" t="s">
        <v>71</v>
      </c>
      <c r="AY384" s="235" t="s">
        <v>131</v>
      </c>
    </row>
    <row r="385" spans="1:51" s="13" customFormat="1" ht="12">
      <c r="A385" s="13"/>
      <c r="B385" s="224"/>
      <c r="C385" s="225"/>
      <c r="D385" s="226" t="s">
        <v>143</v>
      </c>
      <c r="E385" s="227" t="s">
        <v>19</v>
      </c>
      <c r="F385" s="228" t="s">
        <v>784</v>
      </c>
      <c r="G385" s="225"/>
      <c r="H385" s="229">
        <v>2.3</v>
      </c>
      <c r="I385" s="230"/>
      <c r="J385" s="225"/>
      <c r="K385" s="225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143</v>
      </c>
      <c r="AU385" s="235" t="s">
        <v>81</v>
      </c>
      <c r="AV385" s="13" t="s">
        <v>81</v>
      </c>
      <c r="AW385" s="13" t="s">
        <v>32</v>
      </c>
      <c r="AX385" s="13" t="s">
        <v>71</v>
      </c>
      <c r="AY385" s="235" t="s">
        <v>131</v>
      </c>
    </row>
    <row r="386" spans="1:51" s="14" customFormat="1" ht="12">
      <c r="A386" s="14"/>
      <c r="B386" s="236"/>
      <c r="C386" s="237"/>
      <c r="D386" s="226" t="s">
        <v>143</v>
      </c>
      <c r="E386" s="238" t="s">
        <v>19</v>
      </c>
      <c r="F386" s="239" t="s">
        <v>147</v>
      </c>
      <c r="G386" s="237"/>
      <c r="H386" s="240">
        <v>5.18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6" t="s">
        <v>143</v>
      </c>
      <c r="AU386" s="246" t="s">
        <v>81</v>
      </c>
      <c r="AV386" s="14" t="s">
        <v>139</v>
      </c>
      <c r="AW386" s="14" t="s">
        <v>32</v>
      </c>
      <c r="AX386" s="14" t="s">
        <v>79</v>
      </c>
      <c r="AY386" s="246" t="s">
        <v>131</v>
      </c>
    </row>
    <row r="387" spans="1:65" s="2" customFormat="1" ht="16.5" customHeight="1">
      <c r="A387" s="40"/>
      <c r="B387" s="41"/>
      <c r="C387" s="206" t="s">
        <v>785</v>
      </c>
      <c r="D387" s="206" t="s">
        <v>134</v>
      </c>
      <c r="E387" s="207" t="s">
        <v>561</v>
      </c>
      <c r="F387" s="208" t="s">
        <v>562</v>
      </c>
      <c r="G387" s="209" t="s">
        <v>137</v>
      </c>
      <c r="H387" s="210">
        <v>5.18</v>
      </c>
      <c r="I387" s="211"/>
      <c r="J387" s="212">
        <f>ROUND(I387*H387,2)</f>
        <v>0</v>
      </c>
      <c r="K387" s="208" t="s">
        <v>138</v>
      </c>
      <c r="L387" s="46"/>
      <c r="M387" s="213" t="s">
        <v>19</v>
      </c>
      <c r="N387" s="214" t="s">
        <v>42</v>
      </c>
      <c r="O387" s="86"/>
      <c r="P387" s="215">
        <f>O387*H387</f>
        <v>0</v>
      </c>
      <c r="Q387" s="215">
        <v>0.00012</v>
      </c>
      <c r="R387" s="215">
        <f>Q387*H387</f>
        <v>0.0006215999999999999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229</v>
      </c>
      <c r="AT387" s="217" t="s">
        <v>134</v>
      </c>
      <c r="AU387" s="217" t="s">
        <v>81</v>
      </c>
      <c r="AY387" s="19" t="s">
        <v>131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79</v>
      </c>
      <c r="BK387" s="218">
        <f>ROUND(I387*H387,2)</f>
        <v>0</v>
      </c>
      <c r="BL387" s="19" t="s">
        <v>229</v>
      </c>
      <c r="BM387" s="217" t="s">
        <v>786</v>
      </c>
    </row>
    <row r="388" spans="1:47" s="2" customFormat="1" ht="12">
      <c r="A388" s="40"/>
      <c r="B388" s="41"/>
      <c r="C388" s="42"/>
      <c r="D388" s="219" t="s">
        <v>141</v>
      </c>
      <c r="E388" s="42"/>
      <c r="F388" s="220" t="s">
        <v>564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141</v>
      </c>
      <c r="AU388" s="19" t="s">
        <v>81</v>
      </c>
    </row>
    <row r="389" spans="1:65" s="2" customFormat="1" ht="16.5" customHeight="1">
      <c r="A389" s="40"/>
      <c r="B389" s="41"/>
      <c r="C389" s="206" t="s">
        <v>787</v>
      </c>
      <c r="D389" s="206" t="s">
        <v>134</v>
      </c>
      <c r="E389" s="207" t="s">
        <v>566</v>
      </c>
      <c r="F389" s="208" t="s">
        <v>567</v>
      </c>
      <c r="G389" s="209" t="s">
        <v>475</v>
      </c>
      <c r="H389" s="210">
        <v>10</v>
      </c>
      <c r="I389" s="211"/>
      <c r="J389" s="212">
        <f>ROUND(I389*H389,2)</f>
        <v>0</v>
      </c>
      <c r="K389" s="208" t="s">
        <v>138</v>
      </c>
      <c r="L389" s="46"/>
      <c r="M389" s="213" t="s">
        <v>19</v>
      </c>
      <c r="N389" s="214" t="s">
        <v>42</v>
      </c>
      <c r="O389" s="86"/>
      <c r="P389" s="215">
        <f>O389*H389</f>
        <v>0</v>
      </c>
      <c r="Q389" s="215">
        <v>2E-05</v>
      </c>
      <c r="R389" s="215">
        <f>Q389*H389</f>
        <v>0.0002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229</v>
      </c>
      <c r="AT389" s="217" t="s">
        <v>134</v>
      </c>
      <c r="AU389" s="217" t="s">
        <v>81</v>
      </c>
      <c r="AY389" s="19" t="s">
        <v>131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79</v>
      </c>
      <c r="BK389" s="218">
        <f>ROUND(I389*H389,2)</f>
        <v>0</v>
      </c>
      <c r="BL389" s="19" t="s">
        <v>229</v>
      </c>
      <c r="BM389" s="217" t="s">
        <v>788</v>
      </c>
    </row>
    <row r="390" spans="1:47" s="2" customFormat="1" ht="12">
      <c r="A390" s="40"/>
      <c r="B390" s="41"/>
      <c r="C390" s="42"/>
      <c r="D390" s="219" t="s">
        <v>141</v>
      </c>
      <c r="E390" s="42"/>
      <c r="F390" s="220" t="s">
        <v>569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141</v>
      </c>
      <c r="AU390" s="19" t="s">
        <v>81</v>
      </c>
    </row>
    <row r="391" spans="1:65" s="2" customFormat="1" ht="21.75" customHeight="1">
      <c r="A391" s="40"/>
      <c r="B391" s="41"/>
      <c r="C391" s="206" t="s">
        <v>789</v>
      </c>
      <c r="D391" s="206" t="s">
        <v>134</v>
      </c>
      <c r="E391" s="207" t="s">
        <v>571</v>
      </c>
      <c r="F391" s="208" t="s">
        <v>572</v>
      </c>
      <c r="G391" s="209" t="s">
        <v>475</v>
      </c>
      <c r="H391" s="210">
        <v>10</v>
      </c>
      <c r="I391" s="211"/>
      <c r="J391" s="212">
        <f>ROUND(I391*H391,2)</f>
        <v>0</v>
      </c>
      <c r="K391" s="208" t="s">
        <v>138</v>
      </c>
      <c r="L391" s="46"/>
      <c r="M391" s="213" t="s">
        <v>19</v>
      </c>
      <c r="N391" s="214" t="s">
        <v>42</v>
      </c>
      <c r="O391" s="86"/>
      <c r="P391" s="215">
        <f>O391*H391</f>
        <v>0</v>
      </c>
      <c r="Q391" s="215">
        <v>3E-05</v>
      </c>
      <c r="R391" s="215">
        <f>Q391*H391</f>
        <v>0.00030000000000000003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229</v>
      </c>
      <c r="AT391" s="217" t="s">
        <v>134</v>
      </c>
      <c r="AU391" s="217" t="s">
        <v>81</v>
      </c>
      <c r="AY391" s="19" t="s">
        <v>131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79</v>
      </c>
      <c r="BK391" s="218">
        <f>ROUND(I391*H391,2)</f>
        <v>0</v>
      </c>
      <c r="BL391" s="19" t="s">
        <v>229</v>
      </c>
      <c r="BM391" s="217" t="s">
        <v>790</v>
      </c>
    </row>
    <row r="392" spans="1:47" s="2" customFormat="1" ht="12">
      <c r="A392" s="40"/>
      <c r="B392" s="41"/>
      <c r="C392" s="42"/>
      <c r="D392" s="219" t="s">
        <v>141</v>
      </c>
      <c r="E392" s="42"/>
      <c r="F392" s="220" t="s">
        <v>574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141</v>
      </c>
      <c r="AU392" s="19" t="s">
        <v>81</v>
      </c>
    </row>
    <row r="393" spans="1:63" s="12" customFormat="1" ht="22.8" customHeight="1">
      <c r="A393" s="12"/>
      <c r="B393" s="190"/>
      <c r="C393" s="191"/>
      <c r="D393" s="192" t="s">
        <v>70</v>
      </c>
      <c r="E393" s="204" t="s">
        <v>575</v>
      </c>
      <c r="F393" s="204" t="s">
        <v>576</v>
      </c>
      <c r="G393" s="191"/>
      <c r="H393" s="191"/>
      <c r="I393" s="194"/>
      <c r="J393" s="205">
        <f>BK393</f>
        <v>0</v>
      </c>
      <c r="K393" s="191"/>
      <c r="L393" s="196"/>
      <c r="M393" s="197"/>
      <c r="N393" s="198"/>
      <c r="O393" s="198"/>
      <c r="P393" s="199">
        <f>SUM(P394:P428)</f>
        <v>0</v>
      </c>
      <c r="Q393" s="198"/>
      <c r="R393" s="199">
        <f>SUM(R394:R428)</f>
        <v>0.072576</v>
      </c>
      <c r="S393" s="198"/>
      <c r="T393" s="200">
        <f>SUM(T394:T428)</f>
        <v>0.01454148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1" t="s">
        <v>81</v>
      </c>
      <c r="AT393" s="202" t="s">
        <v>70</v>
      </c>
      <c r="AU393" s="202" t="s">
        <v>79</v>
      </c>
      <c r="AY393" s="201" t="s">
        <v>131</v>
      </c>
      <c r="BK393" s="203">
        <f>SUM(BK394:BK428)</f>
        <v>0</v>
      </c>
    </row>
    <row r="394" spans="1:65" s="2" customFormat="1" ht="16.5" customHeight="1">
      <c r="A394" s="40"/>
      <c r="B394" s="41"/>
      <c r="C394" s="206" t="s">
        <v>791</v>
      </c>
      <c r="D394" s="206" t="s">
        <v>134</v>
      </c>
      <c r="E394" s="207" t="s">
        <v>578</v>
      </c>
      <c r="F394" s="208" t="s">
        <v>579</v>
      </c>
      <c r="G394" s="209" t="s">
        <v>137</v>
      </c>
      <c r="H394" s="210">
        <v>46.908</v>
      </c>
      <c r="I394" s="211"/>
      <c r="J394" s="212">
        <f>ROUND(I394*H394,2)</f>
        <v>0</v>
      </c>
      <c r="K394" s="208" t="s">
        <v>138</v>
      </c>
      <c r="L394" s="46"/>
      <c r="M394" s="213" t="s">
        <v>19</v>
      </c>
      <c r="N394" s="214" t="s">
        <v>42</v>
      </c>
      <c r="O394" s="86"/>
      <c r="P394" s="215">
        <f>O394*H394</f>
        <v>0</v>
      </c>
      <c r="Q394" s="215">
        <v>0.001</v>
      </c>
      <c r="R394" s="215">
        <f>Q394*H394</f>
        <v>0.046908000000000005</v>
      </c>
      <c r="S394" s="215">
        <v>0.00031</v>
      </c>
      <c r="T394" s="216">
        <f>S394*H394</f>
        <v>0.01454148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229</v>
      </c>
      <c r="AT394" s="217" t="s">
        <v>134</v>
      </c>
      <c r="AU394" s="217" t="s">
        <v>81</v>
      </c>
      <c r="AY394" s="19" t="s">
        <v>131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79</v>
      </c>
      <c r="BK394" s="218">
        <f>ROUND(I394*H394,2)</f>
        <v>0</v>
      </c>
      <c r="BL394" s="19" t="s">
        <v>229</v>
      </c>
      <c r="BM394" s="217" t="s">
        <v>792</v>
      </c>
    </row>
    <row r="395" spans="1:47" s="2" customFormat="1" ht="12">
      <c r="A395" s="40"/>
      <c r="B395" s="41"/>
      <c r="C395" s="42"/>
      <c r="D395" s="219" t="s">
        <v>141</v>
      </c>
      <c r="E395" s="42"/>
      <c r="F395" s="220" t="s">
        <v>581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141</v>
      </c>
      <c r="AU395" s="19" t="s">
        <v>81</v>
      </c>
    </row>
    <row r="396" spans="1:51" s="15" customFormat="1" ht="12">
      <c r="A396" s="15"/>
      <c r="B396" s="247"/>
      <c r="C396" s="248"/>
      <c r="D396" s="226" t="s">
        <v>143</v>
      </c>
      <c r="E396" s="249" t="s">
        <v>19</v>
      </c>
      <c r="F396" s="250" t="s">
        <v>582</v>
      </c>
      <c r="G396" s="248"/>
      <c r="H396" s="249" t="s">
        <v>19</v>
      </c>
      <c r="I396" s="251"/>
      <c r="J396" s="248"/>
      <c r="K396" s="248"/>
      <c r="L396" s="252"/>
      <c r="M396" s="253"/>
      <c r="N396" s="254"/>
      <c r="O396" s="254"/>
      <c r="P396" s="254"/>
      <c r="Q396" s="254"/>
      <c r="R396" s="254"/>
      <c r="S396" s="254"/>
      <c r="T396" s="25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6" t="s">
        <v>143</v>
      </c>
      <c r="AU396" s="256" t="s">
        <v>81</v>
      </c>
      <c r="AV396" s="15" t="s">
        <v>79</v>
      </c>
      <c r="AW396" s="15" t="s">
        <v>32</v>
      </c>
      <c r="AX396" s="15" t="s">
        <v>71</v>
      </c>
      <c r="AY396" s="256" t="s">
        <v>131</v>
      </c>
    </row>
    <row r="397" spans="1:51" s="13" customFormat="1" ht="12">
      <c r="A397" s="13"/>
      <c r="B397" s="224"/>
      <c r="C397" s="225"/>
      <c r="D397" s="226" t="s">
        <v>143</v>
      </c>
      <c r="E397" s="227" t="s">
        <v>19</v>
      </c>
      <c r="F397" s="228" t="s">
        <v>793</v>
      </c>
      <c r="G397" s="225"/>
      <c r="H397" s="229">
        <v>1.794</v>
      </c>
      <c r="I397" s="230"/>
      <c r="J397" s="225"/>
      <c r="K397" s="225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143</v>
      </c>
      <c r="AU397" s="235" t="s">
        <v>81</v>
      </c>
      <c r="AV397" s="13" t="s">
        <v>81</v>
      </c>
      <c r="AW397" s="13" t="s">
        <v>32</v>
      </c>
      <c r="AX397" s="13" t="s">
        <v>71</v>
      </c>
      <c r="AY397" s="235" t="s">
        <v>131</v>
      </c>
    </row>
    <row r="398" spans="1:51" s="13" customFormat="1" ht="12">
      <c r="A398" s="13"/>
      <c r="B398" s="224"/>
      <c r="C398" s="225"/>
      <c r="D398" s="226" t="s">
        <v>143</v>
      </c>
      <c r="E398" s="227" t="s">
        <v>19</v>
      </c>
      <c r="F398" s="228" t="s">
        <v>794</v>
      </c>
      <c r="G398" s="225"/>
      <c r="H398" s="229">
        <v>4.23</v>
      </c>
      <c r="I398" s="230"/>
      <c r="J398" s="225"/>
      <c r="K398" s="225"/>
      <c r="L398" s="231"/>
      <c r="M398" s="232"/>
      <c r="N398" s="233"/>
      <c r="O398" s="233"/>
      <c r="P398" s="233"/>
      <c r="Q398" s="233"/>
      <c r="R398" s="233"/>
      <c r="S398" s="233"/>
      <c r="T398" s="23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5" t="s">
        <v>143</v>
      </c>
      <c r="AU398" s="235" t="s">
        <v>81</v>
      </c>
      <c r="AV398" s="13" t="s">
        <v>81</v>
      </c>
      <c r="AW398" s="13" t="s">
        <v>32</v>
      </c>
      <c r="AX398" s="13" t="s">
        <v>71</v>
      </c>
      <c r="AY398" s="235" t="s">
        <v>131</v>
      </c>
    </row>
    <row r="399" spans="1:51" s="13" customFormat="1" ht="12">
      <c r="A399" s="13"/>
      <c r="B399" s="224"/>
      <c r="C399" s="225"/>
      <c r="D399" s="226" t="s">
        <v>143</v>
      </c>
      <c r="E399" s="227" t="s">
        <v>19</v>
      </c>
      <c r="F399" s="228" t="s">
        <v>795</v>
      </c>
      <c r="G399" s="225"/>
      <c r="H399" s="229">
        <v>-0.145</v>
      </c>
      <c r="I399" s="230"/>
      <c r="J399" s="225"/>
      <c r="K399" s="225"/>
      <c r="L399" s="231"/>
      <c r="M399" s="232"/>
      <c r="N399" s="233"/>
      <c r="O399" s="233"/>
      <c r="P399" s="233"/>
      <c r="Q399" s="233"/>
      <c r="R399" s="233"/>
      <c r="S399" s="233"/>
      <c r="T399" s="23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5" t="s">
        <v>143</v>
      </c>
      <c r="AU399" s="235" t="s">
        <v>81</v>
      </c>
      <c r="AV399" s="13" t="s">
        <v>81</v>
      </c>
      <c r="AW399" s="13" t="s">
        <v>32</v>
      </c>
      <c r="AX399" s="13" t="s">
        <v>71</v>
      </c>
      <c r="AY399" s="235" t="s">
        <v>131</v>
      </c>
    </row>
    <row r="400" spans="1:51" s="13" customFormat="1" ht="12">
      <c r="A400" s="13"/>
      <c r="B400" s="224"/>
      <c r="C400" s="225"/>
      <c r="D400" s="226" t="s">
        <v>143</v>
      </c>
      <c r="E400" s="227" t="s">
        <v>19</v>
      </c>
      <c r="F400" s="228" t="s">
        <v>796</v>
      </c>
      <c r="G400" s="225"/>
      <c r="H400" s="229">
        <v>4.09</v>
      </c>
      <c r="I400" s="230"/>
      <c r="J400" s="225"/>
      <c r="K400" s="225"/>
      <c r="L400" s="231"/>
      <c r="M400" s="232"/>
      <c r="N400" s="233"/>
      <c r="O400" s="233"/>
      <c r="P400" s="233"/>
      <c r="Q400" s="233"/>
      <c r="R400" s="233"/>
      <c r="S400" s="233"/>
      <c r="T400" s="23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5" t="s">
        <v>143</v>
      </c>
      <c r="AU400" s="235" t="s">
        <v>81</v>
      </c>
      <c r="AV400" s="13" t="s">
        <v>81</v>
      </c>
      <c r="AW400" s="13" t="s">
        <v>32</v>
      </c>
      <c r="AX400" s="13" t="s">
        <v>71</v>
      </c>
      <c r="AY400" s="235" t="s">
        <v>131</v>
      </c>
    </row>
    <row r="401" spans="1:51" s="13" customFormat="1" ht="12">
      <c r="A401" s="13"/>
      <c r="B401" s="224"/>
      <c r="C401" s="225"/>
      <c r="D401" s="226" t="s">
        <v>143</v>
      </c>
      <c r="E401" s="227" t="s">
        <v>19</v>
      </c>
      <c r="F401" s="228" t="s">
        <v>797</v>
      </c>
      <c r="G401" s="225"/>
      <c r="H401" s="229">
        <v>-0.061</v>
      </c>
      <c r="I401" s="230"/>
      <c r="J401" s="225"/>
      <c r="K401" s="225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143</v>
      </c>
      <c r="AU401" s="235" t="s">
        <v>81</v>
      </c>
      <c r="AV401" s="13" t="s">
        <v>81</v>
      </c>
      <c r="AW401" s="13" t="s">
        <v>32</v>
      </c>
      <c r="AX401" s="13" t="s">
        <v>71</v>
      </c>
      <c r="AY401" s="235" t="s">
        <v>131</v>
      </c>
    </row>
    <row r="402" spans="1:51" s="13" customFormat="1" ht="12">
      <c r="A402" s="13"/>
      <c r="B402" s="224"/>
      <c r="C402" s="225"/>
      <c r="D402" s="226" t="s">
        <v>143</v>
      </c>
      <c r="E402" s="227" t="s">
        <v>19</v>
      </c>
      <c r="F402" s="228" t="s">
        <v>798</v>
      </c>
      <c r="G402" s="225"/>
      <c r="H402" s="229">
        <v>1.059</v>
      </c>
      <c r="I402" s="230"/>
      <c r="J402" s="225"/>
      <c r="K402" s="225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143</v>
      </c>
      <c r="AU402" s="235" t="s">
        <v>81</v>
      </c>
      <c r="AV402" s="13" t="s">
        <v>81</v>
      </c>
      <c r="AW402" s="13" t="s">
        <v>32</v>
      </c>
      <c r="AX402" s="13" t="s">
        <v>71</v>
      </c>
      <c r="AY402" s="235" t="s">
        <v>131</v>
      </c>
    </row>
    <row r="403" spans="1:51" s="13" customFormat="1" ht="12">
      <c r="A403" s="13"/>
      <c r="B403" s="224"/>
      <c r="C403" s="225"/>
      <c r="D403" s="226" t="s">
        <v>143</v>
      </c>
      <c r="E403" s="227" t="s">
        <v>19</v>
      </c>
      <c r="F403" s="228" t="s">
        <v>799</v>
      </c>
      <c r="G403" s="225"/>
      <c r="H403" s="229">
        <v>0.734</v>
      </c>
      <c r="I403" s="230"/>
      <c r="J403" s="225"/>
      <c r="K403" s="225"/>
      <c r="L403" s="231"/>
      <c r="M403" s="232"/>
      <c r="N403" s="233"/>
      <c r="O403" s="233"/>
      <c r="P403" s="233"/>
      <c r="Q403" s="233"/>
      <c r="R403" s="233"/>
      <c r="S403" s="233"/>
      <c r="T403" s="23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5" t="s">
        <v>143</v>
      </c>
      <c r="AU403" s="235" t="s">
        <v>81</v>
      </c>
      <c r="AV403" s="13" t="s">
        <v>81</v>
      </c>
      <c r="AW403" s="13" t="s">
        <v>32</v>
      </c>
      <c r="AX403" s="13" t="s">
        <v>71</v>
      </c>
      <c r="AY403" s="235" t="s">
        <v>131</v>
      </c>
    </row>
    <row r="404" spans="1:51" s="13" customFormat="1" ht="12">
      <c r="A404" s="13"/>
      <c r="B404" s="224"/>
      <c r="C404" s="225"/>
      <c r="D404" s="226" t="s">
        <v>143</v>
      </c>
      <c r="E404" s="227" t="s">
        <v>19</v>
      </c>
      <c r="F404" s="228" t="s">
        <v>800</v>
      </c>
      <c r="G404" s="225"/>
      <c r="H404" s="229">
        <v>2.69</v>
      </c>
      <c r="I404" s="230"/>
      <c r="J404" s="225"/>
      <c r="K404" s="225"/>
      <c r="L404" s="231"/>
      <c r="M404" s="232"/>
      <c r="N404" s="233"/>
      <c r="O404" s="233"/>
      <c r="P404" s="233"/>
      <c r="Q404" s="233"/>
      <c r="R404" s="233"/>
      <c r="S404" s="233"/>
      <c r="T404" s="23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5" t="s">
        <v>143</v>
      </c>
      <c r="AU404" s="235" t="s">
        <v>81</v>
      </c>
      <c r="AV404" s="13" t="s">
        <v>81</v>
      </c>
      <c r="AW404" s="13" t="s">
        <v>32</v>
      </c>
      <c r="AX404" s="13" t="s">
        <v>71</v>
      </c>
      <c r="AY404" s="235" t="s">
        <v>131</v>
      </c>
    </row>
    <row r="405" spans="1:51" s="16" customFormat="1" ht="12">
      <c r="A405" s="16"/>
      <c r="B405" s="268"/>
      <c r="C405" s="269"/>
      <c r="D405" s="226" t="s">
        <v>143</v>
      </c>
      <c r="E405" s="270" t="s">
        <v>19</v>
      </c>
      <c r="F405" s="271" t="s">
        <v>586</v>
      </c>
      <c r="G405" s="269"/>
      <c r="H405" s="272">
        <v>14.391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T405" s="278" t="s">
        <v>143</v>
      </c>
      <c r="AU405" s="278" t="s">
        <v>81</v>
      </c>
      <c r="AV405" s="16" t="s">
        <v>154</v>
      </c>
      <c r="AW405" s="16" t="s">
        <v>32</v>
      </c>
      <c r="AX405" s="16" t="s">
        <v>71</v>
      </c>
      <c r="AY405" s="278" t="s">
        <v>131</v>
      </c>
    </row>
    <row r="406" spans="1:51" s="15" customFormat="1" ht="12">
      <c r="A406" s="15"/>
      <c r="B406" s="247"/>
      <c r="C406" s="248"/>
      <c r="D406" s="226" t="s">
        <v>143</v>
      </c>
      <c r="E406" s="249" t="s">
        <v>19</v>
      </c>
      <c r="F406" s="250" t="s">
        <v>587</v>
      </c>
      <c r="G406" s="248"/>
      <c r="H406" s="249" t="s">
        <v>19</v>
      </c>
      <c r="I406" s="251"/>
      <c r="J406" s="248"/>
      <c r="K406" s="248"/>
      <c r="L406" s="252"/>
      <c r="M406" s="253"/>
      <c r="N406" s="254"/>
      <c r="O406" s="254"/>
      <c r="P406" s="254"/>
      <c r="Q406" s="254"/>
      <c r="R406" s="254"/>
      <c r="S406" s="254"/>
      <c r="T406" s="25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6" t="s">
        <v>143</v>
      </c>
      <c r="AU406" s="256" t="s">
        <v>81</v>
      </c>
      <c r="AV406" s="15" t="s">
        <v>79</v>
      </c>
      <c r="AW406" s="15" t="s">
        <v>32</v>
      </c>
      <c r="AX406" s="15" t="s">
        <v>71</v>
      </c>
      <c r="AY406" s="256" t="s">
        <v>131</v>
      </c>
    </row>
    <row r="407" spans="1:51" s="13" customFormat="1" ht="12">
      <c r="A407" s="13"/>
      <c r="B407" s="224"/>
      <c r="C407" s="225"/>
      <c r="D407" s="226" t="s">
        <v>143</v>
      </c>
      <c r="E407" s="227" t="s">
        <v>19</v>
      </c>
      <c r="F407" s="228" t="s">
        <v>801</v>
      </c>
      <c r="G407" s="225"/>
      <c r="H407" s="229">
        <v>32.517</v>
      </c>
      <c r="I407" s="230"/>
      <c r="J407" s="225"/>
      <c r="K407" s="225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143</v>
      </c>
      <c r="AU407" s="235" t="s">
        <v>81</v>
      </c>
      <c r="AV407" s="13" t="s">
        <v>81</v>
      </c>
      <c r="AW407" s="13" t="s">
        <v>32</v>
      </c>
      <c r="AX407" s="13" t="s">
        <v>71</v>
      </c>
      <c r="AY407" s="235" t="s">
        <v>131</v>
      </c>
    </row>
    <row r="408" spans="1:51" s="16" customFormat="1" ht="12">
      <c r="A408" s="16"/>
      <c r="B408" s="268"/>
      <c r="C408" s="269"/>
      <c r="D408" s="226" t="s">
        <v>143</v>
      </c>
      <c r="E408" s="270" t="s">
        <v>19</v>
      </c>
      <c r="F408" s="271" t="s">
        <v>586</v>
      </c>
      <c r="G408" s="269"/>
      <c r="H408" s="272">
        <v>32.517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T408" s="278" t="s">
        <v>143</v>
      </c>
      <c r="AU408" s="278" t="s">
        <v>81</v>
      </c>
      <c r="AV408" s="16" t="s">
        <v>154</v>
      </c>
      <c r="AW408" s="16" t="s">
        <v>32</v>
      </c>
      <c r="AX408" s="16" t="s">
        <v>71</v>
      </c>
      <c r="AY408" s="278" t="s">
        <v>131</v>
      </c>
    </row>
    <row r="409" spans="1:51" s="14" customFormat="1" ht="12">
      <c r="A409" s="14"/>
      <c r="B409" s="236"/>
      <c r="C409" s="237"/>
      <c r="D409" s="226" t="s">
        <v>143</v>
      </c>
      <c r="E409" s="238" t="s">
        <v>19</v>
      </c>
      <c r="F409" s="239" t="s">
        <v>147</v>
      </c>
      <c r="G409" s="237"/>
      <c r="H409" s="240">
        <v>46.908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6" t="s">
        <v>143</v>
      </c>
      <c r="AU409" s="246" t="s">
        <v>81</v>
      </c>
      <c r="AV409" s="14" t="s">
        <v>139</v>
      </c>
      <c r="AW409" s="14" t="s">
        <v>32</v>
      </c>
      <c r="AX409" s="14" t="s">
        <v>79</v>
      </c>
      <c r="AY409" s="246" t="s">
        <v>131</v>
      </c>
    </row>
    <row r="410" spans="1:65" s="2" customFormat="1" ht="16.5" customHeight="1">
      <c r="A410" s="40"/>
      <c r="B410" s="41"/>
      <c r="C410" s="206" t="s">
        <v>802</v>
      </c>
      <c r="D410" s="206" t="s">
        <v>134</v>
      </c>
      <c r="E410" s="207" t="s">
        <v>591</v>
      </c>
      <c r="F410" s="208" t="s">
        <v>592</v>
      </c>
      <c r="G410" s="209" t="s">
        <v>137</v>
      </c>
      <c r="H410" s="210">
        <v>55.8</v>
      </c>
      <c r="I410" s="211"/>
      <c r="J410" s="212">
        <f>ROUND(I410*H410,2)</f>
        <v>0</v>
      </c>
      <c r="K410" s="208" t="s">
        <v>138</v>
      </c>
      <c r="L410" s="46"/>
      <c r="M410" s="213" t="s">
        <v>19</v>
      </c>
      <c r="N410" s="214" t="s">
        <v>42</v>
      </c>
      <c r="O410" s="86"/>
      <c r="P410" s="215">
        <f>O410*H410</f>
        <v>0</v>
      </c>
      <c r="Q410" s="215">
        <v>0.0002</v>
      </c>
      <c r="R410" s="215">
        <f>Q410*H410</f>
        <v>0.01116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229</v>
      </c>
      <c r="AT410" s="217" t="s">
        <v>134</v>
      </c>
      <c r="AU410" s="217" t="s">
        <v>81</v>
      </c>
      <c r="AY410" s="19" t="s">
        <v>131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79</v>
      </c>
      <c r="BK410" s="218">
        <f>ROUND(I410*H410,2)</f>
        <v>0</v>
      </c>
      <c r="BL410" s="19" t="s">
        <v>229</v>
      </c>
      <c r="BM410" s="217" t="s">
        <v>803</v>
      </c>
    </row>
    <row r="411" spans="1:47" s="2" customFormat="1" ht="12">
      <c r="A411" s="40"/>
      <c r="B411" s="41"/>
      <c r="C411" s="42"/>
      <c r="D411" s="219" t="s">
        <v>141</v>
      </c>
      <c r="E411" s="42"/>
      <c r="F411" s="220" t="s">
        <v>594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141</v>
      </c>
      <c r="AU411" s="19" t="s">
        <v>81</v>
      </c>
    </row>
    <row r="412" spans="1:51" s="15" customFormat="1" ht="12">
      <c r="A412" s="15"/>
      <c r="B412" s="247"/>
      <c r="C412" s="248"/>
      <c r="D412" s="226" t="s">
        <v>143</v>
      </c>
      <c r="E412" s="249" t="s">
        <v>19</v>
      </c>
      <c r="F412" s="250" t="s">
        <v>582</v>
      </c>
      <c r="G412" s="248"/>
      <c r="H412" s="249" t="s">
        <v>19</v>
      </c>
      <c r="I412" s="251"/>
      <c r="J412" s="248"/>
      <c r="K412" s="248"/>
      <c r="L412" s="252"/>
      <c r="M412" s="253"/>
      <c r="N412" s="254"/>
      <c r="O412" s="254"/>
      <c r="P412" s="254"/>
      <c r="Q412" s="254"/>
      <c r="R412" s="254"/>
      <c r="S412" s="254"/>
      <c r="T412" s="25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6" t="s">
        <v>143</v>
      </c>
      <c r="AU412" s="256" t="s">
        <v>81</v>
      </c>
      <c r="AV412" s="15" t="s">
        <v>79</v>
      </c>
      <c r="AW412" s="15" t="s">
        <v>32</v>
      </c>
      <c r="AX412" s="15" t="s">
        <v>71</v>
      </c>
      <c r="AY412" s="256" t="s">
        <v>131</v>
      </c>
    </row>
    <row r="413" spans="1:51" s="13" customFormat="1" ht="12">
      <c r="A413" s="13"/>
      <c r="B413" s="224"/>
      <c r="C413" s="225"/>
      <c r="D413" s="226" t="s">
        <v>143</v>
      </c>
      <c r="E413" s="227" t="s">
        <v>19</v>
      </c>
      <c r="F413" s="228" t="s">
        <v>625</v>
      </c>
      <c r="G413" s="225"/>
      <c r="H413" s="229">
        <v>1.993</v>
      </c>
      <c r="I413" s="230"/>
      <c r="J413" s="225"/>
      <c r="K413" s="225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143</v>
      </c>
      <c r="AU413" s="235" t="s">
        <v>81</v>
      </c>
      <c r="AV413" s="13" t="s">
        <v>81</v>
      </c>
      <c r="AW413" s="13" t="s">
        <v>32</v>
      </c>
      <c r="AX413" s="13" t="s">
        <v>71</v>
      </c>
      <c r="AY413" s="235" t="s">
        <v>131</v>
      </c>
    </row>
    <row r="414" spans="1:51" s="13" customFormat="1" ht="12">
      <c r="A414" s="13"/>
      <c r="B414" s="224"/>
      <c r="C414" s="225"/>
      <c r="D414" s="226" t="s">
        <v>143</v>
      </c>
      <c r="E414" s="227" t="s">
        <v>19</v>
      </c>
      <c r="F414" s="228" t="s">
        <v>626</v>
      </c>
      <c r="G414" s="225"/>
      <c r="H414" s="229">
        <v>4.7</v>
      </c>
      <c r="I414" s="230"/>
      <c r="J414" s="225"/>
      <c r="K414" s="225"/>
      <c r="L414" s="231"/>
      <c r="M414" s="232"/>
      <c r="N414" s="233"/>
      <c r="O414" s="233"/>
      <c r="P414" s="233"/>
      <c r="Q414" s="233"/>
      <c r="R414" s="233"/>
      <c r="S414" s="233"/>
      <c r="T414" s="23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5" t="s">
        <v>143</v>
      </c>
      <c r="AU414" s="235" t="s">
        <v>81</v>
      </c>
      <c r="AV414" s="13" t="s">
        <v>81</v>
      </c>
      <c r="AW414" s="13" t="s">
        <v>32</v>
      </c>
      <c r="AX414" s="13" t="s">
        <v>71</v>
      </c>
      <c r="AY414" s="235" t="s">
        <v>131</v>
      </c>
    </row>
    <row r="415" spans="1:51" s="13" customFormat="1" ht="12">
      <c r="A415" s="13"/>
      <c r="B415" s="224"/>
      <c r="C415" s="225"/>
      <c r="D415" s="226" t="s">
        <v>143</v>
      </c>
      <c r="E415" s="227" t="s">
        <v>19</v>
      </c>
      <c r="F415" s="228" t="s">
        <v>627</v>
      </c>
      <c r="G415" s="225"/>
      <c r="H415" s="229">
        <v>-0.161</v>
      </c>
      <c r="I415" s="230"/>
      <c r="J415" s="225"/>
      <c r="K415" s="225"/>
      <c r="L415" s="231"/>
      <c r="M415" s="232"/>
      <c r="N415" s="233"/>
      <c r="O415" s="233"/>
      <c r="P415" s="233"/>
      <c r="Q415" s="233"/>
      <c r="R415" s="233"/>
      <c r="S415" s="233"/>
      <c r="T415" s="23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5" t="s">
        <v>143</v>
      </c>
      <c r="AU415" s="235" t="s">
        <v>81</v>
      </c>
      <c r="AV415" s="13" t="s">
        <v>81</v>
      </c>
      <c r="AW415" s="13" t="s">
        <v>32</v>
      </c>
      <c r="AX415" s="13" t="s">
        <v>71</v>
      </c>
      <c r="AY415" s="235" t="s">
        <v>131</v>
      </c>
    </row>
    <row r="416" spans="1:51" s="13" customFormat="1" ht="12">
      <c r="A416" s="13"/>
      <c r="B416" s="224"/>
      <c r="C416" s="225"/>
      <c r="D416" s="226" t="s">
        <v>143</v>
      </c>
      <c r="E416" s="227" t="s">
        <v>19</v>
      </c>
      <c r="F416" s="228" t="s">
        <v>628</v>
      </c>
      <c r="G416" s="225"/>
      <c r="H416" s="229">
        <v>4.545</v>
      </c>
      <c r="I416" s="230"/>
      <c r="J416" s="225"/>
      <c r="K416" s="225"/>
      <c r="L416" s="231"/>
      <c r="M416" s="232"/>
      <c r="N416" s="233"/>
      <c r="O416" s="233"/>
      <c r="P416" s="233"/>
      <c r="Q416" s="233"/>
      <c r="R416" s="233"/>
      <c r="S416" s="233"/>
      <c r="T416" s="23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5" t="s">
        <v>143</v>
      </c>
      <c r="AU416" s="235" t="s">
        <v>81</v>
      </c>
      <c r="AV416" s="13" t="s">
        <v>81</v>
      </c>
      <c r="AW416" s="13" t="s">
        <v>32</v>
      </c>
      <c r="AX416" s="13" t="s">
        <v>71</v>
      </c>
      <c r="AY416" s="235" t="s">
        <v>131</v>
      </c>
    </row>
    <row r="417" spans="1:51" s="13" customFormat="1" ht="12">
      <c r="A417" s="13"/>
      <c r="B417" s="224"/>
      <c r="C417" s="225"/>
      <c r="D417" s="226" t="s">
        <v>143</v>
      </c>
      <c r="E417" s="227" t="s">
        <v>19</v>
      </c>
      <c r="F417" s="228" t="s">
        <v>629</v>
      </c>
      <c r="G417" s="225"/>
      <c r="H417" s="229">
        <v>-0.068</v>
      </c>
      <c r="I417" s="230"/>
      <c r="J417" s="225"/>
      <c r="K417" s="225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143</v>
      </c>
      <c r="AU417" s="235" t="s">
        <v>81</v>
      </c>
      <c r="AV417" s="13" t="s">
        <v>81</v>
      </c>
      <c r="AW417" s="13" t="s">
        <v>32</v>
      </c>
      <c r="AX417" s="13" t="s">
        <v>71</v>
      </c>
      <c r="AY417" s="235" t="s">
        <v>131</v>
      </c>
    </row>
    <row r="418" spans="1:51" s="13" customFormat="1" ht="12">
      <c r="A418" s="13"/>
      <c r="B418" s="224"/>
      <c r="C418" s="225"/>
      <c r="D418" s="226" t="s">
        <v>143</v>
      </c>
      <c r="E418" s="227" t="s">
        <v>19</v>
      </c>
      <c r="F418" s="228" t="s">
        <v>630</v>
      </c>
      <c r="G418" s="225"/>
      <c r="H418" s="229">
        <v>1.177</v>
      </c>
      <c r="I418" s="230"/>
      <c r="J418" s="225"/>
      <c r="K418" s="225"/>
      <c r="L418" s="231"/>
      <c r="M418" s="232"/>
      <c r="N418" s="233"/>
      <c r="O418" s="233"/>
      <c r="P418" s="233"/>
      <c r="Q418" s="233"/>
      <c r="R418" s="233"/>
      <c r="S418" s="233"/>
      <c r="T418" s="23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5" t="s">
        <v>143</v>
      </c>
      <c r="AU418" s="235" t="s">
        <v>81</v>
      </c>
      <c r="AV418" s="13" t="s">
        <v>81</v>
      </c>
      <c r="AW418" s="13" t="s">
        <v>32</v>
      </c>
      <c r="AX418" s="13" t="s">
        <v>71</v>
      </c>
      <c r="AY418" s="235" t="s">
        <v>131</v>
      </c>
    </row>
    <row r="419" spans="1:51" s="13" customFormat="1" ht="12">
      <c r="A419" s="13"/>
      <c r="B419" s="224"/>
      <c r="C419" s="225"/>
      <c r="D419" s="226" t="s">
        <v>143</v>
      </c>
      <c r="E419" s="227" t="s">
        <v>19</v>
      </c>
      <c r="F419" s="228" t="s">
        <v>631</v>
      </c>
      <c r="G419" s="225"/>
      <c r="H419" s="229">
        <v>0.815</v>
      </c>
      <c r="I419" s="230"/>
      <c r="J419" s="225"/>
      <c r="K419" s="225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143</v>
      </c>
      <c r="AU419" s="235" t="s">
        <v>81</v>
      </c>
      <c r="AV419" s="13" t="s">
        <v>81</v>
      </c>
      <c r="AW419" s="13" t="s">
        <v>32</v>
      </c>
      <c r="AX419" s="13" t="s">
        <v>71</v>
      </c>
      <c r="AY419" s="235" t="s">
        <v>131</v>
      </c>
    </row>
    <row r="420" spans="1:51" s="13" customFormat="1" ht="12">
      <c r="A420" s="13"/>
      <c r="B420" s="224"/>
      <c r="C420" s="225"/>
      <c r="D420" s="226" t="s">
        <v>143</v>
      </c>
      <c r="E420" s="227" t="s">
        <v>19</v>
      </c>
      <c r="F420" s="228" t="s">
        <v>632</v>
      </c>
      <c r="G420" s="225"/>
      <c r="H420" s="229">
        <v>2.989</v>
      </c>
      <c r="I420" s="230"/>
      <c r="J420" s="225"/>
      <c r="K420" s="225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143</v>
      </c>
      <c r="AU420" s="235" t="s">
        <v>81</v>
      </c>
      <c r="AV420" s="13" t="s">
        <v>81</v>
      </c>
      <c r="AW420" s="13" t="s">
        <v>32</v>
      </c>
      <c r="AX420" s="13" t="s">
        <v>71</v>
      </c>
      <c r="AY420" s="235" t="s">
        <v>131</v>
      </c>
    </row>
    <row r="421" spans="1:51" s="16" customFormat="1" ht="12">
      <c r="A421" s="16"/>
      <c r="B421" s="268"/>
      <c r="C421" s="269"/>
      <c r="D421" s="226" t="s">
        <v>143</v>
      </c>
      <c r="E421" s="270" t="s">
        <v>19</v>
      </c>
      <c r="F421" s="271" t="s">
        <v>586</v>
      </c>
      <c r="G421" s="269"/>
      <c r="H421" s="272">
        <v>15.990000000000002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T421" s="278" t="s">
        <v>143</v>
      </c>
      <c r="AU421" s="278" t="s">
        <v>81</v>
      </c>
      <c r="AV421" s="16" t="s">
        <v>154</v>
      </c>
      <c r="AW421" s="16" t="s">
        <v>32</v>
      </c>
      <c r="AX421" s="16" t="s">
        <v>71</v>
      </c>
      <c r="AY421" s="278" t="s">
        <v>131</v>
      </c>
    </row>
    <row r="422" spans="1:51" s="15" customFormat="1" ht="12">
      <c r="A422" s="15"/>
      <c r="B422" s="247"/>
      <c r="C422" s="248"/>
      <c r="D422" s="226" t="s">
        <v>143</v>
      </c>
      <c r="E422" s="249" t="s">
        <v>19</v>
      </c>
      <c r="F422" s="250" t="s">
        <v>587</v>
      </c>
      <c r="G422" s="248"/>
      <c r="H422" s="249" t="s">
        <v>19</v>
      </c>
      <c r="I422" s="251"/>
      <c r="J422" s="248"/>
      <c r="K422" s="248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143</v>
      </c>
      <c r="AU422" s="256" t="s">
        <v>81</v>
      </c>
      <c r="AV422" s="15" t="s">
        <v>79</v>
      </c>
      <c r="AW422" s="15" t="s">
        <v>32</v>
      </c>
      <c r="AX422" s="15" t="s">
        <v>71</v>
      </c>
      <c r="AY422" s="256" t="s">
        <v>131</v>
      </c>
    </row>
    <row r="423" spans="1:51" s="13" customFormat="1" ht="12">
      <c r="A423" s="13"/>
      <c r="B423" s="224"/>
      <c r="C423" s="225"/>
      <c r="D423" s="226" t="s">
        <v>143</v>
      </c>
      <c r="E423" s="227" t="s">
        <v>19</v>
      </c>
      <c r="F423" s="228" t="s">
        <v>640</v>
      </c>
      <c r="G423" s="225"/>
      <c r="H423" s="229">
        <v>36.13</v>
      </c>
      <c r="I423" s="230"/>
      <c r="J423" s="225"/>
      <c r="K423" s="225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143</v>
      </c>
      <c r="AU423" s="235" t="s">
        <v>81</v>
      </c>
      <c r="AV423" s="13" t="s">
        <v>81</v>
      </c>
      <c r="AW423" s="13" t="s">
        <v>32</v>
      </c>
      <c r="AX423" s="13" t="s">
        <v>71</v>
      </c>
      <c r="AY423" s="235" t="s">
        <v>131</v>
      </c>
    </row>
    <row r="424" spans="1:51" s="13" customFormat="1" ht="12">
      <c r="A424" s="13"/>
      <c r="B424" s="224"/>
      <c r="C424" s="225"/>
      <c r="D424" s="226" t="s">
        <v>143</v>
      </c>
      <c r="E424" s="227" t="s">
        <v>19</v>
      </c>
      <c r="F424" s="228" t="s">
        <v>663</v>
      </c>
      <c r="G424" s="225"/>
      <c r="H424" s="229">
        <v>3.68</v>
      </c>
      <c r="I424" s="230"/>
      <c r="J424" s="225"/>
      <c r="K424" s="225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143</v>
      </c>
      <c r="AU424" s="235" t="s">
        <v>81</v>
      </c>
      <c r="AV424" s="13" t="s">
        <v>81</v>
      </c>
      <c r="AW424" s="13" t="s">
        <v>32</v>
      </c>
      <c r="AX424" s="13" t="s">
        <v>71</v>
      </c>
      <c r="AY424" s="235" t="s">
        <v>131</v>
      </c>
    </row>
    <row r="425" spans="1:51" s="16" customFormat="1" ht="12">
      <c r="A425" s="16"/>
      <c r="B425" s="268"/>
      <c r="C425" s="269"/>
      <c r="D425" s="226" t="s">
        <v>143</v>
      </c>
      <c r="E425" s="270" t="s">
        <v>19</v>
      </c>
      <c r="F425" s="271" t="s">
        <v>586</v>
      </c>
      <c r="G425" s="269"/>
      <c r="H425" s="272">
        <v>39.81</v>
      </c>
      <c r="I425" s="273"/>
      <c r="J425" s="269"/>
      <c r="K425" s="269"/>
      <c r="L425" s="274"/>
      <c r="M425" s="275"/>
      <c r="N425" s="276"/>
      <c r="O425" s="276"/>
      <c r="P425" s="276"/>
      <c r="Q425" s="276"/>
      <c r="R425" s="276"/>
      <c r="S425" s="276"/>
      <c r="T425" s="277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T425" s="278" t="s">
        <v>143</v>
      </c>
      <c r="AU425" s="278" t="s">
        <v>81</v>
      </c>
      <c r="AV425" s="16" t="s">
        <v>154</v>
      </c>
      <c r="AW425" s="16" t="s">
        <v>32</v>
      </c>
      <c r="AX425" s="16" t="s">
        <v>71</v>
      </c>
      <c r="AY425" s="278" t="s">
        <v>131</v>
      </c>
    </row>
    <row r="426" spans="1:51" s="14" customFormat="1" ht="12">
      <c r="A426" s="14"/>
      <c r="B426" s="236"/>
      <c r="C426" s="237"/>
      <c r="D426" s="226" t="s">
        <v>143</v>
      </c>
      <c r="E426" s="238" t="s">
        <v>19</v>
      </c>
      <c r="F426" s="239" t="s">
        <v>147</v>
      </c>
      <c r="G426" s="237"/>
      <c r="H426" s="240">
        <v>55.800000000000004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6" t="s">
        <v>143</v>
      </c>
      <c r="AU426" s="246" t="s">
        <v>81</v>
      </c>
      <c r="AV426" s="14" t="s">
        <v>139</v>
      </c>
      <c r="AW426" s="14" t="s">
        <v>32</v>
      </c>
      <c r="AX426" s="14" t="s">
        <v>79</v>
      </c>
      <c r="AY426" s="246" t="s">
        <v>131</v>
      </c>
    </row>
    <row r="427" spans="1:65" s="2" customFormat="1" ht="24.15" customHeight="1">
      <c r="A427" s="40"/>
      <c r="B427" s="41"/>
      <c r="C427" s="206" t="s">
        <v>804</v>
      </c>
      <c r="D427" s="206" t="s">
        <v>134</v>
      </c>
      <c r="E427" s="207" t="s">
        <v>596</v>
      </c>
      <c r="F427" s="208" t="s">
        <v>597</v>
      </c>
      <c r="G427" s="209" t="s">
        <v>137</v>
      </c>
      <c r="H427" s="210">
        <v>55.8</v>
      </c>
      <c r="I427" s="211"/>
      <c r="J427" s="212">
        <f>ROUND(I427*H427,2)</f>
        <v>0</v>
      </c>
      <c r="K427" s="208" t="s">
        <v>138</v>
      </c>
      <c r="L427" s="46"/>
      <c r="M427" s="213" t="s">
        <v>19</v>
      </c>
      <c r="N427" s="214" t="s">
        <v>42</v>
      </c>
      <c r="O427" s="86"/>
      <c r="P427" s="215">
        <f>O427*H427</f>
        <v>0</v>
      </c>
      <c r="Q427" s="215">
        <v>0.00026</v>
      </c>
      <c r="R427" s="215">
        <f>Q427*H427</f>
        <v>0.014507999999999998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229</v>
      </c>
      <c r="AT427" s="217" t="s">
        <v>134</v>
      </c>
      <c r="AU427" s="217" t="s">
        <v>81</v>
      </c>
      <c r="AY427" s="19" t="s">
        <v>131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79</v>
      </c>
      <c r="BK427" s="218">
        <f>ROUND(I427*H427,2)</f>
        <v>0</v>
      </c>
      <c r="BL427" s="19" t="s">
        <v>229</v>
      </c>
      <c r="BM427" s="217" t="s">
        <v>805</v>
      </c>
    </row>
    <row r="428" spans="1:47" s="2" customFormat="1" ht="12">
      <c r="A428" s="40"/>
      <c r="B428" s="41"/>
      <c r="C428" s="42"/>
      <c r="D428" s="219" t="s">
        <v>141</v>
      </c>
      <c r="E428" s="42"/>
      <c r="F428" s="220" t="s">
        <v>599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141</v>
      </c>
      <c r="AU428" s="19" t="s">
        <v>81</v>
      </c>
    </row>
    <row r="429" spans="1:63" s="12" customFormat="1" ht="25.9" customHeight="1">
      <c r="A429" s="12"/>
      <c r="B429" s="190"/>
      <c r="C429" s="191"/>
      <c r="D429" s="192" t="s">
        <v>70</v>
      </c>
      <c r="E429" s="193" t="s">
        <v>600</v>
      </c>
      <c r="F429" s="193" t="s">
        <v>601</v>
      </c>
      <c r="G429" s="191"/>
      <c r="H429" s="191"/>
      <c r="I429" s="194"/>
      <c r="J429" s="195">
        <f>BK429</f>
        <v>0</v>
      </c>
      <c r="K429" s="191"/>
      <c r="L429" s="196"/>
      <c r="M429" s="197"/>
      <c r="N429" s="198"/>
      <c r="O429" s="198"/>
      <c r="P429" s="199">
        <f>P430</f>
        <v>0</v>
      </c>
      <c r="Q429" s="198"/>
      <c r="R429" s="199">
        <f>R430</f>
        <v>0</v>
      </c>
      <c r="S429" s="198"/>
      <c r="T429" s="200">
        <f>T430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1" t="s">
        <v>164</v>
      </c>
      <c r="AT429" s="202" t="s">
        <v>70</v>
      </c>
      <c r="AU429" s="202" t="s">
        <v>71</v>
      </c>
      <c r="AY429" s="201" t="s">
        <v>131</v>
      </c>
      <c r="BK429" s="203">
        <f>BK430</f>
        <v>0</v>
      </c>
    </row>
    <row r="430" spans="1:65" s="2" customFormat="1" ht="16.5" customHeight="1">
      <c r="A430" s="40"/>
      <c r="B430" s="41"/>
      <c r="C430" s="206" t="s">
        <v>806</v>
      </c>
      <c r="D430" s="206" t="s">
        <v>134</v>
      </c>
      <c r="E430" s="207" t="s">
        <v>603</v>
      </c>
      <c r="F430" s="208" t="s">
        <v>601</v>
      </c>
      <c r="G430" s="209" t="s">
        <v>176</v>
      </c>
      <c r="H430" s="210">
        <v>1</v>
      </c>
      <c r="I430" s="211"/>
      <c r="J430" s="212">
        <f>ROUND(I430*H430,2)</f>
        <v>0</v>
      </c>
      <c r="K430" s="208" t="s">
        <v>19</v>
      </c>
      <c r="L430" s="46"/>
      <c r="M430" s="279" t="s">
        <v>19</v>
      </c>
      <c r="N430" s="280" t="s">
        <v>42</v>
      </c>
      <c r="O430" s="281"/>
      <c r="P430" s="282">
        <f>O430*H430</f>
        <v>0</v>
      </c>
      <c r="Q430" s="282">
        <v>0</v>
      </c>
      <c r="R430" s="282">
        <f>Q430*H430</f>
        <v>0</v>
      </c>
      <c r="S430" s="282">
        <v>0</v>
      </c>
      <c r="T430" s="283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139</v>
      </c>
      <c r="AT430" s="217" t="s">
        <v>134</v>
      </c>
      <c r="AU430" s="217" t="s">
        <v>79</v>
      </c>
      <c r="AY430" s="19" t="s">
        <v>131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79</v>
      </c>
      <c r="BK430" s="218">
        <f>ROUND(I430*H430,2)</f>
        <v>0</v>
      </c>
      <c r="BL430" s="19" t="s">
        <v>139</v>
      </c>
      <c r="BM430" s="217" t="s">
        <v>807</v>
      </c>
    </row>
    <row r="431" spans="1:31" s="2" customFormat="1" ht="6.95" customHeight="1">
      <c r="A431" s="40"/>
      <c r="B431" s="61"/>
      <c r="C431" s="62"/>
      <c r="D431" s="62"/>
      <c r="E431" s="62"/>
      <c r="F431" s="62"/>
      <c r="G431" s="62"/>
      <c r="H431" s="62"/>
      <c r="I431" s="62"/>
      <c r="J431" s="62"/>
      <c r="K431" s="62"/>
      <c r="L431" s="46"/>
      <c r="M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</row>
  </sheetData>
  <sheetProtection password="80EB" sheet="1" objects="1" scenarios="1" formatColumns="0" formatRows="0" autoFilter="0"/>
  <autoFilter ref="C97:K430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2_02/342272225"/>
    <hyperlink ref="F108" r:id="rId2" display="https://podminky.urs.cz/item/CS_URS_2022_02/342291121"/>
    <hyperlink ref="F111" r:id="rId3" display="https://podminky.urs.cz/item/CS_URS_2022_02/317142422"/>
    <hyperlink ref="F114" r:id="rId4" display="https://podminky.urs.cz/item/CS_URS_2022_02/611325416"/>
    <hyperlink ref="F125" r:id="rId5" display="https://podminky.urs.cz/item/CS_URS_2022_02/612131100"/>
    <hyperlink ref="F129" r:id="rId6" display="https://podminky.urs.cz/item/CS_URS_2022_02/612321121"/>
    <hyperlink ref="F131" r:id="rId7" display="https://podminky.urs.cz/item/CS_URS_2022_02/612321191"/>
    <hyperlink ref="F134" r:id="rId8" display="https://podminky.urs.cz/item/CS_URS_2022_02/612325416"/>
    <hyperlink ref="F138" r:id="rId9" display="https://podminky.urs.cz/item/CS_URS_2022_02/612142001"/>
    <hyperlink ref="F144" r:id="rId10" display="https://podminky.urs.cz/item/CS_URS_2022_02/622143003"/>
    <hyperlink ref="F150" r:id="rId11" display="https://podminky.urs.cz/item/CS_URS_2022_02/612131121"/>
    <hyperlink ref="F155" r:id="rId12" display="https://podminky.urs.cz/item/CS_URS_2022_02/612311131"/>
    <hyperlink ref="F157" r:id="rId13" display="https://podminky.urs.cz/item/CS_URS_2022_02/642942111"/>
    <hyperlink ref="F165" r:id="rId14" display="https://podminky.urs.cz/item/CS_URS_2022_02/965081213"/>
    <hyperlink ref="F180" r:id="rId15" display="https://podminky.urs.cz/item/CS_URS_2022_02/968072455"/>
    <hyperlink ref="F184" r:id="rId16" display="https://podminky.urs.cz/item/CS_URS_2022_02/962031133"/>
    <hyperlink ref="F190" r:id="rId17" display="https://podminky.urs.cz/item/CS_URS_2022_02/978011121"/>
    <hyperlink ref="F201" r:id="rId18" display="https://podminky.urs.cz/item/CS_URS_2022_02/978013121"/>
    <hyperlink ref="F205" r:id="rId19" display="https://podminky.urs.cz/item/CS_URS_2022_02/978013191"/>
    <hyperlink ref="F209" r:id="rId20" display="https://podminky.urs.cz/item/CS_URS_2022_02/978059541"/>
    <hyperlink ref="F214" r:id="rId21" display="https://podminky.urs.cz/item/CS_URS_2022_02/949101111"/>
    <hyperlink ref="F228" r:id="rId22" display="https://podminky.urs.cz/item/CS_URS_2022_02/952901111"/>
    <hyperlink ref="F231" r:id="rId23" display="https://podminky.urs.cz/item/CS_URS_2022_02/997002611"/>
    <hyperlink ref="F233" r:id="rId24" display="https://podminky.urs.cz/item/CS_URS_2022_02/997013211"/>
    <hyperlink ref="F235" r:id="rId25" display="https://podminky.urs.cz/item/CS_URS_2022_02/997013501"/>
    <hyperlink ref="F237" r:id="rId26" display="https://podminky.urs.cz/item/CS_URS_2022_02/997013509"/>
    <hyperlink ref="F240" r:id="rId27" display="https://podminky.urs.cz/item/CS_URS_2022_02/997013603"/>
    <hyperlink ref="F242" r:id="rId28" display="https://podminky.urs.cz/item/CS_URS_2022_02/997013607"/>
    <hyperlink ref="F244" r:id="rId29" display="https://podminky.urs.cz/item/CS_URS_2022_02/997013631"/>
    <hyperlink ref="F247" r:id="rId30" display="https://podminky.urs.cz/item/CS_URS_2022_02/998018001"/>
    <hyperlink ref="F254" r:id="rId31" display="https://podminky.urs.cz/item/CS_URS_2022_02/725110814"/>
    <hyperlink ref="F257" r:id="rId32" display="https://podminky.urs.cz/item/CS_URS_2022_02/725820802"/>
    <hyperlink ref="F262" r:id="rId33" display="https://podminky.urs.cz/item/CS_URS_2022_02/725112022"/>
    <hyperlink ref="F264" r:id="rId34" display="https://podminky.urs.cz/item/CS_URS_2022_02/725219102"/>
    <hyperlink ref="F269" r:id="rId35" display="https://podminky.urs.cz/item/CS_URS_2022_02/725822664"/>
    <hyperlink ref="F271" r:id="rId36" display="https://podminky.urs.cz/item/CS_URS_2022_02/725869101"/>
    <hyperlink ref="F279" r:id="rId37" display="https://podminky.urs.cz/item/CS_URS_2022_02/998725201"/>
    <hyperlink ref="F282" r:id="rId38" display="https://podminky.urs.cz/item/CS_URS_2022_02/726111031"/>
    <hyperlink ref="F284" r:id="rId39" display="https://podminky.urs.cz/item/CS_URS_2022_02/998726211"/>
    <hyperlink ref="F288" r:id="rId40" display="https://podminky.urs.cz/item/CS_URS_2022_02/998735201"/>
    <hyperlink ref="F294" r:id="rId41" display="https://podminky.urs.cz/item/CS_URS_2022_02/998741201"/>
    <hyperlink ref="F297" r:id="rId42" display="https://podminky.urs.cz/item/CS_URS_2022_02/763121590"/>
    <hyperlink ref="F300" r:id="rId43" display="https://podminky.urs.cz/item/CS_URS_2022_02/998763401"/>
    <hyperlink ref="F303" r:id="rId44" display="https://podminky.urs.cz/item/CS_URS_2022_02/766691914"/>
    <hyperlink ref="F311" r:id="rId45" display="https://podminky.urs.cz/item/CS_URS_2022_02/998766201"/>
    <hyperlink ref="F314" r:id="rId46" display="https://podminky.urs.cz/item/CS_URS_2022_02/771121011"/>
    <hyperlink ref="F318" r:id="rId47" display="https://podminky.urs.cz/item/CS_URS_2022_02/771151014"/>
    <hyperlink ref="F332" r:id="rId48" display="https://podminky.urs.cz/item/CS_URS_2022_02/771574112"/>
    <hyperlink ref="F336" r:id="rId49" display="https://podminky.urs.cz/item/CS_URS_2022_02/771591115"/>
    <hyperlink ref="F340" r:id="rId50" display="https://podminky.urs.cz/item/CS_URS_2022_02/771161021"/>
    <hyperlink ref="F346" r:id="rId51" display="https://podminky.urs.cz/item/CS_URS_2022_02/998771201"/>
    <hyperlink ref="F349" r:id="rId52" display="https://podminky.urs.cz/item/CS_URS_2022_02/781121011"/>
    <hyperlink ref="F356" r:id="rId53" display="https://podminky.urs.cz/item/CS_URS_2022_02/781474114"/>
    <hyperlink ref="F360" r:id="rId54" display="https://podminky.urs.cz/item/CS_URS_2022_02/781494111"/>
    <hyperlink ref="F363" r:id="rId55" display="https://podminky.urs.cz/item/CS_URS_2022_02/781494511"/>
    <hyperlink ref="F368" r:id="rId56" display="https://podminky.urs.cz/item/CS_URS_2022_02/781495115"/>
    <hyperlink ref="F371" r:id="rId57" display="https://podminky.urs.cz/item/CS_URS_2022_02/998781201"/>
    <hyperlink ref="F374" r:id="rId58" display="https://podminky.urs.cz/item/CS_URS_2022_02/783306801"/>
    <hyperlink ref="F378" r:id="rId59" display="https://podminky.urs.cz/item/CS_URS_2022_02/783606861"/>
    <hyperlink ref="F382" r:id="rId60" display="https://podminky.urs.cz/item/CS_URS_2022_02/783315103"/>
    <hyperlink ref="F388" r:id="rId61" display="https://podminky.urs.cz/item/CS_URS_2022_02/783317101"/>
    <hyperlink ref="F390" r:id="rId62" display="https://podminky.urs.cz/item/CS_URS_2022_02/783615551"/>
    <hyperlink ref="F392" r:id="rId63" display="https://podminky.urs.cz/item/CS_URS_2022_02/783617611"/>
    <hyperlink ref="F395" r:id="rId64" display="https://podminky.urs.cz/item/CS_URS_2022_02/784121001"/>
    <hyperlink ref="F411" r:id="rId65" display="https://podminky.urs.cz/item/CS_URS_2022_02/784181121"/>
    <hyperlink ref="F428" r:id="rId66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WC kinokavárny Alfa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808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15. 11. 2022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ROUND((SUM(BE97:BE336)),2)</f>
        <v>0</v>
      </c>
      <c r="G33" s="40"/>
      <c r="H33" s="40"/>
      <c r="I33" s="150">
        <v>0.21</v>
      </c>
      <c r="J33" s="149">
        <f>ROUND(((SUM(BE97:BE336))*I33),2)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ROUND((SUM(BF97:BF336)),2)</f>
        <v>0</v>
      </c>
      <c r="G34" s="40"/>
      <c r="H34" s="40"/>
      <c r="I34" s="150">
        <v>0.15</v>
      </c>
      <c r="J34" s="149">
        <f>ROUND(((SUM(BF97:BF336))*I34),2)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ROUND((SUM(BG97:BG336)),2)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ROUND((SUM(BH97:BH336)),2)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ROUND((SUM(BI97:BI336)),2)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WC kinokavárny Alfa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03 - 2.NP WC muži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15. 11. 2022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99</v>
      </c>
      <c r="E61" s="176"/>
      <c r="F61" s="176"/>
      <c r="G61" s="176"/>
      <c r="H61" s="176"/>
      <c r="I61" s="176"/>
      <c r="J61" s="177">
        <f>J99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100</v>
      </c>
      <c r="E62" s="176"/>
      <c r="F62" s="176"/>
      <c r="G62" s="176"/>
      <c r="H62" s="176"/>
      <c r="I62" s="176"/>
      <c r="J62" s="177">
        <f>J118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101</v>
      </c>
      <c r="E63" s="176"/>
      <c r="F63" s="176"/>
      <c r="G63" s="176"/>
      <c r="H63" s="176"/>
      <c r="I63" s="176"/>
      <c r="J63" s="177">
        <f>J142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102</v>
      </c>
      <c r="E64" s="176"/>
      <c r="F64" s="176"/>
      <c r="G64" s="176"/>
      <c r="H64" s="176"/>
      <c r="I64" s="176"/>
      <c r="J64" s="177">
        <f>J156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103</v>
      </c>
      <c r="E65" s="170"/>
      <c r="F65" s="170"/>
      <c r="G65" s="170"/>
      <c r="H65" s="170"/>
      <c r="I65" s="170"/>
      <c r="J65" s="171">
        <f>J159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809</v>
      </c>
      <c r="E66" s="176"/>
      <c r="F66" s="176"/>
      <c r="G66" s="176"/>
      <c r="H66" s="176"/>
      <c r="I66" s="176"/>
      <c r="J66" s="177">
        <f>J160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105</v>
      </c>
      <c r="E67" s="176"/>
      <c r="F67" s="176"/>
      <c r="G67" s="176"/>
      <c r="H67" s="176"/>
      <c r="I67" s="176"/>
      <c r="J67" s="177">
        <f>J165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106</v>
      </c>
      <c r="E68" s="176"/>
      <c r="F68" s="176"/>
      <c r="G68" s="176"/>
      <c r="H68" s="176"/>
      <c r="I68" s="176"/>
      <c r="J68" s="177">
        <f>J203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107</v>
      </c>
      <c r="E69" s="176"/>
      <c r="F69" s="176"/>
      <c r="G69" s="176"/>
      <c r="H69" s="176"/>
      <c r="I69" s="176"/>
      <c r="J69" s="177">
        <f>J208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108</v>
      </c>
      <c r="E70" s="176"/>
      <c r="F70" s="176"/>
      <c r="G70" s="176"/>
      <c r="H70" s="176"/>
      <c r="I70" s="176"/>
      <c r="J70" s="177">
        <f>J212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109</v>
      </c>
      <c r="E71" s="176"/>
      <c r="F71" s="176"/>
      <c r="G71" s="176"/>
      <c r="H71" s="176"/>
      <c r="I71" s="176"/>
      <c r="J71" s="177">
        <f>J219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110</v>
      </c>
      <c r="E72" s="176"/>
      <c r="F72" s="176"/>
      <c r="G72" s="176"/>
      <c r="H72" s="176"/>
      <c r="I72" s="176"/>
      <c r="J72" s="177">
        <f>J225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111</v>
      </c>
      <c r="E73" s="176"/>
      <c r="F73" s="176"/>
      <c r="G73" s="176"/>
      <c r="H73" s="176"/>
      <c r="I73" s="176"/>
      <c r="J73" s="177">
        <f>J243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112</v>
      </c>
      <c r="E74" s="176"/>
      <c r="F74" s="176"/>
      <c r="G74" s="176"/>
      <c r="H74" s="176"/>
      <c r="I74" s="176"/>
      <c r="J74" s="177">
        <f>J274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113</v>
      </c>
      <c r="E75" s="176"/>
      <c r="F75" s="176"/>
      <c r="G75" s="176"/>
      <c r="H75" s="176"/>
      <c r="I75" s="176"/>
      <c r="J75" s="177">
        <f>J298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114</v>
      </c>
      <c r="E76" s="176"/>
      <c r="F76" s="176"/>
      <c r="G76" s="176"/>
      <c r="H76" s="176"/>
      <c r="I76" s="176"/>
      <c r="J76" s="177">
        <f>J317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7"/>
      <c r="C77" s="168"/>
      <c r="D77" s="169" t="s">
        <v>115</v>
      </c>
      <c r="E77" s="170"/>
      <c r="F77" s="170"/>
      <c r="G77" s="170"/>
      <c r="H77" s="170"/>
      <c r="I77" s="170"/>
      <c r="J77" s="171">
        <f>J335</f>
        <v>0</v>
      </c>
      <c r="K77" s="168"/>
      <c r="L77" s="172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62" t="str">
        <f>E7</f>
        <v>Modernizace WC kinokavárny Alfa</v>
      </c>
      <c r="F87" s="34"/>
      <c r="G87" s="34"/>
      <c r="H87" s="34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92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E9</f>
        <v>03 - 2.NP WC muži</v>
      </c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F12</f>
        <v xml:space="preserve"> </v>
      </c>
      <c r="G91" s="42"/>
      <c r="H91" s="42"/>
      <c r="I91" s="34" t="s">
        <v>23</v>
      </c>
      <c r="J91" s="74" t="str">
        <f>IF(J12="","",J12)</f>
        <v>15. 11. 2022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25</v>
      </c>
      <c r="D93" s="42"/>
      <c r="E93" s="42"/>
      <c r="F93" s="29" t="str">
        <f>E15</f>
        <v>Město Sokolov</v>
      </c>
      <c r="G93" s="42"/>
      <c r="H93" s="42"/>
      <c r="I93" s="34" t="s">
        <v>31</v>
      </c>
      <c r="J93" s="38" t="str">
        <f>E21</f>
        <v xml:space="preserve"> 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29</v>
      </c>
      <c r="D94" s="42"/>
      <c r="E94" s="42"/>
      <c r="F94" s="29" t="str">
        <f>IF(E18="","",E18)</f>
        <v>Vyplň údaj</v>
      </c>
      <c r="G94" s="42"/>
      <c r="H94" s="42"/>
      <c r="I94" s="34" t="s">
        <v>33</v>
      </c>
      <c r="J94" s="38" t="str">
        <f>E24</f>
        <v>Michal Kubelka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79"/>
      <c r="B96" s="180"/>
      <c r="C96" s="181" t="s">
        <v>117</v>
      </c>
      <c r="D96" s="182" t="s">
        <v>56</v>
      </c>
      <c r="E96" s="182" t="s">
        <v>52</v>
      </c>
      <c r="F96" s="182" t="s">
        <v>53</v>
      </c>
      <c r="G96" s="182" t="s">
        <v>118</v>
      </c>
      <c r="H96" s="182" t="s">
        <v>119</v>
      </c>
      <c r="I96" s="182" t="s">
        <v>120</v>
      </c>
      <c r="J96" s="182" t="s">
        <v>96</v>
      </c>
      <c r="K96" s="183" t="s">
        <v>121</v>
      </c>
      <c r="L96" s="184"/>
      <c r="M96" s="94" t="s">
        <v>19</v>
      </c>
      <c r="N96" s="95" t="s">
        <v>41</v>
      </c>
      <c r="O96" s="95" t="s">
        <v>122</v>
      </c>
      <c r="P96" s="95" t="s">
        <v>123</v>
      </c>
      <c r="Q96" s="95" t="s">
        <v>124</v>
      </c>
      <c r="R96" s="95" t="s">
        <v>125</v>
      </c>
      <c r="S96" s="95" t="s">
        <v>126</v>
      </c>
      <c r="T96" s="96" t="s">
        <v>127</v>
      </c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</row>
    <row r="97" spans="1:63" s="2" customFormat="1" ht="22.8" customHeight="1">
      <c r="A97" s="40"/>
      <c r="B97" s="41"/>
      <c r="C97" s="101" t="s">
        <v>128</v>
      </c>
      <c r="D97" s="42"/>
      <c r="E97" s="42"/>
      <c r="F97" s="42"/>
      <c r="G97" s="42"/>
      <c r="H97" s="42"/>
      <c r="I97" s="42"/>
      <c r="J97" s="185">
        <f>BK97</f>
        <v>0</v>
      </c>
      <c r="K97" s="42"/>
      <c r="L97" s="46"/>
      <c r="M97" s="97"/>
      <c r="N97" s="186"/>
      <c r="O97" s="98"/>
      <c r="P97" s="187">
        <f>P98+P159+P335</f>
        <v>0</v>
      </c>
      <c r="Q97" s="98"/>
      <c r="R97" s="187">
        <f>R98+R159+R335</f>
        <v>5.22709423</v>
      </c>
      <c r="S97" s="98"/>
      <c r="T97" s="188">
        <f>T98+T159+T335</f>
        <v>5.615553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70</v>
      </c>
      <c r="AU97" s="19" t="s">
        <v>97</v>
      </c>
      <c r="BK97" s="189">
        <f>BK98+BK159+BK335</f>
        <v>0</v>
      </c>
    </row>
    <row r="98" spans="1:63" s="12" customFormat="1" ht="25.9" customHeight="1">
      <c r="A98" s="12"/>
      <c r="B98" s="190"/>
      <c r="C98" s="191"/>
      <c r="D98" s="192" t="s">
        <v>70</v>
      </c>
      <c r="E98" s="193" t="s">
        <v>129</v>
      </c>
      <c r="F98" s="193" t="s">
        <v>130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P99+P118+P142+P156</f>
        <v>0</v>
      </c>
      <c r="Q98" s="198"/>
      <c r="R98" s="199">
        <f>R99+R118+R142+R156</f>
        <v>2.53714361</v>
      </c>
      <c r="S98" s="198"/>
      <c r="T98" s="200">
        <f>T99+T118+T142+T156</f>
        <v>5.223563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79</v>
      </c>
      <c r="AT98" s="202" t="s">
        <v>70</v>
      </c>
      <c r="AU98" s="202" t="s">
        <v>71</v>
      </c>
      <c r="AY98" s="201" t="s">
        <v>131</v>
      </c>
      <c r="BK98" s="203">
        <f>BK99+BK118+BK142+BK156</f>
        <v>0</v>
      </c>
    </row>
    <row r="99" spans="1:63" s="12" customFormat="1" ht="22.8" customHeight="1">
      <c r="A99" s="12"/>
      <c r="B99" s="190"/>
      <c r="C99" s="191"/>
      <c r="D99" s="192" t="s">
        <v>70</v>
      </c>
      <c r="E99" s="204" t="s">
        <v>132</v>
      </c>
      <c r="F99" s="204" t="s">
        <v>133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SUM(P100:P117)</f>
        <v>0</v>
      </c>
      <c r="Q99" s="198"/>
      <c r="R99" s="199">
        <f>SUM(R100:R117)</f>
        <v>2.5333912</v>
      </c>
      <c r="S99" s="198"/>
      <c r="T99" s="200">
        <f>SUM(T100:T117)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79</v>
      </c>
      <c r="AT99" s="202" t="s">
        <v>70</v>
      </c>
      <c r="AU99" s="202" t="s">
        <v>79</v>
      </c>
      <c r="AY99" s="201" t="s">
        <v>131</v>
      </c>
      <c r="BK99" s="203">
        <f>SUM(BK100:BK117)</f>
        <v>0</v>
      </c>
    </row>
    <row r="100" spans="1:65" s="2" customFormat="1" ht="21.75" customHeight="1">
      <c r="A100" s="40"/>
      <c r="B100" s="41"/>
      <c r="C100" s="206" t="s">
        <v>79</v>
      </c>
      <c r="D100" s="206" t="s">
        <v>134</v>
      </c>
      <c r="E100" s="207" t="s">
        <v>148</v>
      </c>
      <c r="F100" s="208" t="s">
        <v>149</v>
      </c>
      <c r="G100" s="209" t="s">
        <v>137</v>
      </c>
      <c r="H100" s="210">
        <v>65.456</v>
      </c>
      <c r="I100" s="211"/>
      <c r="J100" s="212">
        <f>ROUND(I100*H100,2)</f>
        <v>0</v>
      </c>
      <c r="K100" s="208" t="s">
        <v>138</v>
      </c>
      <c r="L100" s="46"/>
      <c r="M100" s="213" t="s">
        <v>19</v>
      </c>
      <c r="N100" s="214" t="s">
        <v>42</v>
      </c>
      <c r="O100" s="86"/>
      <c r="P100" s="215">
        <f>O100*H100</f>
        <v>0</v>
      </c>
      <c r="Q100" s="215">
        <v>0.0065</v>
      </c>
      <c r="R100" s="215">
        <f>Q100*H100</f>
        <v>0.425464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139</v>
      </c>
      <c r="AT100" s="217" t="s">
        <v>134</v>
      </c>
      <c r="AU100" s="217" t="s">
        <v>81</v>
      </c>
      <c r="AY100" s="19" t="s">
        <v>131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79</v>
      </c>
      <c r="BK100" s="218">
        <f>ROUND(I100*H100,2)</f>
        <v>0</v>
      </c>
      <c r="BL100" s="19" t="s">
        <v>139</v>
      </c>
      <c r="BM100" s="217" t="s">
        <v>810</v>
      </c>
    </row>
    <row r="101" spans="1:47" s="2" customFormat="1" ht="12">
      <c r="A101" s="40"/>
      <c r="B101" s="41"/>
      <c r="C101" s="42"/>
      <c r="D101" s="219" t="s">
        <v>141</v>
      </c>
      <c r="E101" s="42"/>
      <c r="F101" s="220" t="s">
        <v>151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141</v>
      </c>
      <c r="AU101" s="19" t="s">
        <v>81</v>
      </c>
    </row>
    <row r="102" spans="1:51" s="15" customFormat="1" ht="12">
      <c r="A102" s="15"/>
      <c r="B102" s="247"/>
      <c r="C102" s="248"/>
      <c r="D102" s="226" t="s">
        <v>143</v>
      </c>
      <c r="E102" s="249" t="s">
        <v>19</v>
      </c>
      <c r="F102" s="250" t="s">
        <v>152</v>
      </c>
      <c r="G102" s="248"/>
      <c r="H102" s="249" t="s">
        <v>19</v>
      </c>
      <c r="I102" s="251"/>
      <c r="J102" s="248"/>
      <c r="K102" s="248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143</v>
      </c>
      <c r="AU102" s="256" t="s">
        <v>81</v>
      </c>
      <c r="AV102" s="15" t="s">
        <v>79</v>
      </c>
      <c r="AW102" s="15" t="s">
        <v>32</v>
      </c>
      <c r="AX102" s="15" t="s">
        <v>71</v>
      </c>
      <c r="AY102" s="256" t="s">
        <v>131</v>
      </c>
    </row>
    <row r="103" spans="1:51" s="13" customFormat="1" ht="12">
      <c r="A103" s="13"/>
      <c r="B103" s="224"/>
      <c r="C103" s="225"/>
      <c r="D103" s="226" t="s">
        <v>143</v>
      </c>
      <c r="E103" s="227" t="s">
        <v>19</v>
      </c>
      <c r="F103" s="228" t="s">
        <v>811</v>
      </c>
      <c r="G103" s="225"/>
      <c r="H103" s="229">
        <v>65.18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143</v>
      </c>
      <c r="AU103" s="235" t="s">
        <v>81</v>
      </c>
      <c r="AV103" s="13" t="s">
        <v>81</v>
      </c>
      <c r="AW103" s="13" t="s">
        <v>32</v>
      </c>
      <c r="AX103" s="13" t="s">
        <v>71</v>
      </c>
      <c r="AY103" s="235" t="s">
        <v>131</v>
      </c>
    </row>
    <row r="104" spans="1:51" s="13" customFormat="1" ht="12">
      <c r="A104" s="13"/>
      <c r="B104" s="224"/>
      <c r="C104" s="225"/>
      <c r="D104" s="226" t="s">
        <v>143</v>
      </c>
      <c r="E104" s="227" t="s">
        <v>19</v>
      </c>
      <c r="F104" s="228" t="s">
        <v>812</v>
      </c>
      <c r="G104" s="225"/>
      <c r="H104" s="229">
        <v>0.178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143</v>
      </c>
      <c r="AU104" s="235" t="s">
        <v>81</v>
      </c>
      <c r="AV104" s="13" t="s">
        <v>81</v>
      </c>
      <c r="AW104" s="13" t="s">
        <v>32</v>
      </c>
      <c r="AX104" s="13" t="s">
        <v>71</v>
      </c>
      <c r="AY104" s="235" t="s">
        <v>131</v>
      </c>
    </row>
    <row r="105" spans="1:51" s="13" customFormat="1" ht="12">
      <c r="A105" s="13"/>
      <c r="B105" s="224"/>
      <c r="C105" s="225"/>
      <c r="D105" s="226" t="s">
        <v>143</v>
      </c>
      <c r="E105" s="227" t="s">
        <v>19</v>
      </c>
      <c r="F105" s="228" t="s">
        <v>813</v>
      </c>
      <c r="G105" s="225"/>
      <c r="H105" s="229">
        <v>0.098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143</v>
      </c>
      <c r="AU105" s="235" t="s">
        <v>81</v>
      </c>
      <c r="AV105" s="13" t="s">
        <v>81</v>
      </c>
      <c r="AW105" s="13" t="s">
        <v>32</v>
      </c>
      <c r="AX105" s="13" t="s">
        <v>71</v>
      </c>
      <c r="AY105" s="235" t="s">
        <v>131</v>
      </c>
    </row>
    <row r="106" spans="1:51" s="14" customFormat="1" ht="12">
      <c r="A106" s="14"/>
      <c r="B106" s="236"/>
      <c r="C106" s="237"/>
      <c r="D106" s="226" t="s">
        <v>143</v>
      </c>
      <c r="E106" s="238" t="s">
        <v>19</v>
      </c>
      <c r="F106" s="239" t="s">
        <v>147</v>
      </c>
      <c r="G106" s="237"/>
      <c r="H106" s="240">
        <v>65.456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143</v>
      </c>
      <c r="AU106" s="246" t="s">
        <v>81</v>
      </c>
      <c r="AV106" s="14" t="s">
        <v>139</v>
      </c>
      <c r="AW106" s="14" t="s">
        <v>32</v>
      </c>
      <c r="AX106" s="14" t="s">
        <v>79</v>
      </c>
      <c r="AY106" s="246" t="s">
        <v>131</v>
      </c>
    </row>
    <row r="107" spans="1:65" s="2" customFormat="1" ht="24.15" customHeight="1">
      <c r="A107" s="40"/>
      <c r="B107" s="41"/>
      <c r="C107" s="206" t="s">
        <v>81</v>
      </c>
      <c r="D107" s="206" t="s">
        <v>134</v>
      </c>
      <c r="E107" s="207" t="s">
        <v>155</v>
      </c>
      <c r="F107" s="208" t="s">
        <v>156</v>
      </c>
      <c r="G107" s="209" t="s">
        <v>137</v>
      </c>
      <c r="H107" s="210">
        <v>65.456</v>
      </c>
      <c r="I107" s="211"/>
      <c r="J107" s="212">
        <f>ROUND(I107*H107,2)</f>
        <v>0</v>
      </c>
      <c r="K107" s="208" t="s">
        <v>138</v>
      </c>
      <c r="L107" s="46"/>
      <c r="M107" s="213" t="s">
        <v>19</v>
      </c>
      <c r="N107" s="214" t="s">
        <v>42</v>
      </c>
      <c r="O107" s="86"/>
      <c r="P107" s="215">
        <f>O107*H107</f>
        <v>0</v>
      </c>
      <c r="Q107" s="215">
        <v>0.0154</v>
      </c>
      <c r="R107" s="215">
        <f>Q107*H107</f>
        <v>1.0080224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139</v>
      </c>
      <c r="AT107" s="217" t="s">
        <v>134</v>
      </c>
      <c r="AU107" s="217" t="s">
        <v>81</v>
      </c>
      <c r="AY107" s="19" t="s">
        <v>131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79</v>
      </c>
      <c r="BK107" s="218">
        <f>ROUND(I107*H107,2)</f>
        <v>0</v>
      </c>
      <c r="BL107" s="19" t="s">
        <v>139</v>
      </c>
      <c r="BM107" s="217" t="s">
        <v>814</v>
      </c>
    </row>
    <row r="108" spans="1:47" s="2" customFormat="1" ht="12">
      <c r="A108" s="40"/>
      <c r="B108" s="41"/>
      <c r="C108" s="42"/>
      <c r="D108" s="219" t="s">
        <v>141</v>
      </c>
      <c r="E108" s="42"/>
      <c r="F108" s="220" t="s">
        <v>158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141</v>
      </c>
      <c r="AU108" s="19" t="s">
        <v>81</v>
      </c>
    </row>
    <row r="109" spans="1:65" s="2" customFormat="1" ht="24.15" customHeight="1">
      <c r="A109" s="40"/>
      <c r="B109" s="41"/>
      <c r="C109" s="206" t="s">
        <v>154</v>
      </c>
      <c r="D109" s="206" t="s">
        <v>134</v>
      </c>
      <c r="E109" s="207" t="s">
        <v>159</v>
      </c>
      <c r="F109" s="208" t="s">
        <v>160</v>
      </c>
      <c r="G109" s="209" t="s">
        <v>137</v>
      </c>
      <c r="H109" s="210">
        <v>130.912</v>
      </c>
      <c r="I109" s="211"/>
      <c r="J109" s="212">
        <f>ROUND(I109*H109,2)</f>
        <v>0</v>
      </c>
      <c r="K109" s="208" t="s">
        <v>138</v>
      </c>
      <c r="L109" s="46"/>
      <c r="M109" s="213" t="s">
        <v>19</v>
      </c>
      <c r="N109" s="214" t="s">
        <v>42</v>
      </c>
      <c r="O109" s="86"/>
      <c r="P109" s="215">
        <f>O109*H109</f>
        <v>0</v>
      </c>
      <c r="Q109" s="215">
        <v>0.0079</v>
      </c>
      <c r="R109" s="215">
        <f>Q109*H109</f>
        <v>1.0342048000000001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139</v>
      </c>
      <c r="AT109" s="217" t="s">
        <v>134</v>
      </c>
      <c r="AU109" s="217" t="s">
        <v>81</v>
      </c>
      <c r="AY109" s="19" t="s">
        <v>131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79</v>
      </c>
      <c r="BK109" s="218">
        <f>ROUND(I109*H109,2)</f>
        <v>0</v>
      </c>
      <c r="BL109" s="19" t="s">
        <v>139</v>
      </c>
      <c r="BM109" s="217" t="s">
        <v>815</v>
      </c>
    </row>
    <row r="110" spans="1:47" s="2" customFormat="1" ht="12">
      <c r="A110" s="40"/>
      <c r="B110" s="41"/>
      <c r="C110" s="42"/>
      <c r="D110" s="219" t="s">
        <v>141</v>
      </c>
      <c r="E110" s="42"/>
      <c r="F110" s="220" t="s">
        <v>162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141</v>
      </c>
      <c r="AU110" s="19" t="s">
        <v>81</v>
      </c>
    </row>
    <row r="111" spans="1:51" s="13" customFormat="1" ht="12">
      <c r="A111" s="13"/>
      <c r="B111" s="224"/>
      <c r="C111" s="225"/>
      <c r="D111" s="226" t="s">
        <v>143</v>
      </c>
      <c r="E111" s="227" t="s">
        <v>19</v>
      </c>
      <c r="F111" s="228" t="s">
        <v>816</v>
      </c>
      <c r="G111" s="225"/>
      <c r="H111" s="229">
        <v>130.912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143</v>
      </c>
      <c r="AU111" s="235" t="s">
        <v>81</v>
      </c>
      <c r="AV111" s="13" t="s">
        <v>81</v>
      </c>
      <c r="AW111" s="13" t="s">
        <v>32</v>
      </c>
      <c r="AX111" s="13" t="s">
        <v>79</v>
      </c>
      <c r="AY111" s="235" t="s">
        <v>131</v>
      </c>
    </row>
    <row r="112" spans="1:65" s="2" customFormat="1" ht="16.5" customHeight="1">
      <c r="A112" s="40"/>
      <c r="B112" s="41"/>
      <c r="C112" s="206" t="s">
        <v>139</v>
      </c>
      <c r="D112" s="206" t="s">
        <v>134</v>
      </c>
      <c r="E112" s="207" t="s">
        <v>817</v>
      </c>
      <c r="F112" s="208" t="s">
        <v>818</v>
      </c>
      <c r="G112" s="209" t="s">
        <v>475</v>
      </c>
      <c r="H112" s="210">
        <v>43.8</v>
      </c>
      <c r="I112" s="211"/>
      <c r="J112" s="212">
        <f>ROUND(I112*H112,2)</f>
        <v>0</v>
      </c>
      <c r="K112" s="208" t="s">
        <v>138</v>
      </c>
      <c r="L112" s="46"/>
      <c r="M112" s="213" t="s">
        <v>19</v>
      </c>
      <c r="N112" s="214" t="s">
        <v>42</v>
      </c>
      <c r="O112" s="86"/>
      <c r="P112" s="215">
        <f>O112*H112</f>
        <v>0</v>
      </c>
      <c r="Q112" s="215">
        <v>0.0015</v>
      </c>
      <c r="R112" s="215">
        <f>Q112*H112</f>
        <v>0.0657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139</v>
      </c>
      <c r="AT112" s="217" t="s">
        <v>134</v>
      </c>
      <c r="AU112" s="217" t="s">
        <v>81</v>
      </c>
      <c r="AY112" s="19" t="s">
        <v>131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79</v>
      </c>
      <c r="BK112" s="218">
        <f>ROUND(I112*H112,2)</f>
        <v>0</v>
      </c>
      <c r="BL112" s="19" t="s">
        <v>139</v>
      </c>
      <c r="BM112" s="217" t="s">
        <v>819</v>
      </c>
    </row>
    <row r="113" spans="1:47" s="2" customFormat="1" ht="12">
      <c r="A113" s="40"/>
      <c r="B113" s="41"/>
      <c r="C113" s="42"/>
      <c r="D113" s="219" t="s">
        <v>141</v>
      </c>
      <c r="E113" s="42"/>
      <c r="F113" s="220" t="s">
        <v>820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141</v>
      </c>
      <c r="AU113" s="19" t="s">
        <v>81</v>
      </c>
    </row>
    <row r="114" spans="1:51" s="15" customFormat="1" ht="12">
      <c r="A114" s="15"/>
      <c r="B114" s="247"/>
      <c r="C114" s="248"/>
      <c r="D114" s="226" t="s">
        <v>143</v>
      </c>
      <c r="E114" s="249" t="s">
        <v>19</v>
      </c>
      <c r="F114" s="250" t="s">
        <v>169</v>
      </c>
      <c r="G114" s="248"/>
      <c r="H114" s="249" t="s">
        <v>19</v>
      </c>
      <c r="I114" s="251"/>
      <c r="J114" s="248"/>
      <c r="K114" s="248"/>
      <c r="L114" s="252"/>
      <c r="M114" s="253"/>
      <c r="N114" s="254"/>
      <c r="O114" s="254"/>
      <c r="P114" s="254"/>
      <c r="Q114" s="254"/>
      <c r="R114" s="254"/>
      <c r="S114" s="254"/>
      <c r="T114" s="25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6" t="s">
        <v>143</v>
      </c>
      <c r="AU114" s="256" t="s">
        <v>81</v>
      </c>
      <c r="AV114" s="15" t="s">
        <v>79</v>
      </c>
      <c r="AW114" s="15" t="s">
        <v>32</v>
      </c>
      <c r="AX114" s="15" t="s">
        <v>71</v>
      </c>
      <c r="AY114" s="256" t="s">
        <v>131</v>
      </c>
    </row>
    <row r="115" spans="1:51" s="13" customFormat="1" ht="12">
      <c r="A115" s="13"/>
      <c r="B115" s="224"/>
      <c r="C115" s="225"/>
      <c r="D115" s="226" t="s">
        <v>143</v>
      </c>
      <c r="E115" s="227" t="s">
        <v>19</v>
      </c>
      <c r="F115" s="228" t="s">
        <v>821</v>
      </c>
      <c r="G115" s="225"/>
      <c r="H115" s="229">
        <v>27.25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143</v>
      </c>
      <c r="AU115" s="235" t="s">
        <v>81</v>
      </c>
      <c r="AV115" s="13" t="s">
        <v>81</v>
      </c>
      <c r="AW115" s="13" t="s">
        <v>32</v>
      </c>
      <c r="AX115" s="13" t="s">
        <v>71</v>
      </c>
      <c r="AY115" s="235" t="s">
        <v>131</v>
      </c>
    </row>
    <row r="116" spans="1:51" s="13" customFormat="1" ht="12">
      <c r="A116" s="13"/>
      <c r="B116" s="224"/>
      <c r="C116" s="225"/>
      <c r="D116" s="226" t="s">
        <v>143</v>
      </c>
      <c r="E116" s="227" t="s">
        <v>19</v>
      </c>
      <c r="F116" s="228" t="s">
        <v>822</v>
      </c>
      <c r="G116" s="225"/>
      <c r="H116" s="229">
        <v>16.55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143</v>
      </c>
      <c r="AU116" s="235" t="s">
        <v>81</v>
      </c>
      <c r="AV116" s="13" t="s">
        <v>81</v>
      </c>
      <c r="AW116" s="13" t="s">
        <v>32</v>
      </c>
      <c r="AX116" s="13" t="s">
        <v>71</v>
      </c>
      <c r="AY116" s="235" t="s">
        <v>131</v>
      </c>
    </row>
    <row r="117" spans="1:51" s="14" customFormat="1" ht="12">
      <c r="A117" s="14"/>
      <c r="B117" s="236"/>
      <c r="C117" s="237"/>
      <c r="D117" s="226" t="s">
        <v>143</v>
      </c>
      <c r="E117" s="238" t="s">
        <v>19</v>
      </c>
      <c r="F117" s="239" t="s">
        <v>147</v>
      </c>
      <c r="G117" s="237"/>
      <c r="H117" s="240">
        <v>43.8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143</v>
      </c>
      <c r="AU117" s="246" t="s">
        <v>81</v>
      </c>
      <c r="AV117" s="14" t="s">
        <v>139</v>
      </c>
      <c r="AW117" s="14" t="s">
        <v>32</v>
      </c>
      <c r="AX117" s="14" t="s">
        <v>79</v>
      </c>
      <c r="AY117" s="246" t="s">
        <v>131</v>
      </c>
    </row>
    <row r="118" spans="1:63" s="12" customFormat="1" ht="22.8" customHeight="1">
      <c r="A118" s="12"/>
      <c r="B118" s="190"/>
      <c r="C118" s="191"/>
      <c r="D118" s="192" t="s">
        <v>70</v>
      </c>
      <c r="E118" s="204" t="s">
        <v>172</v>
      </c>
      <c r="F118" s="204" t="s">
        <v>173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SUM(P119:P141)</f>
        <v>0</v>
      </c>
      <c r="Q118" s="198"/>
      <c r="R118" s="199">
        <f>SUM(R119:R141)</f>
        <v>0.00375241</v>
      </c>
      <c r="S118" s="198"/>
      <c r="T118" s="200">
        <f>SUM(T119:T141)</f>
        <v>5.223563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79</v>
      </c>
      <c r="AT118" s="202" t="s">
        <v>70</v>
      </c>
      <c r="AU118" s="202" t="s">
        <v>79</v>
      </c>
      <c r="AY118" s="201" t="s">
        <v>131</v>
      </c>
      <c r="BK118" s="203">
        <f>SUM(BK119:BK141)</f>
        <v>0</v>
      </c>
    </row>
    <row r="119" spans="1:65" s="2" customFormat="1" ht="16.5" customHeight="1">
      <c r="A119" s="40"/>
      <c r="B119" s="41"/>
      <c r="C119" s="206" t="s">
        <v>164</v>
      </c>
      <c r="D119" s="206" t="s">
        <v>134</v>
      </c>
      <c r="E119" s="207" t="s">
        <v>174</v>
      </c>
      <c r="F119" s="208" t="s">
        <v>175</v>
      </c>
      <c r="G119" s="209" t="s">
        <v>176</v>
      </c>
      <c r="H119" s="210">
        <v>1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42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139</v>
      </c>
      <c r="AT119" s="217" t="s">
        <v>134</v>
      </c>
      <c r="AU119" s="217" t="s">
        <v>81</v>
      </c>
      <c r="AY119" s="19" t="s">
        <v>131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79</v>
      </c>
      <c r="BK119" s="218">
        <f>ROUND(I119*H119,2)</f>
        <v>0</v>
      </c>
      <c r="BL119" s="19" t="s">
        <v>139</v>
      </c>
      <c r="BM119" s="217" t="s">
        <v>823</v>
      </c>
    </row>
    <row r="120" spans="1:65" s="2" customFormat="1" ht="16.5" customHeight="1">
      <c r="A120" s="40"/>
      <c r="B120" s="41"/>
      <c r="C120" s="206" t="s">
        <v>132</v>
      </c>
      <c r="D120" s="206" t="s">
        <v>134</v>
      </c>
      <c r="E120" s="207" t="s">
        <v>179</v>
      </c>
      <c r="F120" s="208" t="s">
        <v>180</v>
      </c>
      <c r="G120" s="209" t="s">
        <v>176</v>
      </c>
      <c r="H120" s="210">
        <v>1</v>
      </c>
      <c r="I120" s="211"/>
      <c r="J120" s="212">
        <f>ROUND(I120*H120,2)</f>
        <v>0</v>
      </c>
      <c r="K120" s="208" t="s">
        <v>19</v>
      </c>
      <c r="L120" s="46"/>
      <c r="M120" s="213" t="s">
        <v>19</v>
      </c>
      <c r="N120" s="214" t="s">
        <v>42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139</v>
      </c>
      <c r="AT120" s="217" t="s">
        <v>134</v>
      </c>
      <c r="AU120" s="217" t="s">
        <v>81</v>
      </c>
      <c r="AY120" s="19" t="s">
        <v>131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79</v>
      </c>
      <c r="BK120" s="218">
        <f>ROUND(I120*H120,2)</f>
        <v>0</v>
      </c>
      <c r="BL120" s="19" t="s">
        <v>139</v>
      </c>
      <c r="BM120" s="217" t="s">
        <v>824</v>
      </c>
    </row>
    <row r="121" spans="1:65" s="2" customFormat="1" ht="24.15" customHeight="1">
      <c r="A121" s="40"/>
      <c r="B121" s="41"/>
      <c r="C121" s="206" t="s">
        <v>178</v>
      </c>
      <c r="D121" s="206" t="s">
        <v>134</v>
      </c>
      <c r="E121" s="207" t="s">
        <v>183</v>
      </c>
      <c r="F121" s="208" t="s">
        <v>184</v>
      </c>
      <c r="G121" s="209" t="s">
        <v>137</v>
      </c>
      <c r="H121" s="210">
        <v>22.073</v>
      </c>
      <c r="I121" s="211"/>
      <c r="J121" s="212">
        <f>ROUND(I121*H121,2)</f>
        <v>0</v>
      </c>
      <c r="K121" s="208" t="s">
        <v>138</v>
      </c>
      <c r="L121" s="46"/>
      <c r="M121" s="213" t="s">
        <v>19</v>
      </c>
      <c r="N121" s="214" t="s">
        <v>42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0.035</v>
      </c>
      <c r="T121" s="216">
        <f>S121*H121</f>
        <v>0.7725550000000001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139</v>
      </c>
      <c r="AT121" s="217" t="s">
        <v>134</v>
      </c>
      <c r="AU121" s="217" t="s">
        <v>81</v>
      </c>
      <c r="AY121" s="19" t="s">
        <v>131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79</v>
      </c>
      <c r="BK121" s="218">
        <f>ROUND(I121*H121,2)</f>
        <v>0</v>
      </c>
      <c r="BL121" s="19" t="s">
        <v>139</v>
      </c>
      <c r="BM121" s="217" t="s">
        <v>825</v>
      </c>
    </row>
    <row r="122" spans="1:47" s="2" customFormat="1" ht="12">
      <c r="A122" s="40"/>
      <c r="B122" s="41"/>
      <c r="C122" s="42"/>
      <c r="D122" s="219" t="s">
        <v>141</v>
      </c>
      <c r="E122" s="42"/>
      <c r="F122" s="220" t="s">
        <v>186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141</v>
      </c>
      <c r="AU122" s="19" t="s">
        <v>81</v>
      </c>
    </row>
    <row r="123" spans="1:51" s="13" customFormat="1" ht="12">
      <c r="A123" s="13"/>
      <c r="B123" s="224"/>
      <c r="C123" s="225"/>
      <c r="D123" s="226" t="s">
        <v>143</v>
      </c>
      <c r="E123" s="227" t="s">
        <v>19</v>
      </c>
      <c r="F123" s="228" t="s">
        <v>826</v>
      </c>
      <c r="G123" s="225"/>
      <c r="H123" s="229">
        <v>7.301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143</v>
      </c>
      <c r="AU123" s="235" t="s">
        <v>81</v>
      </c>
      <c r="AV123" s="13" t="s">
        <v>81</v>
      </c>
      <c r="AW123" s="13" t="s">
        <v>32</v>
      </c>
      <c r="AX123" s="13" t="s">
        <v>71</v>
      </c>
      <c r="AY123" s="235" t="s">
        <v>131</v>
      </c>
    </row>
    <row r="124" spans="1:51" s="13" customFormat="1" ht="12">
      <c r="A124" s="13"/>
      <c r="B124" s="224"/>
      <c r="C124" s="225"/>
      <c r="D124" s="226" t="s">
        <v>143</v>
      </c>
      <c r="E124" s="227" t="s">
        <v>19</v>
      </c>
      <c r="F124" s="228" t="s">
        <v>827</v>
      </c>
      <c r="G124" s="225"/>
      <c r="H124" s="229">
        <v>-0.791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143</v>
      </c>
      <c r="AU124" s="235" t="s">
        <v>81</v>
      </c>
      <c r="AV124" s="13" t="s">
        <v>81</v>
      </c>
      <c r="AW124" s="13" t="s">
        <v>32</v>
      </c>
      <c r="AX124" s="13" t="s">
        <v>71</v>
      </c>
      <c r="AY124" s="235" t="s">
        <v>131</v>
      </c>
    </row>
    <row r="125" spans="1:51" s="13" customFormat="1" ht="12">
      <c r="A125" s="13"/>
      <c r="B125" s="224"/>
      <c r="C125" s="225"/>
      <c r="D125" s="226" t="s">
        <v>143</v>
      </c>
      <c r="E125" s="227" t="s">
        <v>19</v>
      </c>
      <c r="F125" s="228" t="s">
        <v>187</v>
      </c>
      <c r="G125" s="225"/>
      <c r="H125" s="229">
        <v>0.18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143</v>
      </c>
      <c r="AU125" s="235" t="s">
        <v>81</v>
      </c>
      <c r="AV125" s="13" t="s">
        <v>81</v>
      </c>
      <c r="AW125" s="13" t="s">
        <v>32</v>
      </c>
      <c r="AX125" s="13" t="s">
        <v>71</v>
      </c>
      <c r="AY125" s="235" t="s">
        <v>131</v>
      </c>
    </row>
    <row r="126" spans="1:51" s="13" customFormat="1" ht="12">
      <c r="A126" s="13"/>
      <c r="B126" s="224"/>
      <c r="C126" s="225"/>
      <c r="D126" s="226" t="s">
        <v>143</v>
      </c>
      <c r="E126" s="227" t="s">
        <v>19</v>
      </c>
      <c r="F126" s="228" t="s">
        <v>828</v>
      </c>
      <c r="G126" s="225"/>
      <c r="H126" s="229">
        <v>0.608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143</v>
      </c>
      <c r="AU126" s="235" t="s">
        <v>81</v>
      </c>
      <c r="AV126" s="13" t="s">
        <v>81</v>
      </c>
      <c r="AW126" s="13" t="s">
        <v>32</v>
      </c>
      <c r="AX126" s="13" t="s">
        <v>71</v>
      </c>
      <c r="AY126" s="235" t="s">
        <v>131</v>
      </c>
    </row>
    <row r="127" spans="1:51" s="13" customFormat="1" ht="12">
      <c r="A127" s="13"/>
      <c r="B127" s="224"/>
      <c r="C127" s="225"/>
      <c r="D127" s="226" t="s">
        <v>143</v>
      </c>
      <c r="E127" s="227" t="s">
        <v>19</v>
      </c>
      <c r="F127" s="228" t="s">
        <v>829</v>
      </c>
      <c r="G127" s="225"/>
      <c r="H127" s="229">
        <v>10.309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143</v>
      </c>
      <c r="AU127" s="235" t="s">
        <v>81</v>
      </c>
      <c r="AV127" s="13" t="s">
        <v>81</v>
      </c>
      <c r="AW127" s="13" t="s">
        <v>32</v>
      </c>
      <c r="AX127" s="13" t="s">
        <v>71</v>
      </c>
      <c r="AY127" s="235" t="s">
        <v>131</v>
      </c>
    </row>
    <row r="128" spans="1:51" s="13" customFormat="1" ht="12">
      <c r="A128" s="13"/>
      <c r="B128" s="224"/>
      <c r="C128" s="225"/>
      <c r="D128" s="226" t="s">
        <v>143</v>
      </c>
      <c r="E128" s="227" t="s">
        <v>19</v>
      </c>
      <c r="F128" s="228" t="s">
        <v>830</v>
      </c>
      <c r="G128" s="225"/>
      <c r="H128" s="229">
        <v>0.42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143</v>
      </c>
      <c r="AU128" s="235" t="s">
        <v>81</v>
      </c>
      <c r="AV128" s="13" t="s">
        <v>81</v>
      </c>
      <c r="AW128" s="13" t="s">
        <v>32</v>
      </c>
      <c r="AX128" s="13" t="s">
        <v>71</v>
      </c>
      <c r="AY128" s="235" t="s">
        <v>131</v>
      </c>
    </row>
    <row r="129" spans="1:51" s="13" customFormat="1" ht="12">
      <c r="A129" s="13"/>
      <c r="B129" s="224"/>
      <c r="C129" s="225"/>
      <c r="D129" s="226" t="s">
        <v>143</v>
      </c>
      <c r="E129" s="227" t="s">
        <v>19</v>
      </c>
      <c r="F129" s="228" t="s">
        <v>831</v>
      </c>
      <c r="G129" s="225"/>
      <c r="H129" s="229">
        <v>4.046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143</v>
      </c>
      <c r="AU129" s="235" t="s">
        <v>81</v>
      </c>
      <c r="AV129" s="13" t="s">
        <v>81</v>
      </c>
      <c r="AW129" s="13" t="s">
        <v>32</v>
      </c>
      <c r="AX129" s="13" t="s">
        <v>71</v>
      </c>
      <c r="AY129" s="235" t="s">
        <v>131</v>
      </c>
    </row>
    <row r="130" spans="1:51" s="14" customFormat="1" ht="12">
      <c r="A130" s="14"/>
      <c r="B130" s="236"/>
      <c r="C130" s="237"/>
      <c r="D130" s="226" t="s">
        <v>143</v>
      </c>
      <c r="E130" s="238" t="s">
        <v>19</v>
      </c>
      <c r="F130" s="239" t="s">
        <v>147</v>
      </c>
      <c r="G130" s="237"/>
      <c r="H130" s="240">
        <v>22.073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143</v>
      </c>
      <c r="AU130" s="246" t="s">
        <v>81</v>
      </c>
      <c r="AV130" s="14" t="s">
        <v>139</v>
      </c>
      <c r="AW130" s="14" t="s">
        <v>32</v>
      </c>
      <c r="AX130" s="14" t="s">
        <v>79</v>
      </c>
      <c r="AY130" s="246" t="s">
        <v>131</v>
      </c>
    </row>
    <row r="131" spans="1:65" s="2" customFormat="1" ht="24.15" customHeight="1">
      <c r="A131" s="40"/>
      <c r="B131" s="41"/>
      <c r="C131" s="206" t="s">
        <v>182</v>
      </c>
      <c r="D131" s="206" t="s">
        <v>134</v>
      </c>
      <c r="E131" s="207" t="s">
        <v>207</v>
      </c>
      <c r="F131" s="208" t="s">
        <v>208</v>
      </c>
      <c r="G131" s="209" t="s">
        <v>137</v>
      </c>
      <c r="H131" s="210">
        <v>65.456</v>
      </c>
      <c r="I131" s="211"/>
      <c r="J131" s="212">
        <f>ROUND(I131*H131,2)</f>
        <v>0</v>
      </c>
      <c r="K131" s="208" t="s">
        <v>138</v>
      </c>
      <c r="L131" s="46"/>
      <c r="M131" s="213" t="s">
        <v>19</v>
      </c>
      <c r="N131" s="214" t="s">
        <v>42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0.068</v>
      </c>
      <c r="T131" s="216">
        <f>S131*H131</f>
        <v>4.451008000000001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139</v>
      </c>
      <c r="AT131" s="217" t="s">
        <v>134</v>
      </c>
      <c r="AU131" s="217" t="s">
        <v>81</v>
      </c>
      <c r="AY131" s="19" t="s">
        <v>131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79</v>
      </c>
      <c r="BK131" s="218">
        <f>ROUND(I131*H131,2)</f>
        <v>0</v>
      </c>
      <c r="BL131" s="19" t="s">
        <v>139</v>
      </c>
      <c r="BM131" s="217" t="s">
        <v>832</v>
      </c>
    </row>
    <row r="132" spans="1:47" s="2" customFormat="1" ht="12">
      <c r="A132" s="40"/>
      <c r="B132" s="41"/>
      <c r="C132" s="42"/>
      <c r="D132" s="219" t="s">
        <v>141</v>
      </c>
      <c r="E132" s="42"/>
      <c r="F132" s="220" t="s">
        <v>210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141</v>
      </c>
      <c r="AU132" s="19" t="s">
        <v>81</v>
      </c>
    </row>
    <row r="133" spans="1:51" s="15" customFormat="1" ht="12">
      <c r="A133" s="15"/>
      <c r="B133" s="247"/>
      <c r="C133" s="248"/>
      <c r="D133" s="226" t="s">
        <v>143</v>
      </c>
      <c r="E133" s="249" t="s">
        <v>19</v>
      </c>
      <c r="F133" s="250" t="s">
        <v>152</v>
      </c>
      <c r="G133" s="248"/>
      <c r="H133" s="249" t="s">
        <v>19</v>
      </c>
      <c r="I133" s="251"/>
      <c r="J133" s="248"/>
      <c r="K133" s="248"/>
      <c r="L133" s="252"/>
      <c r="M133" s="253"/>
      <c r="N133" s="254"/>
      <c r="O133" s="254"/>
      <c r="P133" s="254"/>
      <c r="Q133" s="254"/>
      <c r="R133" s="254"/>
      <c r="S133" s="254"/>
      <c r="T133" s="25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6" t="s">
        <v>143</v>
      </c>
      <c r="AU133" s="256" t="s">
        <v>81</v>
      </c>
      <c r="AV133" s="15" t="s">
        <v>79</v>
      </c>
      <c r="AW133" s="15" t="s">
        <v>32</v>
      </c>
      <c r="AX133" s="15" t="s">
        <v>71</v>
      </c>
      <c r="AY133" s="256" t="s">
        <v>131</v>
      </c>
    </row>
    <row r="134" spans="1:51" s="13" customFormat="1" ht="12">
      <c r="A134" s="13"/>
      <c r="B134" s="224"/>
      <c r="C134" s="225"/>
      <c r="D134" s="226" t="s">
        <v>143</v>
      </c>
      <c r="E134" s="227" t="s">
        <v>19</v>
      </c>
      <c r="F134" s="228" t="s">
        <v>811</v>
      </c>
      <c r="G134" s="225"/>
      <c r="H134" s="229">
        <v>65.18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143</v>
      </c>
      <c r="AU134" s="235" t="s">
        <v>81</v>
      </c>
      <c r="AV134" s="13" t="s">
        <v>81</v>
      </c>
      <c r="AW134" s="13" t="s">
        <v>32</v>
      </c>
      <c r="AX134" s="13" t="s">
        <v>71</v>
      </c>
      <c r="AY134" s="235" t="s">
        <v>131</v>
      </c>
    </row>
    <row r="135" spans="1:51" s="13" customFormat="1" ht="12">
      <c r="A135" s="13"/>
      <c r="B135" s="224"/>
      <c r="C135" s="225"/>
      <c r="D135" s="226" t="s">
        <v>143</v>
      </c>
      <c r="E135" s="227" t="s">
        <v>19</v>
      </c>
      <c r="F135" s="228" t="s">
        <v>812</v>
      </c>
      <c r="G135" s="225"/>
      <c r="H135" s="229">
        <v>0.178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143</v>
      </c>
      <c r="AU135" s="235" t="s">
        <v>81</v>
      </c>
      <c r="AV135" s="13" t="s">
        <v>81</v>
      </c>
      <c r="AW135" s="13" t="s">
        <v>32</v>
      </c>
      <c r="AX135" s="13" t="s">
        <v>71</v>
      </c>
      <c r="AY135" s="235" t="s">
        <v>131</v>
      </c>
    </row>
    <row r="136" spans="1:51" s="13" customFormat="1" ht="12">
      <c r="A136" s="13"/>
      <c r="B136" s="224"/>
      <c r="C136" s="225"/>
      <c r="D136" s="226" t="s">
        <v>143</v>
      </c>
      <c r="E136" s="227" t="s">
        <v>19</v>
      </c>
      <c r="F136" s="228" t="s">
        <v>813</v>
      </c>
      <c r="G136" s="225"/>
      <c r="H136" s="229">
        <v>0.098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143</v>
      </c>
      <c r="AU136" s="235" t="s">
        <v>81</v>
      </c>
      <c r="AV136" s="13" t="s">
        <v>81</v>
      </c>
      <c r="AW136" s="13" t="s">
        <v>32</v>
      </c>
      <c r="AX136" s="13" t="s">
        <v>71</v>
      </c>
      <c r="AY136" s="235" t="s">
        <v>131</v>
      </c>
    </row>
    <row r="137" spans="1:51" s="14" customFormat="1" ht="12">
      <c r="A137" s="14"/>
      <c r="B137" s="236"/>
      <c r="C137" s="237"/>
      <c r="D137" s="226" t="s">
        <v>143</v>
      </c>
      <c r="E137" s="238" t="s">
        <v>19</v>
      </c>
      <c r="F137" s="239" t="s">
        <v>147</v>
      </c>
      <c r="G137" s="237"/>
      <c r="H137" s="240">
        <v>65.456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143</v>
      </c>
      <c r="AU137" s="246" t="s">
        <v>81</v>
      </c>
      <c r="AV137" s="14" t="s">
        <v>139</v>
      </c>
      <c r="AW137" s="14" t="s">
        <v>32</v>
      </c>
      <c r="AX137" s="14" t="s">
        <v>79</v>
      </c>
      <c r="AY137" s="246" t="s">
        <v>131</v>
      </c>
    </row>
    <row r="138" spans="1:65" s="2" customFormat="1" ht="24.15" customHeight="1">
      <c r="A138" s="40"/>
      <c r="B138" s="41"/>
      <c r="C138" s="206" t="s">
        <v>172</v>
      </c>
      <c r="D138" s="206" t="s">
        <v>134</v>
      </c>
      <c r="E138" s="207" t="s">
        <v>213</v>
      </c>
      <c r="F138" s="208" t="s">
        <v>214</v>
      </c>
      <c r="G138" s="209" t="s">
        <v>137</v>
      </c>
      <c r="H138" s="210">
        <v>22.073</v>
      </c>
      <c r="I138" s="211"/>
      <c r="J138" s="212">
        <f>ROUND(I138*H138,2)</f>
        <v>0</v>
      </c>
      <c r="K138" s="208" t="s">
        <v>138</v>
      </c>
      <c r="L138" s="46"/>
      <c r="M138" s="213" t="s">
        <v>19</v>
      </c>
      <c r="N138" s="214" t="s">
        <v>42</v>
      </c>
      <c r="O138" s="86"/>
      <c r="P138" s="215">
        <f>O138*H138</f>
        <v>0</v>
      </c>
      <c r="Q138" s="215">
        <v>0.00013</v>
      </c>
      <c r="R138" s="215">
        <f>Q138*H138</f>
        <v>0.0028694899999999997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139</v>
      </c>
      <c r="AT138" s="217" t="s">
        <v>134</v>
      </c>
      <c r="AU138" s="217" t="s">
        <v>81</v>
      </c>
      <c r="AY138" s="19" t="s">
        <v>131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79</v>
      </c>
      <c r="BK138" s="218">
        <f>ROUND(I138*H138,2)</f>
        <v>0</v>
      </c>
      <c r="BL138" s="19" t="s">
        <v>139</v>
      </c>
      <c r="BM138" s="217" t="s">
        <v>833</v>
      </c>
    </row>
    <row r="139" spans="1:47" s="2" customFormat="1" ht="12">
      <c r="A139" s="40"/>
      <c r="B139" s="41"/>
      <c r="C139" s="42"/>
      <c r="D139" s="219" t="s">
        <v>141</v>
      </c>
      <c r="E139" s="42"/>
      <c r="F139" s="220" t="s">
        <v>216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141</v>
      </c>
      <c r="AU139" s="19" t="s">
        <v>81</v>
      </c>
    </row>
    <row r="140" spans="1:65" s="2" customFormat="1" ht="24.15" customHeight="1">
      <c r="A140" s="40"/>
      <c r="B140" s="41"/>
      <c r="C140" s="206" t="s">
        <v>194</v>
      </c>
      <c r="D140" s="206" t="s">
        <v>134</v>
      </c>
      <c r="E140" s="207" t="s">
        <v>218</v>
      </c>
      <c r="F140" s="208" t="s">
        <v>219</v>
      </c>
      <c r="G140" s="209" t="s">
        <v>137</v>
      </c>
      <c r="H140" s="210">
        <v>22.073</v>
      </c>
      <c r="I140" s="211"/>
      <c r="J140" s="212">
        <f>ROUND(I140*H140,2)</f>
        <v>0</v>
      </c>
      <c r="K140" s="208" t="s">
        <v>138</v>
      </c>
      <c r="L140" s="46"/>
      <c r="M140" s="213" t="s">
        <v>19</v>
      </c>
      <c r="N140" s="214" t="s">
        <v>42</v>
      </c>
      <c r="O140" s="86"/>
      <c r="P140" s="215">
        <f>O140*H140</f>
        <v>0</v>
      </c>
      <c r="Q140" s="215">
        <v>4E-05</v>
      </c>
      <c r="R140" s="215">
        <f>Q140*H140</f>
        <v>0.00088292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139</v>
      </c>
      <c r="AT140" s="217" t="s">
        <v>134</v>
      </c>
      <c r="AU140" s="217" t="s">
        <v>81</v>
      </c>
      <c r="AY140" s="19" t="s">
        <v>131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79</v>
      </c>
      <c r="BK140" s="218">
        <f>ROUND(I140*H140,2)</f>
        <v>0</v>
      </c>
      <c r="BL140" s="19" t="s">
        <v>139</v>
      </c>
      <c r="BM140" s="217" t="s">
        <v>834</v>
      </c>
    </row>
    <row r="141" spans="1:47" s="2" customFormat="1" ht="12">
      <c r="A141" s="40"/>
      <c r="B141" s="41"/>
      <c r="C141" s="42"/>
      <c r="D141" s="219" t="s">
        <v>141</v>
      </c>
      <c r="E141" s="42"/>
      <c r="F141" s="220" t="s">
        <v>221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141</v>
      </c>
      <c r="AU141" s="19" t="s">
        <v>81</v>
      </c>
    </row>
    <row r="142" spans="1:63" s="12" customFormat="1" ht="22.8" customHeight="1">
      <c r="A142" s="12"/>
      <c r="B142" s="190"/>
      <c r="C142" s="191"/>
      <c r="D142" s="192" t="s">
        <v>70</v>
      </c>
      <c r="E142" s="204" t="s">
        <v>222</v>
      </c>
      <c r="F142" s="204" t="s">
        <v>223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SUM(P143:P155)</f>
        <v>0</v>
      </c>
      <c r="Q142" s="198"/>
      <c r="R142" s="199">
        <f>SUM(R143:R155)</f>
        <v>0</v>
      </c>
      <c r="S142" s="198"/>
      <c r="T142" s="200">
        <f>SUM(T143:T155)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79</v>
      </c>
      <c r="AT142" s="202" t="s">
        <v>70</v>
      </c>
      <c r="AU142" s="202" t="s">
        <v>79</v>
      </c>
      <c r="AY142" s="201" t="s">
        <v>131</v>
      </c>
      <c r="BK142" s="203">
        <f>SUM(BK143:BK155)</f>
        <v>0</v>
      </c>
    </row>
    <row r="143" spans="1:65" s="2" customFormat="1" ht="16.5" customHeight="1">
      <c r="A143" s="40"/>
      <c r="B143" s="41"/>
      <c r="C143" s="206" t="s">
        <v>199</v>
      </c>
      <c r="D143" s="206" t="s">
        <v>134</v>
      </c>
      <c r="E143" s="207" t="s">
        <v>224</v>
      </c>
      <c r="F143" s="208" t="s">
        <v>225</v>
      </c>
      <c r="G143" s="209" t="s">
        <v>226</v>
      </c>
      <c r="H143" s="210">
        <v>5.616</v>
      </c>
      <c r="I143" s="211"/>
      <c r="J143" s="212">
        <f>ROUND(I143*H143,2)</f>
        <v>0</v>
      </c>
      <c r="K143" s="208" t="s">
        <v>138</v>
      </c>
      <c r="L143" s="46"/>
      <c r="M143" s="213" t="s">
        <v>19</v>
      </c>
      <c r="N143" s="214" t="s">
        <v>42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139</v>
      </c>
      <c r="AT143" s="217" t="s">
        <v>134</v>
      </c>
      <c r="AU143" s="217" t="s">
        <v>81</v>
      </c>
      <c r="AY143" s="19" t="s">
        <v>131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79</v>
      </c>
      <c r="BK143" s="218">
        <f>ROUND(I143*H143,2)</f>
        <v>0</v>
      </c>
      <c r="BL143" s="19" t="s">
        <v>139</v>
      </c>
      <c r="BM143" s="217" t="s">
        <v>835</v>
      </c>
    </row>
    <row r="144" spans="1:47" s="2" customFormat="1" ht="12">
      <c r="A144" s="40"/>
      <c r="B144" s="41"/>
      <c r="C144" s="42"/>
      <c r="D144" s="219" t="s">
        <v>141</v>
      </c>
      <c r="E144" s="42"/>
      <c r="F144" s="220" t="s">
        <v>228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141</v>
      </c>
      <c r="AU144" s="19" t="s">
        <v>81</v>
      </c>
    </row>
    <row r="145" spans="1:65" s="2" customFormat="1" ht="24.15" customHeight="1">
      <c r="A145" s="40"/>
      <c r="B145" s="41"/>
      <c r="C145" s="206" t="s">
        <v>206</v>
      </c>
      <c r="D145" s="206" t="s">
        <v>134</v>
      </c>
      <c r="E145" s="207" t="s">
        <v>836</v>
      </c>
      <c r="F145" s="208" t="s">
        <v>837</v>
      </c>
      <c r="G145" s="209" t="s">
        <v>226</v>
      </c>
      <c r="H145" s="210">
        <v>5.616</v>
      </c>
      <c r="I145" s="211"/>
      <c r="J145" s="212">
        <f>ROUND(I145*H145,2)</f>
        <v>0</v>
      </c>
      <c r="K145" s="208" t="s">
        <v>138</v>
      </c>
      <c r="L145" s="46"/>
      <c r="M145" s="213" t="s">
        <v>19</v>
      </c>
      <c r="N145" s="214" t="s">
        <v>42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139</v>
      </c>
      <c r="AT145" s="217" t="s">
        <v>134</v>
      </c>
      <c r="AU145" s="217" t="s">
        <v>81</v>
      </c>
      <c r="AY145" s="19" t="s">
        <v>131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79</v>
      </c>
      <c r="BK145" s="218">
        <f>ROUND(I145*H145,2)</f>
        <v>0</v>
      </c>
      <c r="BL145" s="19" t="s">
        <v>139</v>
      </c>
      <c r="BM145" s="217" t="s">
        <v>838</v>
      </c>
    </row>
    <row r="146" spans="1:47" s="2" customFormat="1" ht="12">
      <c r="A146" s="40"/>
      <c r="B146" s="41"/>
      <c r="C146" s="42"/>
      <c r="D146" s="219" t="s">
        <v>141</v>
      </c>
      <c r="E146" s="42"/>
      <c r="F146" s="220" t="s">
        <v>839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141</v>
      </c>
      <c r="AU146" s="19" t="s">
        <v>81</v>
      </c>
    </row>
    <row r="147" spans="1:65" s="2" customFormat="1" ht="21.75" customHeight="1">
      <c r="A147" s="40"/>
      <c r="B147" s="41"/>
      <c r="C147" s="206" t="s">
        <v>212</v>
      </c>
      <c r="D147" s="206" t="s">
        <v>134</v>
      </c>
      <c r="E147" s="207" t="s">
        <v>235</v>
      </c>
      <c r="F147" s="208" t="s">
        <v>236</v>
      </c>
      <c r="G147" s="209" t="s">
        <v>226</v>
      </c>
      <c r="H147" s="210">
        <v>5.616</v>
      </c>
      <c r="I147" s="211"/>
      <c r="J147" s="212">
        <f>ROUND(I147*H147,2)</f>
        <v>0</v>
      </c>
      <c r="K147" s="208" t="s">
        <v>138</v>
      </c>
      <c r="L147" s="46"/>
      <c r="M147" s="213" t="s">
        <v>19</v>
      </c>
      <c r="N147" s="214" t="s">
        <v>42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139</v>
      </c>
      <c r="AT147" s="217" t="s">
        <v>134</v>
      </c>
      <c r="AU147" s="217" t="s">
        <v>81</v>
      </c>
      <c r="AY147" s="19" t="s">
        <v>131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79</v>
      </c>
      <c r="BK147" s="218">
        <f>ROUND(I147*H147,2)</f>
        <v>0</v>
      </c>
      <c r="BL147" s="19" t="s">
        <v>139</v>
      </c>
      <c r="BM147" s="217" t="s">
        <v>840</v>
      </c>
    </row>
    <row r="148" spans="1:47" s="2" customFormat="1" ht="12">
      <c r="A148" s="40"/>
      <c r="B148" s="41"/>
      <c r="C148" s="42"/>
      <c r="D148" s="219" t="s">
        <v>141</v>
      </c>
      <c r="E148" s="42"/>
      <c r="F148" s="220" t="s">
        <v>238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141</v>
      </c>
      <c r="AU148" s="19" t="s">
        <v>81</v>
      </c>
    </row>
    <row r="149" spans="1:65" s="2" customFormat="1" ht="24.15" customHeight="1">
      <c r="A149" s="40"/>
      <c r="B149" s="41"/>
      <c r="C149" s="206" t="s">
        <v>217</v>
      </c>
      <c r="D149" s="206" t="s">
        <v>134</v>
      </c>
      <c r="E149" s="207" t="s">
        <v>240</v>
      </c>
      <c r="F149" s="208" t="s">
        <v>241</v>
      </c>
      <c r="G149" s="209" t="s">
        <v>226</v>
      </c>
      <c r="H149" s="210">
        <v>50.544</v>
      </c>
      <c r="I149" s="211"/>
      <c r="J149" s="212">
        <f>ROUND(I149*H149,2)</f>
        <v>0</v>
      </c>
      <c r="K149" s="208" t="s">
        <v>138</v>
      </c>
      <c r="L149" s="46"/>
      <c r="M149" s="213" t="s">
        <v>19</v>
      </c>
      <c r="N149" s="214" t="s">
        <v>42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139</v>
      </c>
      <c r="AT149" s="217" t="s">
        <v>134</v>
      </c>
      <c r="AU149" s="217" t="s">
        <v>81</v>
      </c>
      <c r="AY149" s="19" t="s">
        <v>131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79</v>
      </c>
      <c r="BK149" s="218">
        <f>ROUND(I149*H149,2)</f>
        <v>0</v>
      </c>
      <c r="BL149" s="19" t="s">
        <v>139</v>
      </c>
      <c r="BM149" s="217" t="s">
        <v>841</v>
      </c>
    </row>
    <row r="150" spans="1:47" s="2" customFormat="1" ht="12">
      <c r="A150" s="40"/>
      <c r="B150" s="41"/>
      <c r="C150" s="42"/>
      <c r="D150" s="219" t="s">
        <v>141</v>
      </c>
      <c r="E150" s="42"/>
      <c r="F150" s="220" t="s">
        <v>243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141</v>
      </c>
      <c r="AU150" s="19" t="s">
        <v>81</v>
      </c>
    </row>
    <row r="151" spans="1:51" s="13" customFormat="1" ht="12">
      <c r="A151" s="13"/>
      <c r="B151" s="224"/>
      <c r="C151" s="225"/>
      <c r="D151" s="226" t="s">
        <v>143</v>
      </c>
      <c r="E151" s="227" t="s">
        <v>19</v>
      </c>
      <c r="F151" s="228" t="s">
        <v>842</v>
      </c>
      <c r="G151" s="225"/>
      <c r="H151" s="229">
        <v>50.544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143</v>
      </c>
      <c r="AU151" s="235" t="s">
        <v>81</v>
      </c>
      <c r="AV151" s="13" t="s">
        <v>81</v>
      </c>
      <c r="AW151" s="13" t="s">
        <v>32</v>
      </c>
      <c r="AX151" s="13" t="s">
        <v>79</v>
      </c>
      <c r="AY151" s="235" t="s">
        <v>131</v>
      </c>
    </row>
    <row r="152" spans="1:65" s="2" customFormat="1" ht="24.15" customHeight="1">
      <c r="A152" s="40"/>
      <c r="B152" s="41"/>
      <c r="C152" s="206" t="s">
        <v>8</v>
      </c>
      <c r="D152" s="206" t="s">
        <v>134</v>
      </c>
      <c r="E152" s="207" t="s">
        <v>251</v>
      </c>
      <c r="F152" s="208" t="s">
        <v>252</v>
      </c>
      <c r="G152" s="209" t="s">
        <v>226</v>
      </c>
      <c r="H152" s="210">
        <v>5.224</v>
      </c>
      <c r="I152" s="211"/>
      <c r="J152" s="212">
        <f>ROUND(I152*H152,2)</f>
        <v>0</v>
      </c>
      <c r="K152" s="208" t="s">
        <v>138</v>
      </c>
      <c r="L152" s="46"/>
      <c r="M152" s="213" t="s">
        <v>19</v>
      </c>
      <c r="N152" s="214" t="s">
        <v>42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139</v>
      </c>
      <c r="AT152" s="217" t="s">
        <v>134</v>
      </c>
      <c r="AU152" s="217" t="s">
        <v>81</v>
      </c>
      <c r="AY152" s="19" t="s">
        <v>131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79</v>
      </c>
      <c r="BK152" s="218">
        <f>ROUND(I152*H152,2)</f>
        <v>0</v>
      </c>
      <c r="BL152" s="19" t="s">
        <v>139</v>
      </c>
      <c r="BM152" s="217" t="s">
        <v>843</v>
      </c>
    </row>
    <row r="153" spans="1:47" s="2" customFormat="1" ht="12">
      <c r="A153" s="40"/>
      <c r="B153" s="41"/>
      <c r="C153" s="42"/>
      <c r="D153" s="219" t="s">
        <v>141</v>
      </c>
      <c r="E153" s="42"/>
      <c r="F153" s="220" t="s">
        <v>254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141</v>
      </c>
      <c r="AU153" s="19" t="s">
        <v>81</v>
      </c>
    </row>
    <row r="154" spans="1:65" s="2" customFormat="1" ht="24.15" customHeight="1">
      <c r="A154" s="40"/>
      <c r="B154" s="41"/>
      <c r="C154" s="206" t="s">
        <v>229</v>
      </c>
      <c r="D154" s="206" t="s">
        <v>134</v>
      </c>
      <c r="E154" s="207" t="s">
        <v>255</v>
      </c>
      <c r="F154" s="208" t="s">
        <v>256</v>
      </c>
      <c r="G154" s="209" t="s">
        <v>226</v>
      </c>
      <c r="H154" s="210">
        <v>0.392</v>
      </c>
      <c r="I154" s="211"/>
      <c r="J154" s="212">
        <f>ROUND(I154*H154,2)</f>
        <v>0</v>
      </c>
      <c r="K154" s="208" t="s">
        <v>138</v>
      </c>
      <c r="L154" s="46"/>
      <c r="M154" s="213" t="s">
        <v>19</v>
      </c>
      <c r="N154" s="214" t="s">
        <v>42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139</v>
      </c>
      <c r="AT154" s="217" t="s">
        <v>134</v>
      </c>
      <c r="AU154" s="217" t="s">
        <v>81</v>
      </c>
      <c r="AY154" s="19" t="s">
        <v>131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79</v>
      </c>
      <c r="BK154" s="218">
        <f>ROUND(I154*H154,2)</f>
        <v>0</v>
      </c>
      <c r="BL154" s="19" t="s">
        <v>139</v>
      </c>
      <c r="BM154" s="217" t="s">
        <v>844</v>
      </c>
    </row>
    <row r="155" spans="1:47" s="2" customFormat="1" ht="12">
      <c r="A155" s="40"/>
      <c r="B155" s="41"/>
      <c r="C155" s="42"/>
      <c r="D155" s="219" t="s">
        <v>141</v>
      </c>
      <c r="E155" s="42"/>
      <c r="F155" s="220" t="s">
        <v>258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141</v>
      </c>
      <c r="AU155" s="19" t="s">
        <v>81</v>
      </c>
    </row>
    <row r="156" spans="1:63" s="12" customFormat="1" ht="22.8" customHeight="1">
      <c r="A156" s="12"/>
      <c r="B156" s="190"/>
      <c r="C156" s="191"/>
      <c r="D156" s="192" t="s">
        <v>70</v>
      </c>
      <c r="E156" s="204" t="s">
        <v>259</v>
      </c>
      <c r="F156" s="204" t="s">
        <v>260</v>
      </c>
      <c r="G156" s="191"/>
      <c r="H156" s="191"/>
      <c r="I156" s="194"/>
      <c r="J156" s="205">
        <f>BK156</f>
        <v>0</v>
      </c>
      <c r="K156" s="191"/>
      <c r="L156" s="196"/>
      <c r="M156" s="197"/>
      <c r="N156" s="198"/>
      <c r="O156" s="198"/>
      <c r="P156" s="199">
        <f>SUM(P157:P158)</f>
        <v>0</v>
      </c>
      <c r="Q156" s="198"/>
      <c r="R156" s="199">
        <f>SUM(R157:R158)</f>
        <v>0</v>
      </c>
      <c r="S156" s="198"/>
      <c r="T156" s="200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1" t="s">
        <v>79</v>
      </c>
      <c r="AT156" s="202" t="s">
        <v>70</v>
      </c>
      <c r="AU156" s="202" t="s">
        <v>79</v>
      </c>
      <c r="AY156" s="201" t="s">
        <v>131</v>
      </c>
      <c r="BK156" s="203">
        <f>SUM(BK157:BK158)</f>
        <v>0</v>
      </c>
    </row>
    <row r="157" spans="1:65" s="2" customFormat="1" ht="33" customHeight="1">
      <c r="A157" s="40"/>
      <c r="B157" s="41"/>
      <c r="C157" s="206" t="s">
        <v>234</v>
      </c>
      <c r="D157" s="206" t="s">
        <v>134</v>
      </c>
      <c r="E157" s="207" t="s">
        <v>845</v>
      </c>
      <c r="F157" s="208" t="s">
        <v>846</v>
      </c>
      <c r="G157" s="209" t="s">
        <v>226</v>
      </c>
      <c r="H157" s="210">
        <v>2.537</v>
      </c>
      <c r="I157" s="211"/>
      <c r="J157" s="212">
        <f>ROUND(I157*H157,2)</f>
        <v>0</v>
      </c>
      <c r="K157" s="208" t="s">
        <v>138</v>
      </c>
      <c r="L157" s="46"/>
      <c r="M157" s="213" t="s">
        <v>19</v>
      </c>
      <c r="N157" s="214" t="s">
        <v>42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139</v>
      </c>
      <c r="AT157" s="217" t="s">
        <v>134</v>
      </c>
      <c r="AU157" s="217" t="s">
        <v>81</v>
      </c>
      <c r="AY157" s="19" t="s">
        <v>131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79</v>
      </c>
      <c r="BK157" s="218">
        <f>ROUND(I157*H157,2)</f>
        <v>0</v>
      </c>
      <c r="BL157" s="19" t="s">
        <v>139</v>
      </c>
      <c r="BM157" s="217" t="s">
        <v>847</v>
      </c>
    </row>
    <row r="158" spans="1:47" s="2" customFormat="1" ht="12">
      <c r="A158" s="40"/>
      <c r="B158" s="41"/>
      <c r="C158" s="42"/>
      <c r="D158" s="219" t="s">
        <v>141</v>
      </c>
      <c r="E158" s="42"/>
      <c r="F158" s="220" t="s">
        <v>848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141</v>
      </c>
      <c r="AU158" s="19" t="s">
        <v>81</v>
      </c>
    </row>
    <row r="159" spans="1:63" s="12" customFormat="1" ht="25.9" customHeight="1">
      <c r="A159" s="12"/>
      <c r="B159" s="190"/>
      <c r="C159" s="191"/>
      <c r="D159" s="192" t="s">
        <v>70</v>
      </c>
      <c r="E159" s="193" t="s">
        <v>266</v>
      </c>
      <c r="F159" s="193" t="s">
        <v>267</v>
      </c>
      <c r="G159" s="191"/>
      <c r="H159" s="191"/>
      <c r="I159" s="194"/>
      <c r="J159" s="195">
        <f>BK159</f>
        <v>0</v>
      </c>
      <c r="K159" s="191"/>
      <c r="L159" s="196"/>
      <c r="M159" s="197"/>
      <c r="N159" s="198"/>
      <c r="O159" s="198"/>
      <c r="P159" s="199">
        <f>P160+P165+P203+P208+P212+P219+P225+P243+P274+P298+P317</f>
        <v>0</v>
      </c>
      <c r="Q159" s="198"/>
      <c r="R159" s="199">
        <f>R160+R165+R203+R208+R212+R219+R225+R243+R274+R298+R317</f>
        <v>2.6899506199999994</v>
      </c>
      <c r="S159" s="198"/>
      <c r="T159" s="200">
        <f>T160+T165+T203+T208+T212+T219+T225+T243+T274+T298+T317</f>
        <v>0.39199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81</v>
      </c>
      <c r="AT159" s="202" t="s">
        <v>70</v>
      </c>
      <c r="AU159" s="202" t="s">
        <v>71</v>
      </c>
      <c r="AY159" s="201" t="s">
        <v>131</v>
      </c>
      <c r="BK159" s="203">
        <f>BK160+BK165+BK203+BK208+BK212+BK219+BK225+BK243+BK274+BK298+BK317</f>
        <v>0</v>
      </c>
    </row>
    <row r="160" spans="1:63" s="12" customFormat="1" ht="22.8" customHeight="1">
      <c r="A160" s="12"/>
      <c r="B160" s="190"/>
      <c r="C160" s="191"/>
      <c r="D160" s="192" t="s">
        <v>70</v>
      </c>
      <c r="E160" s="204" t="s">
        <v>268</v>
      </c>
      <c r="F160" s="204" t="s">
        <v>849</v>
      </c>
      <c r="G160" s="191"/>
      <c r="H160" s="191"/>
      <c r="I160" s="194"/>
      <c r="J160" s="205">
        <f>BK160</f>
        <v>0</v>
      </c>
      <c r="K160" s="191"/>
      <c r="L160" s="196"/>
      <c r="M160" s="197"/>
      <c r="N160" s="198"/>
      <c r="O160" s="198"/>
      <c r="P160" s="199">
        <f>SUM(P161:P164)</f>
        <v>0</v>
      </c>
      <c r="Q160" s="198"/>
      <c r="R160" s="199">
        <f>SUM(R161:R164)</f>
        <v>0</v>
      </c>
      <c r="S160" s="198"/>
      <c r="T160" s="200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1" t="s">
        <v>81</v>
      </c>
      <c r="AT160" s="202" t="s">
        <v>70</v>
      </c>
      <c r="AU160" s="202" t="s">
        <v>79</v>
      </c>
      <c r="AY160" s="201" t="s">
        <v>131</v>
      </c>
      <c r="BK160" s="203">
        <f>SUM(BK161:BK164)</f>
        <v>0</v>
      </c>
    </row>
    <row r="161" spans="1:65" s="2" customFormat="1" ht="16.5" customHeight="1">
      <c r="A161" s="40"/>
      <c r="B161" s="41"/>
      <c r="C161" s="206" t="s">
        <v>239</v>
      </c>
      <c r="D161" s="206" t="s">
        <v>134</v>
      </c>
      <c r="E161" s="207" t="s">
        <v>271</v>
      </c>
      <c r="F161" s="208" t="s">
        <v>272</v>
      </c>
      <c r="G161" s="209" t="s">
        <v>176</v>
      </c>
      <c r="H161" s="210">
        <v>4</v>
      </c>
      <c r="I161" s="211"/>
      <c r="J161" s="212">
        <f>ROUND(I161*H161,2)</f>
        <v>0</v>
      </c>
      <c r="K161" s="208" t="s">
        <v>19</v>
      </c>
      <c r="L161" s="46"/>
      <c r="M161" s="213" t="s">
        <v>19</v>
      </c>
      <c r="N161" s="214" t="s">
        <v>42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229</v>
      </c>
      <c r="AT161" s="217" t="s">
        <v>134</v>
      </c>
      <c r="AU161" s="217" t="s">
        <v>81</v>
      </c>
      <c r="AY161" s="19" t="s">
        <v>131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79</v>
      </c>
      <c r="BK161" s="218">
        <f>ROUND(I161*H161,2)</f>
        <v>0</v>
      </c>
      <c r="BL161" s="19" t="s">
        <v>229</v>
      </c>
      <c r="BM161" s="217" t="s">
        <v>850</v>
      </c>
    </row>
    <row r="162" spans="1:65" s="2" customFormat="1" ht="16.5" customHeight="1">
      <c r="A162" s="40"/>
      <c r="B162" s="41"/>
      <c r="C162" s="206" t="s">
        <v>245</v>
      </c>
      <c r="D162" s="206" t="s">
        <v>134</v>
      </c>
      <c r="E162" s="207" t="s">
        <v>275</v>
      </c>
      <c r="F162" s="208" t="s">
        <v>276</v>
      </c>
      <c r="G162" s="209" t="s">
        <v>176</v>
      </c>
      <c r="H162" s="210">
        <v>4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42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229</v>
      </c>
      <c r="AT162" s="217" t="s">
        <v>134</v>
      </c>
      <c r="AU162" s="217" t="s">
        <v>81</v>
      </c>
      <c r="AY162" s="19" t="s">
        <v>131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79</v>
      </c>
      <c r="BK162" s="218">
        <f>ROUND(I162*H162,2)</f>
        <v>0</v>
      </c>
      <c r="BL162" s="19" t="s">
        <v>229</v>
      </c>
      <c r="BM162" s="217" t="s">
        <v>851</v>
      </c>
    </row>
    <row r="163" spans="1:65" s="2" customFormat="1" ht="24.15" customHeight="1">
      <c r="A163" s="40"/>
      <c r="B163" s="41"/>
      <c r="C163" s="206" t="s">
        <v>250</v>
      </c>
      <c r="D163" s="206" t="s">
        <v>134</v>
      </c>
      <c r="E163" s="207" t="s">
        <v>852</v>
      </c>
      <c r="F163" s="208" t="s">
        <v>853</v>
      </c>
      <c r="G163" s="209" t="s">
        <v>281</v>
      </c>
      <c r="H163" s="257"/>
      <c r="I163" s="211"/>
      <c r="J163" s="212">
        <f>ROUND(I163*H163,2)</f>
        <v>0</v>
      </c>
      <c r="K163" s="208" t="s">
        <v>138</v>
      </c>
      <c r="L163" s="46"/>
      <c r="M163" s="213" t="s">
        <v>19</v>
      </c>
      <c r="N163" s="214" t="s">
        <v>42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229</v>
      </c>
      <c r="AT163" s="217" t="s">
        <v>134</v>
      </c>
      <c r="AU163" s="217" t="s">
        <v>81</v>
      </c>
      <c r="AY163" s="19" t="s">
        <v>131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79</v>
      </c>
      <c r="BK163" s="218">
        <f>ROUND(I163*H163,2)</f>
        <v>0</v>
      </c>
      <c r="BL163" s="19" t="s">
        <v>229</v>
      </c>
      <c r="BM163" s="217" t="s">
        <v>854</v>
      </c>
    </row>
    <row r="164" spans="1:47" s="2" customFormat="1" ht="12">
      <c r="A164" s="40"/>
      <c r="B164" s="41"/>
      <c r="C164" s="42"/>
      <c r="D164" s="219" t="s">
        <v>141</v>
      </c>
      <c r="E164" s="42"/>
      <c r="F164" s="220" t="s">
        <v>855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141</v>
      </c>
      <c r="AU164" s="19" t="s">
        <v>81</v>
      </c>
    </row>
    <row r="165" spans="1:63" s="12" customFormat="1" ht="22.8" customHeight="1">
      <c r="A165" s="12"/>
      <c r="B165" s="190"/>
      <c r="C165" s="191"/>
      <c r="D165" s="192" t="s">
        <v>70</v>
      </c>
      <c r="E165" s="204" t="s">
        <v>283</v>
      </c>
      <c r="F165" s="204" t="s">
        <v>284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SUM(P166:P202)</f>
        <v>0</v>
      </c>
      <c r="Q165" s="198"/>
      <c r="R165" s="199">
        <f>SUM(R166:R202)</f>
        <v>0.15558</v>
      </c>
      <c r="S165" s="198"/>
      <c r="T165" s="200">
        <f>SUM(T166:T202)</f>
        <v>0.24799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81</v>
      </c>
      <c r="AT165" s="202" t="s">
        <v>70</v>
      </c>
      <c r="AU165" s="202" t="s">
        <v>79</v>
      </c>
      <c r="AY165" s="201" t="s">
        <v>131</v>
      </c>
      <c r="BK165" s="203">
        <f>SUM(BK166:BK202)</f>
        <v>0</v>
      </c>
    </row>
    <row r="166" spans="1:65" s="2" customFormat="1" ht="16.5" customHeight="1">
      <c r="A166" s="40"/>
      <c r="B166" s="41"/>
      <c r="C166" s="206" t="s">
        <v>7</v>
      </c>
      <c r="D166" s="206" t="s">
        <v>134</v>
      </c>
      <c r="E166" s="207" t="s">
        <v>286</v>
      </c>
      <c r="F166" s="208" t="s">
        <v>287</v>
      </c>
      <c r="G166" s="209" t="s">
        <v>176</v>
      </c>
      <c r="H166" s="210">
        <v>4</v>
      </c>
      <c r="I166" s="211"/>
      <c r="J166" s="212">
        <f>ROUND(I166*H166,2)</f>
        <v>0</v>
      </c>
      <c r="K166" s="208" t="s">
        <v>138</v>
      </c>
      <c r="L166" s="46"/>
      <c r="M166" s="213" t="s">
        <v>19</v>
      </c>
      <c r="N166" s="214" t="s">
        <v>42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0.0342</v>
      </c>
      <c r="T166" s="216">
        <f>S166*H166</f>
        <v>0.1368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229</v>
      </c>
      <c r="AT166" s="217" t="s">
        <v>134</v>
      </c>
      <c r="AU166" s="217" t="s">
        <v>81</v>
      </c>
      <c r="AY166" s="19" t="s">
        <v>131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79</v>
      </c>
      <c r="BK166" s="218">
        <f>ROUND(I166*H166,2)</f>
        <v>0</v>
      </c>
      <c r="BL166" s="19" t="s">
        <v>229</v>
      </c>
      <c r="BM166" s="217" t="s">
        <v>856</v>
      </c>
    </row>
    <row r="167" spans="1:47" s="2" customFormat="1" ht="12">
      <c r="A167" s="40"/>
      <c r="B167" s="41"/>
      <c r="C167" s="42"/>
      <c r="D167" s="219" t="s">
        <v>141</v>
      </c>
      <c r="E167" s="42"/>
      <c r="F167" s="220" t="s">
        <v>289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141</v>
      </c>
      <c r="AU167" s="19" t="s">
        <v>81</v>
      </c>
    </row>
    <row r="168" spans="1:65" s="2" customFormat="1" ht="16.5" customHeight="1">
      <c r="A168" s="40"/>
      <c r="B168" s="41"/>
      <c r="C168" s="206" t="s">
        <v>261</v>
      </c>
      <c r="D168" s="206" t="s">
        <v>134</v>
      </c>
      <c r="E168" s="207" t="s">
        <v>291</v>
      </c>
      <c r="F168" s="208" t="s">
        <v>292</v>
      </c>
      <c r="G168" s="209" t="s">
        <v>176</v>
      </c>
      <c r="H168" s="210">
        <v>4</v>
      </c>
      <c r="I168" s="211"/>
      <c r="J168" s="212">
        <f>ROUND(I168*H168,2)</f>
        <v>0</v>
      </c>
      <c r="K168" s="208" t="s">
        <v>138</v>
      </c>
      <c r="L168" s="46"/>
      <c r="M168" s="213" t="s">
        <v>19</v>
      </c>
      <c r="N168" s="214" t="s">
        <v>42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0.01107</v>
      </c>
      <c r="T168" s="216">
        <f>S168*H168</f>
        <v>0.04428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229</v>
      </c>
      <c r="AT168" s="217" t="s">
        <v>134</v>
      </c>
      <c r="AU168" s="217" t="s">
        <v>81</v>
      </c>
      <c r="AY168" s="19" t="s">
        <v>131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79</v>
      </c>
      <c r="BK168" s="218">
        <f>ROUND(I168*H168,2)</f>
        <v>0</v>
      </c>
      <c r="BL168" s="19" t="s">
        <v>229</v>
      </c>
      <c r="BM168" s="217" t="s">
        <v>857</v>
      </c>
    </row>
    <row r="169" spans="1:47" s="2" customFormat="1" ht="12">
      <c r="A169" s="40"/>
      <c r="B169" s="41"/>
      <c r="C169" s="42"/>
      <c r="D169" s="219" t="s">
        <v>141</v>
      </c>
      <c r="E169" s="42"/>
      <c r="F169" s="220" t="s">
        <v>294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141</v>
      </c>
      <c r="AU169" s="19" t="s">
        <v>81</v>
      </c>
    </row>
    <row r="170" spans="1:65" s="2" customFormat="1" ht="16.5" customHeight="1">
      <c r="A170" s="40"/>
      <c r="B170" s="41"/>
      <c r="C170" s="206" t="s">
        <v>270</v>
      </c>
      <c r="D170" s="206" t="s">
        <v>134</v>
      </c>
      <c r="E170" s="207" t="s">
        <v>296</v>
      </c>
      <c r="F170" s="208" t="s">
        <v>297</v>
      </c>
      <c r="G170" s="209" t="s">
        <v>176</v>
      </c>
      <c r="H170" s="210">
        <v>3</v>
      </c>
      <c r="I170" s="211"/>
      <c r="J170" s="212">
        <f>ROUND(I170*H170,2)</f>
        <v>0</v>
      </c>
      <c r="K170" s="208" t="s">
        <v>19</v>
      </c>
      <c r="L170" s="46"/>
      <c r="M170" s="213" t="s">
        <v>19</v>
      </c>
      <c r="N170" s="214" t="s">
        <v>42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0.01946</v>
      </c>
      <c r="T170" s="216">
        <f>S170*H170</f>
        <v>0.05838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229</v>
      </c>
      <c r="AT170" s="217" t="s">
        <v>134</v>
      </c>
      <c r="AU170" s="217" t="s">
        <v>81</v>
      </c>
      <c r="AY170" s="19" t="s">
        <v>131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79</v>
      </c>
      <c r="BK170" s="218">
        <f>ROUND(I170*H170,2)</f>
        <v>0</v>
      </c>
      <c r="BL170" s="19" t="s">
        <v>229</v>
      </c>
      <c r="BM170" s="217" t="s">
        <v>858</v>
      </c>
    </row>
    <row r="171" spans="1:65" s="2" customFormat="1" ht="16.5" customHeight="1">
      <c r="A171" s="40"/>
      <c r="B171" s="41"/>
      <c r="C171" s="206" t="s">
        <v>274</v>
      </c>
      <c r="D171" s="206" t="s">
        <v>134</v>
      </c>
      <c r="E171" s="207" t="s">
        <v>300</v>
      </c>
      <c r="F171" s="208" t="s">
        <v>301</v>
      </c>
      <c r="G171" s="209" t="s">
        <v>176</v>
      </c>
      <c r="H171" s="210">
        <v>3</v>
      </c>
      <c r="I171" s="211"/>
      <c r="J171" s="212">
        <f>ROUND(I171*H171,2)</f>
        <v>0</v>
      </c>
      <c r="K171" s="208" t="s">
        <v>138</v>
      </c>
      <c r="L171" s="46"/>
      <c r="M171" s="213" t="s">
        <v>19</v>
      </c>
      <c r="N171" s="214" t="s">
        <v>42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0.00086</v>
      </c>
      <c r="T171" s="216">
        <f>S171*H171</f>
        <v>0.00258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229</v>
      </c>
      <c r="AT171" s="217" t="s">
        <v>134</v>
      </c>
      <c r="AU171" s="217" t="s">
        <v>81</v>
      </c>
      <c r="AY171" s="19" t="s">
        <v>131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79</v>
      </c>
      <c r="BK171" s="218">
        <f>ROUND(I171*H171,2)</f>
        <v>0</v>
      </c>
      <c r="BL171" s="19" t="s">
        <v>229</v>
      </c>
      <c r="BM171" s="217" t="s">
        <v>859</v>
      </c>
    </row>
    <row r="172" spans="1:47" s="2" customFormat="1" ht="12">
      <c r="A172" s="40"/>
      <c r="B172" s="41"/>
      <c r="C172" s="42"/>
      <c r="D172" s="219" t="s">
        <v>141</v>
      </c>
      <c r="E172" s="42"/>
      <c r="F172" s="220" t="s">
        <v>303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141</v>
      </c>
      <c r="AU172" s="19" t="s">
        <v>81</v>
      </c>
    </row>
    <row r="173" spans="1:65" s="2" customFormat="1" ht="16.5" customHeight="1">
      <c r="A173" s="40"/>
      <c r="B173" s="41"/>
      <c r="C173" s="206" t="s">
        <v>278</v>
      </c>
      <c r="D173" s="206" t="s">
        <v>134</v>
      </c>
      <c r="E173" s="207" t="s">
        <v>305</v>
      </c>
      <c r="F173" s="208" t="s">
        <v>306</v>
      </c>
      <c r="G173" s="209" t="s">
        <v>307</v>
      </c>
      <c r="H173" s="210">
        <v>4</v>
      </c>
      <c r="I173" s="211"/>
      <c r="J173" s="212">
        <f>ROUND(I173*H173,2)</f>
        <v>0</v>
      </c>
      <c r="K173" s="208" t="s">
        <v>138</v>
      </c>
      <c r="L173" s="46"/>
      <c r="M173" s="213" t="s">
        <v>19</v>
      </c>
      <c r="N173" s="214" t="s">
        <v>42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0.00085</v>
      </c>
      <c r="T173" s="216">
        <f>S173*H173</f>
        <v>0.0034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229</v>
      </c>
      <c r="AT173" s="217" t="s">
        <v>134</v>
      </c>
      <c r="AU173" s="217" t="s">
        <v>81</v>
      </c>
      <c r="AY173" s="19" t="s">
        <v>131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79</v>
      </c>
      <c r="BK173" s="218">
        <f>ROUND(I173*H173,2)</f>
        <v>0</v>
      </c>
      <c r="BL173" s="19" t="s">
        <v>229</v>
      </c>
      <c r="BM173" s="217" t="s">
        <v>860</v>
      </c>
    </row>
    <row r="174" spans="1:47" s="2" customFormat="1" ht="12">
      <c r="A174" s="40"/>
      <c r="B174" s="41"/>
      <c r="C174" s="42"/>
      <c r="D174" s="219" t="s">
        <v>141</v>
      </c>
      <c r="E174" s="42"/>
      <c r="F174" s="220" t="s">
        <v>309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141</v>
      </c>
      <c r="AU174" s="19" t="s">
        <v>81</v>
      </c>
    </row>
    <row r="175" spans="1:51" s="15" customFormat="1" ht="12">
      <c r="A175" s="15"/>
      <c r="B175" s="247"/>
      <c r="C175" s="248"/>
      <c r="D175" s="226" t="s">
        <v>143</v>
      </c>
      <c r="E175" s="249" t="s">
        <v>19</v>
      </c>
      <c r="F175" s="250" t="s">
        <v>310</v>
      </c>
      <c r="G175" s="248"/>
      <c r="H175" s="249" t="s">
        <v>19</v>
      </c>
      <c r="I175" s="251"/>
      <c r="J175" s="248"/>
      <c r="K175" s="248"/>
      <c r="L175" s="252"/>
      <c r="M175" s="253"/>
      <c r="N175" s="254"/>
      <c r="O175" s="254"/>
      <c r="P175" s="254"/>
      <c r="Q175" s="254"/>
      <c r="R175" s="254"/>
      <c r="S175" s="254"/>
      <c r="T175" s="25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6" t="s">
        <v>143</v>
      </c>
      <c r="AU175" s="256" t="s">
        <v>81</v>
      </c>
      <c r="AV175" s="15" t="s">
        <v>79</v>
      </c>
      <c r="AW175" s="15" t="s">
        <v>32</v>
      </c>
      <c r="AX175" s="15" t="s">
        <v>71</v>
      </c>
      <c r="AY175" s="256" t="s">
        <v>131</v>
      </c>
    </row>
    <row r="176" spans="1:51" s="13" customFormat="1" ht="12">
      <c r="A176" s="13"/>
      <c r="B176" s="224"/>
      <c r="C176" s="225"/>
      <c r="D176" s="226" t="s">
        <v>143</v>
      </c>
      <c r="E176" s="227" t="s">
        <v>19</v>
      </c>
      <c r="F176" s="228" t="s">
        <v>139</v>
      </c>
      <c r="G176" s="225"/>
      <c r="H176" s="229">
        <v>4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143</v>
      </c>
      <c r="AU176" s="235" t="s">
        <v>81</v>
      </c>
      <c r="AV176" s="13" t="s">
        <v>81</v>
      </c>
      <c r="AW176" s="13" t="s">
        <v>32</v>
      </c>
      <c r="AX176" s="13" t="s">
        <v>79</v>
      </c>
      <c r="AY176" s="235" t="s">
        <v>131</v>
      </c>
    </row>
    <row r="177" spans="1:65" s="2" customFormat="1" ht="16.5" customHeight="1">
      <c r="A177" s="40"/>
      <c r="B177" s="41"/>
      <c r="C177" s="206" t="s">
        <v>285</v>
      </c>
      <c r="D177" s="206" t="s">
        <v>134</v>
      </c>
      <c r="E177" s="207" t="s">
        <v>312</v>
      </c>
      <c r="F177" s="208" t="s">
        <v>313</v>
      </c>
      <c r="G177" s="209" t="s">
        <v>307</v>
      </c>
      <c r="H177" s="210">
        <v>3</v>
      </c>
      <c r="I177" s="211"/>
      <c r="J177" s="212">
        <f>ROUND(I177*H177,2)</f>
        <v>0</v>
      </c>
      <c r="K177" s="208" t="s">
        <v>19</v>
      </c>
      <c r="L177" s="46"/>
      <c r="M177" s="213" t="s">
        <v>19</v>
      </c>
      <c r="N177" s="214" t="s">
        <v>42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0.00085</v>
      </c>
      <c r="T177" s="216">
        <f>S177*H177</f>
        <v>0.0025499999999999997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229</v>
      </c>
      <c r="AT177" s="217" t="s">
        <v>134</v>
      </c>
      <c r="AU177" s="217" t="s">
        <v>81</v>
      </c>
      <c r="AY177" s="19" t="s">
        <v>131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79</v>
      </c>
      <c r="BK177" s="218">
        <f>ROUND(I177*H177,2)</f>
        <v>0</v>
      </c>
      <c r="BL177" s="19" t="s">
        <v>229</v>
      </c>
      <c r="BM177" s="217" t="s">
        <v>861</v>
      </c>
    </row>
    <row r="178" spans="1:51" s="15" customFormat="1" ht="12">
      <c r="A178" s="15"/>
      <c r="B178" s="247"/>
      <c r="C178" s="248"/>
      <c r="D178" s="226" t="s">
        <v>143</v>
      </c>
      <c r="E178" s="249" t="s">
        <v>19</v>
      </c>
      <c r="F178" s="250" t="s">
        <v>315</v>
      </c>
      <c r="G178" s="248"/>
      <c r="H178" s="249" t="s">
        <v>19</v>
      </c>
      <c r="I178" s="251"/>
      <c r="J178" s="248"/>
      <c r="K178" s="248"/>
      <c r="L178" s="252"/>
      <c r="M178" s="253"/>
      <c r="N178" s="254"/>
      <c r="O178" s="254"/>
      <c r="P178" s="254"/>
      <c r="Q178" s="254"/>
      <c r="R178" s="254"/>
      <c r="S178" s="254"/>
      <c r="T178" s="25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6" t="s">
        <v>143</v>
      </c>
      <c r="AU178" s="256" t="s">
        <v>81</v>
      </c>
      <c r="AV178" s="15" t="s">
        <v>79</v>
      </c>
      <c r="AW178" s="15" t="s">
        <v>32</v>
      </c>
      <c r="AX178" s="15" t="s">
        <v>71</v>
      </c>
      <c r="AY178" s="256" t="s">
        <v>131</v>
      </c>
    </row>
    <row r="179" spans="1:51" s="13" customFormat="1" ht="12">
      <c r="A179" s="13"/>
      <c r="B179" s="224"/>
      <c r="C179" s="225"/>
      <c r="D179" s="226" t="s">
        <v>143</v>
      </c>
      <c r="E179" s="227" t="s">
        <v>19</v>
      </c>
      <c r="F179" s="228" t="s">
        <v>154</v>
      </c>
      <c r="G179" s="225"/>
      <c r="H179" s="229">
        <v>3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143</v>
      </c>
      <c r="AU179" s="235" t="s">
        <v>81</v>
      </c>
      <c r="AV179" s="13" t="s">
        <v>81</v>
      </c>
      <c r="AW179" s="13" t="s">
        <v>32</v>
      </c>
      <c r="AX179" s="13" t="s">
        <v>79</v>
      </c>
      <c r="AY179" s="235" t="s">
        <v>131</v>
      </c>
    </row>
    <row r="180" spans="1:65" s="2" customFormat="1" ht="21.75" customHeight="1">
      <c r="A180" s="40"/>
      <c r="B180" s="41"/>
      <c r="C180" s="206" t="s">
        <v>290</v>
      </c>
      <c r="D180" s="206" t="s">
        <v>134</v>
      </c>
      <c r="E180" s="207" t="s">
        <v>317</v>
      </c>
      <c r="F180" s="208" t="s">
        <v>318</v>
      </c>
      <c r="G180" s="209" t="s">
        <v>176</v>
      </c>
      <c r="H180" s="210">
        <v>4</v>
      </c>
      <c r="I180" s="211"/>
      <c r="J180" s="212">
        <f>ROUND(I180*H180,2)</f>
        <v>0</v>
      </c>
      <c r="K180" s="208" t="s">
        <v>138</v>
      </c>
      <c r="L180" s="46"/>
      <c r="M180" s="213" t="s">
        <v>19</v>
      </c>
      <c r="N180" s="214" t="s">
        <v>42</v>
      </c>
      <c r="O180" s="86"/>
      <c r="P180" s="215">
        <f>O180*H180</f>
        <v>0</v>
      </c>
      <c r="Q180" s="215">
        <v>0.01697</v>
      </c>
      <c r="R180" s="215">
        <f>Q180*H180</f>
        <v>0.06788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229</v>
      </c>
      <c r="AT180" s="217" t="s">
        <v>134</v>
      </c>
      <c r="AU180" s="217" t="s">
        <v>81</v>
      </c>
      <c r="AY180" s="19" t="s">
        <v>131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79</v>
      </c>
      <c r="BK180" s="218">
        <f>ROUND(I180*H180,2)</f>
        <v>0</v>
      </c>
      <c r="BL180" s="19" t="s">
        <v>229</v>
      </c>
      <c r="BM180" s="217" t="s">
        <v>862</v>
      </c>
    </row>
    <row r="181" spans="1:47" s="2" customFormat="1" ht="12">
      <c r="A181" s="40"/>
      <c r="B181" s="41"/>
      <c r="C181" s="42"/>
      <c r="D181" s="219" t="s">
        <v>141</v>
      </c>
      <c r="E181" s="42"/>
      <c r="F181" s="220" t="s">
        <v>320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141</v>
      </c>
      <c r="AU181" s="19" t="s">
        <v>81</v>
      </c>
    </row>
    <row r="182" spans="1:65" s="2" customFormat="1" ht="21.75" customHeight="1">
      <c r="A182" s="40"/>
      <c r="B182" s="41"/>
      <c r="C182" s="206" t="s">
        <v>295</v>
      </c>
      <c r="D182" s="206" t="s">
        <v>134</v>
      </c>
      <c r="E182" s="207" t="s">
        <v>322</v>
      </c>
      <c r="F182" s="208" t="s">
        <v>323</v>
      </c>
      <c r="G182" s="209" t="s">
        <v>176</v>
      </c>
      <c r="H182" s="210">
        <v>4</v>
      </c>
      <c r="I182" s="211"/>
      <c r="J182" s="212">
        <f>ROUND(I182*H182,2)</f>
        <v>0</v>
      </c>
      <c r="K182" s="208" t="s">
        <v>138</v>
      </c>
      <c r="L182" s="46"/>
      <c r="M182" s="213" t="s">
        <v>19</v>
      </c>
      <c r="N182" s="214" t="s">
        <v>42</v>
      </c>
      <c r="O182" s="86"/>
      <c r="P182" s="215">
        <f>O182*H182</f>
        <v>0</v>
      </c>
      <c r="Q182" s="215">
        <v>0.01908</v>
      </c>
      <c r="R182" s="215">
        <f>Q182*H182</f>
        <v>0.07632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229</v>
      </c>
      <c r="AT182" s="217" t="s">
        <v>134</v>
      </c>
      <c r="AU182" s="217" t="s">
        <v>81</v>
      </c>
      <c r="AY182" s="19" t="s">
        <v>131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79</v>
      </c>
      <c r="BK182" s="218">
        <f>ROUND(I182*H182,2)</f>
        <v>0</v>
      </c>
      <c r="BL182" s="19" t="s">
        <v>229</v>
      </c>
      <c r="BM182" s="217" t="s">
        <v>863</v>
      </c>
    </row>
    <row r="183" spans="1:47" s="2" customFormat="1" ht="12">
      <c r="A183" s="40"/>
      <c r="B183" s="41"/>
      <c r="C183" s="42"/>
      <c r="D183" s="219" t="s">
        <v>141</v>
      </c>
      <c r="E183" s="42"/>
      <c r="F183" s="220" t="s">
        <v>325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141</v>
      </c>
      <c r="AU183" s="19" t="s">
        <v>81</v>
      </c>
    </row>
    <row r="184" spans="1:65" s="2" customFormat="1" ht="16.5" customHeight="1">
      <c r="A184" s="40"/>
      <c r="B184" s="41"/>
      <c r="C184" s="206" t="s">
        <v>299</v>
      </c>
      <c r="D184" s="206" t="s">
        <v>134</v>
      </c>
      <c r="E184" s="207" t="s">
        <v>327</v>
      </c>
      <c r="F184" s="208" t="s">
        <v>328</v>
      </c>
      <c r="G184" s="209" t="s">
        <v>307</v>
      </c>
      <c r="H184" s="210">
        <v>4</v>
      </c>
      <c r="I184" s="211"/>
      <c r="J184" s="212">
        <f>ROUND(I184*H184,2)</f>
        <v>0</v>
      </c>
      <c r="K184" s="208" t="s">
        <v>138</v>
      </c>
      <c r="L184" s="46"/>
      <c r="M184" s="213" t="s">
        <v>19</v>
      </c>
      <c r="N184" s="214" t="s">
        <v>42</v>
      </c>
      <c r="O184" s="86"/>
      <c r="P184" s="215">
        <f>O184*H184</f>
        <v>0</v>
      </c>
      <c r="Q184" s="215">
        <v>0.00028</v>
      </c>
      <c r="R184" s="215">
        <f>Q184*H184</f>
        <v>0.00112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229</v>
      </c>
      <c r="AT184" s="217" t="s">
        <v>134</v>
      </c>
      <c r="AU184" s="217" t="s">
        <v>81</v>
      </c>
      <c r="AY184" s="19" t="s">
        <v>131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79</v>
      </c>
      <c r="BK184" s="218">
        <f>ROUND(I184*H184,2)</f>
        <v>0</v>
      </c>
      <c r="BL184" s="19" t="s">
        <v>229</v>
      </c>
      <c r="BM184" s="217" t="s">
        <v>864</v>
      </c>
    </row>
    <row r="185" spans="1:47" s="2" customFormat="1" ht="12">
      <c r="A185" s="40"/>
      <c r="B185" s="41"/>
      <c r="C185" s="42"/>
      <c r="D185" s="219" t="s">
        <v>141</v>
      </c>
      <c r="E185" s="42"/>
      <c r="F185" s="220" t="s">
        <v>330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141</v>
      </c>
      <c r="AU185" s="19" t="s">
        <v>81</v>
      </c>
    </row>
    <row r="186" spans="1:65" s="2" customFormat="1" ht="16.5" customHeight="1">
      <c r="A186" s="40"/>
      <c r="B186" s="41"/>
      <c r="C186" s="206" t="s">
        <v>304</v>
      </c>
      <c r="D186" s="206" t="s">
        <v>134</v>
      </c>
      <c r="E186" s="207" t="s">
        <v>332</v>
      </c>
      <c r="F186" s="208" t="s">
        <v>333</v>
      </c>
      <c r="G186" s="209" t="s">
        <v>176</v>
      </c>
      <c r="H186" s="210">
        <v>3</v>
      </c>
      <c r="I186" s="211"/>
      <c r="J186" s="212">
        <f>ROUND(I186*H186,2)</f>
        <v>0</v>
      </c>
      <c r="K186" s="208" t="s">
        <v>138</v>
      </c>
      <c r="L186" s="46"/>
      <c r="M186" s="213" t="s">
        <v>19</v>
      </c>
      <c r="N186" s="214" t="s">
        <v>42</v>
      </c>
      <c r="O186" s="86"/>
      <c r="P186" s="215">
        <f>O186*H186</f>
        <v>0</v>
      </c>
      <c r="Q186" s="215">
        <v>0.00173</v>
      </c>
      <c r="R186" s="215">
        <f>Q186*H186</f>
        <v>0.00519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229</v>
      </c>
      <c r="AT186" s="217" t="s">
        <v>134</v>
      </c>
      <c r="AU186" s="217" t="s">
        <v>81</v>
      </c>
      <c r="AY186" s="19" t="s">
        <v>131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79</v>
      </c>
      <c r="BK186" s="218">
        <f>ROUND(I186*H186,2)</f>
        <v>0</v>
      </c>
      <c r="BL186" s="19" t="s">
        <v>229</v>
      </c>
      <c r="BM186" s="217" t="s">
        <v>865</v>
      </c>
    </row>
    <row r="187" spans="1:47" s="2" customFormat="1" ht="12">
      <c r="A187" s="40"/>
      <c r="B187" s="41"/>
      <c r="C187" s="42"/>
      <c r="D187" s="219" t="s">
        <v>141</v>
      </c>
      <c r="E187" s="42"/>
      <c r="F187" s="220" t="s">
        <v>335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141</v>
      </c>
      <c r="AU187" s="19" t="s">
        <v>81</v>
      </c>
    </row>
    <row r="188" spans="1:51" s="15" customFormat="1" ht="12">
      <c r="A188" s="15"/>
      <c r="B188" s="247"/>
      <c r="C188" s="248"/>
      <c r="D188" s="226" t="s">
        <v>143</v>
      </c>
      <c r="E188" s="249" t="s">
        <v>19</v>
      </c>
      <c r="F188" s="250" t="s">
        <v>336</v>
      </c>
      <c r="G188" s="248"/>
      <c r="H188" s="249" t="s">
        <v>19</v>
      </c>
      <c r="I188" s="251"/>
      <c r="J188" s="248"/>
      <c r="K188" s="248"/>
      <c r="L188" s="252"/>
      <c r="M188" s="253"/>
      <c r="N188" s="254"/>
      <c r="O188" s="254"/>
      <c r="P188" s="254"/>
      <c r="Q188" s="254"/>
      <c r="R188" s="254"/>
      <c r="S188" s="254"/>
      <c r="T188" s="25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6" t="s">
        <v>143</v>
      </c>
      <c r="AU188" s="256" t="s">
        <v>81</v>
      </c>
      <c r="AV188" s="15" t="s">
        <v>79</v>
      </c>
      <c r="AW188" s="15" t="s">
        <v>32</v>
      </c>
      <c r="AX188" s="15" t="s">
        <v>71</v>
      </c>
      <c r="AY188" s="256" t="s">
        <v>131</v>
      </c>
    </row>
    <row r="189" spans="1:51" s="13" customFormat="1" ht="12">
      <c r="A189" s="13"/>
      <c r="B189" s="224"/>
      <c r="C189" s="225"/>
      <c r="D189" s="226" t="s">
        <v>143</v>
      </c>
      <c r="E189" s="227" t="s">
        <v>19</v>
      </c>
      <c r="F189" s="228" t="s">
        <v>154</v>
      </c>
      <c r="G189" s="225"/>
      <c r="H189" s="229">
        <v>3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143</v>
      </c>
      <c r="AU189" s="235" t="s">
        <v>81</v>
      </c>
      <c r="AV189" s="13" t="s">
        <v>81</v>
      </c>
      <c r="AW189" s="13" t="s">
        <v>32</v>
      </c>
      <c r="AX189" s="13" t="s">
        <v>79</v>
      </c>
      <c r="AY189" s="235" t="s">
        <v>131</v>
      </c>
    </row>
    <row r="190" spans="1:65" s="2" customFormat="1" ht="16.5" customHeight="1">
      <c r="A190" s="40"/>
      <c r="B190" s="41"/>
      <c r="C190" s="258" t="s">
        <v>311</v>
      </c>
      <c r="D190" s="258" t="s">
        <v>338</v>
      </c>
      <c r="E190" s="259" t="s">
        <v>339</v>
      </c>
      <c r="F190" s="260" t="s">
        <v>340</v>
      </c>
      <c r="G190" s="261" t="s">
        <v>341</v>
      </c>
      <c r="H190" s="262">
        <v>3</v>
      </c>
      <c r="I190" s="263"/>
      <c r="J190" s="264">
        <f>ROUND(I190*H190,2)</f>
        <v>0</v>
      </c>
      <c r="K190" s="260" t="s">
        <v>138</v>
      </c>
      <c r="L190" s="265"/>
      <c r="M190" s="266" t="s">
        <v>19</v>
      </c>
      <c r="N190" s="267" t="s">
        <v>42</v>
      </c>
      <c r="O190" s="86"/>
      <c r="P190" s="215">
        <f>O190*H190</f>
        <v>0</v>
      </c>
      <c r="Q190" s="215">
        <v>0.0005</v>
      </c>
      <c r="R190" s="215">
        <f>Q190*H190</f>
        <v>0.0015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316</v>
      </c>
      <c r="AT190" s="217" t="s">
        <v>338</v>
      </c>
      <c r="AU190" s="217" t="s">
        <v>81</v>
      </c>
      <c r="AY190" s="19" t="s">
        <v>131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79</v>
      </c>
      <c r="BK190" s="218">
        <f>ROUND(I190*H190,2)</f>
        <v>0</v>
      </c>
      <c r="BL190" s="19" t="s">
        <v>229</v>
      </c>
      <c r="BM190" s="217" t="s">
        <v>866</v>
      </c>
    </row>
    <row r="191" spans="1:65" s="2" customFormat="1" ht="24.15" customHeight="1">
      <c r="A191" s="40"/>
      <c r="B191" s="41"/>
      <c r="C191" s="206" t="s">
        <v>316</v>
      </c>
      <c r="D191" s="206" t="s">
        <v>134</v>
      </c>
      <c r="E191" s="207" t="s">
        <v>344</v>
      </c>
      <c r="F191" s="208" t="s">
        <v>345</v>
      </c>
      <c r="G191" s="209" t="s">
        <v>176</v>
      </c>
      <c r="H191" s="210">
        <v>3</v>
      </c>
      <c r="I191" s="211"/>
      <c r="J191" s="212">
        <f>ROUND(I191*H191,2)</f>
        <v>0</v>
      </c>
      <c r="K191" s="208" t="s">
        <v>138</v>
      </c>
      <c r="L191" s="46"/>
      <c r="M191" s="213" t="s">
        <v>19</v>
      </c>
      <c r="N191" s="214" t="s">
        <v>42</v>
      </c>
      <c r="O191" s="86"/>
      <c r="P191" s="215">
        <f>O191*H191</f>
        <v>0</v>
      </c>
      <c r="Q191" s="215">
        <v>0.00104</v>
      </c>
      <c r="R191" s="215">
        <f>Q191*H191</f>
        <v>0.0031199999999999995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229</v>
      </c>
      <c r="AT191" s="217" t="s">
        <v>134</v>
      </c>
      <c r="AU191" s="217" t="s">
        <v>81</v>
      </c>
      <c r="AY191" s="19" t="s">
        <v>131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79</v>
      </c>
      <c r="BK191" s="218">
        <f>ROUND(I191*H191,2)</f>
        <v>0</v>
      </c>
      <c r="BL191" s="19" t="s">
        <v>229</v>
      </c>
      <c r="BM191" s="217" t="s">
        <v>867</v>
      </c>
    </row>
    <row r="192" spans="1:47" s="2" customFormat="1" ht="12">
      <c r="A192" s="40"/>
      <c r="B192" s="41"/>
      <c r="C192" s="42"/>
      <c r="D192" s="219" t="s">
        <v>141</v>
      </c>
      <c r="E192" s="42"/>
      <c r="F192" s="220" t="s">
        <v>347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141</v>
      </c>
      <c r="AU192" s="19" t="s">
        <v>81</v>
      </c>
    </row>
    <row r="193" spans="1:65" s="2" customFormat="1" ht="16.5" customHeight="1">
      <c r="A193" s="40"/>
      <c r="B193" s="41"/>
      <c r="C193" s="206" t="s">
        <v>321</v>
      </c>
      <c r="D193" s="206" t="s">
        <v>134</v>
      </c>
      <c r="E193" s="207" t="s">
        <v>349</v>
      </c>
      <c r="F193" s="208" t="s">
        <v>350</v>
      </c>
      <c r="G193" s="209" t="s">
        <v>307</v>
      </c>
      <c r="H193" s="210">
        <v>3</v>
      </c>
      <c r="I193" s="211"/>
      <c r="J193" s="212">
        <f>ROUND(I193*H193,2)</f>
        <v>0</v>
      </c>
      <c r="K193" s="208" t="s">
        <v>138</v>
      </c>
      <c r="L193" s="46"/>
      <c r="M193" s="213" t="s">
        <v>19</v>
      </c>
      <c r="N193" s="214" t="s">
        <v>42</v>
      </c>
      <c r="O193" s="86"/>
      <c r="P193" s="215">
        <f>O193*H193</f>
        <v>0</v>
      </c>
      <c r="Q193" s="215">
        <v>0.00015</v>
      </c>
      <c r="R193" s="215">
        <f>Q193*H193</f>
        <v>0.00045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229</v>
      </c>
      <c r="AT193" s="217" t="s">
        <v>134</v>
      </c>
      <c r="AU193" s="217" t="s">
        <v>81</v>
      </c>
      <c r="AY193" s="19" t="s">
        <v>131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79</v>
      </c>
      <c r="BK193" s="218">
        <f>ROUND(I193*H193,2)</f>
        <v>0</v>
      </c>
      <c r="BL193" s="19" t="s">
        <v>229</v>
      </c>
      <c r="BM193" s="217" t="s">
        <v>868</v>
      </c>
    </row>
    <row r="194" spans="1:47" s="2" customFormat="1" ht="12">
      <c r="A194" s="40"/>
      <c r="B194" s="41"/>
      <c r="C194" s="42"/>
      <c r="D194" s="219" t="s">
        <v>141</v>
      </c>
      <c r="E194" s="42"/>
      <c r="F194" s="220" t="s">
        <v>352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141</v>
      </c>
      <c r="AU194" s="19" t="s">
        <v>81</v>
      </c>
    </row>
    <row r="195" spans="1:51" s="15" customFormat="1" ht="12">
      <c r="A195" s="15"/>
      <c r="B195" s="247"/>
      <c r="C195" s="248"/>
      <c r="D195" s="226" t="s">
        <v>143</v>
      </c>
      <c r="E195" s="249" t="s">
        <v>19</v>
      </c>
      <c r="F195" s="250" t="s">
        <v>353</v>
      </c>
      <c r="G195" s="248"/>
      <c r="H195" s="249" t="s">
        <v>19</v>
      </c>
      <c r="I195" s="251"/>
      <c r="J195" s="248"/>
      <c r="K195" s="248"/>
      <c r="L195" s="252"/>
      <c r="M195" s="253"/>
      <c r="N195" s="254"/>
      <c r="O195" s="254"/>
      <c r="P195" s="254"/>
      <c r="Q195" s="254"/>
      <c r="R195" s="254"/>
      <c r="S195" s="254"/>
      <c r="T195" s="25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6" t="s">
        <v>143</v>
      </c>
      <c r="AU195" s="256" t="s">
        <v>81</v>
      </c>
      <c r="AV195" s="15" t="s">
        <v>79</v>
      </c>
      <c r="AW195" s="15" t="s">
        <v>32</v>
      </c>
      <c r="AX195" s="15" t="s">
        <v>71</v>
      </c>
      <c r="AY195" s="256" t="s">
        <v>131</v>
      </c>
    </row>
    <row r="196" spans="1:51" s="13" customFormat="1" ht="12">
      <c r="A196" s="13"/>
      <c r="B196" s="224"/>
      <c r="C196" s="225"/>
      <c r="D196" s="226" t="s">
        <v>143</v>
      </c>
      <c r="E196" s="227" t="s">
        <v>19</v>
      </c>
      <c r="F196" s="228" t="s">
        <v>154</v>
      </c>
      <c r="G196" s="225"/>
      <c r="H196" s="229">
        <v>3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143</v>
      </c>
      <c r="AU196" s="235" t="s">
        <v>81</v>
      </c>
      <c r="AV196" s="13" t="s">
        <v>81</v>
      </c>
      <c r="AW196" s="13" t="s">
        <v>32</v>
      </c>
      <c r="AX196" s="13" t="s">
        <v>79</v>
      </c>
      <c r="AY196" s="235" t="s">
        <v>131</v>
      </c>
    </row>
    <row r="197" spans="1:65" s="2" customFormat="1" ht="21.75" customHeight="1">
      <c r="A197" s="40"/>
      <c r="B197" s="41"/>
      <c r="C197" s="206" t="s">
        <v>326</v>
      </c>
      <c r="D197" s="206" t="s">
        <v>134</v>
      </c>
      <c r="E197" s="207" t="s">
        <v>355</v>
      </c>
      <c r="F197" s="208" t="s">
        <v>356</v>
      </c>
      <c r="G197" s="209" t="s">
        <v>307</v>
      </c>
      <c r="H197" s="210">
        <v>2</v>
      </c>
      <c r="I197" s="211"/>
      <c r="J197" s="212">
        <f>ROUND(I197*H197,2)</f>
        <v>0</v>
      </c>
      <c r="K197" s="208" t="s">
        <v>19</v>
      </c>
      <c r="L197" s="46"/>
      <c r="M197" s="213" t="s">
        <v>19</v>
      </c>
      <c r="N197" s="214" t="s">
        <v>42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229</v>
      </c>
      <c r="AT197" s="217" t="s">
        <v>134</v>
      </c>
      <c r="AU197" s="217" t="s">
        <v>81</v>
      </c>
      <c r="AY197" s="19" t="s">
        <v>131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79</v>
      </c>
      <c r="BK197" s="218">
        <f>ROUND(I197*H197,2)</f>
        <v>0</v>
      </c>
      <c r="BL197" s="19" t="s">
        <v>229</v>
      </c>
      <c r="BM197" s="217" t="s">
        <v>869</v>
      </c>
    </row>
    <row r="198" spans="1:65" s="2" customFormat="1" ht="21.75" customHeight="1">
      <c r="A198" s="40"/>
      <c r="B198" s="41"/>
      <c r="C198" s="206" t="s">
        <v>331</v>
      </c>
      <c r="D198" s="206" t="s">
        <v>134</v>
      </c>
      <c r="E198" s="207" t="s">
        <v>359</v>
      </c>
      <c r="F198" s="208" t="s">
        <v>360</v>
      </c>
      <c r="G198" s="209" t="s">
        <v>307</v>
      </c>
      <c r="H198" s="210">
        <v>5</v>
      </c>
      <c r="I198" s="211"/>
      <c r="J198" s="212">
        <f>ROUND(I198*H198,2)</f>
        <v>0</v>
      </c>
      <c r="K198" s="208" t="s">
        <v>19</v>
      </c>
      <c r="L198" s="46"/>
      <c r="M198" s="213" t="s">
        <v>19</v>
      </c>
      <c r="N198" s="214" t="s">
        <v>42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229</v>
      </c>
      <c r="AT198" s="217" t="s">
        <v>134</v>
      </c>
      <c r="AU198" s="217" t="s">
        <v>81</v>
      </c>
      <c r="AY198" s="19" t="s">
        <v>131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79</v>
      </c>
      <c r="BK198" s="218">
        <f>ROUND(I198*H198,2)</f>
        <v>0</v>
      </c>
      <c r="BL198" s="19" t="s">
        <v>229</v>
      </c>
      <c r="BM198" s="217" t="s">
        <v>870</v>
      </c>
    </row>
    <row r="199" spans="1:65" s="2" customFormat="1" ht="21.75" customHeight="1">
      <c r="A199" s="40"/>
      <c r="B199" s="41"/>
      <c r="C199" s="206" t="s">
        <v>337</v>
      </c>
      <c r="D199" s="206" t="s">
        <v>134</v>
      </c>
      <c r="E199" s="207" t="s">
        <v>363</v>
      </c>
      <c r="F199" s="208" t="s">
        <v>364</v>
      </c>
      <c r="G199" s="209" t="s">
        <v>307</v>
      </c>
      <c r="H199" s="210">
        <v>1</v>
      </c>
      <c r="I199" s="211"/>
      <c r="J199" s="212">
        <f>ROUND(I199*H199,2)</f>
        <v>0</v>
      </c>
      <c r="K199" s="208" t="s">
        <v>19</v>
      </c>
      <c r="L199" s="46"/>
      <c r="M199" s="213" t="s">
        <v>19</v>
      </c>
      <c r="N199" s="214" t="s">
        <v>42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229</v>
      </c>
      <c r="AT199" s="217" t="s">
        <v>134</v>
      </c>
      <c r="AU199" s="217" t="s">
        <v>81</v>
      </c>
      <c r="AY199" s="19" t="s">
        <v>131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79</v>
      </c>
      <c r="BK199" s="218">
        <f>ROUND(I199*H199,2)</f>
        <v>0</v>
      </c>
      <c r="BL199" s="19" t="s">
        <v>229</v>
      </c>
      <c r="BM199" s="217" t="s">
        <v>871</v>
      </c>
    </row>
    <row r="200" spans="1:65" s="2" customFormat="1" ht="16.5" customHeight="1">
      <c r="A200" s="40"/>
      <c r="B200" s="41"/>
      <c r="C200" s="206" t="s">
        <v>343</v>
      </c>
      <c r="D200" s="206" t="s">
        <v>134</v>
      </c>
      <c r="E200" s="207" t="s">
        <v>367</v>
      </c>
      <c r="F200" s="208" t="s">
        <v>368</v>
      </c>
      <c r="G200" s="209" t="s">
        <v>307</v>
      </c>
      <c r="H200" s="210">
        <v>1</v>
      </c>
      <c r="I200" s="211"/>
      <c r="J200" s="212">
        <f>ROUND(I200*H200,2)</f>
        <v>0</v>
      </c>
      <c r="K200" s="208" t="s">
        <v>19</v>
      </c>
      <c r="L200" s="46"/>
      <c r="M200" s="213" t="s">
        <v>19</v>
      </c>
      <c r="N200" s="214" t="s">
        <v>42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229</v>
      </c>
      <c r="AT200" s="217" t="s">
        <v>134</v>
      </c>
      <c r="AU200" s="217" t="s">
        <v>81</v>
      </c>
      <c r="AY200" s="19" t="s">
        <v>131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79</v>
      </c>
      <c r="BK200" s="218">
        <f>ROUND(I200*H200,2)</f>
        <v>0</v>
      </c>
      <c r="BL200" s="19" t="s">
        <v>229</v>
      </c>
      <c r="BM200" s="217" t="s">
        <v>872</v>
      </c>
    </row>
    <row r="201" spans="1:65" s="2" customFormat="1" ht="24.15" customHeight="1">
      <c r="A201" s="40"/>
      <c r="B201" s="41"/>
      <c r="C201" s="206" t="s">
        <v>348</v>
      </c>
      <c r="D201" s="206" t="s">
        <v>134</v>
      </c>
      <c r="E201" s="207" t="s">
        <v>873</v>
      </c>
      <c r="F201" s="208" t="s">
        <v>874</v>
      </c>
      <c r="G201" s="209" t="s">
        <v>281</v>
      </c>
      <c r="H201" s="257"/>
      <c r="I201" s="211"/>
      <c r="J201" s="212">
        <f>ROUND(I201*H201,2)</f>
        <v>0</v>
      </c>
      <c r="K201" s="208" t="s">
        <v>138</v>
      </c>
      <c r="L201" s="46"/>
      <c r="M201" s="213" t="s">
        <v>19</v>
      </c>
      <c r="N201" s="214" t="s">
        <v>42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229</v>
      </c>
      <c r="AT201" s="217" t="s">
        <v>134</v>
      </c>
      <c r="AU201" s="217" t="s">
        <v>81</v>
      </c>
      <c r="AY201" s="19" t="s">
        <v>131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79</v>
      </c>
      <c r="BK201" s="218">
        <f>ROUND(I201*H201,2)</f>
        <v>0</v>
      </c>
      <c r="BL201" s="19" t="s">
        <v>229</v>
      </c>
      <c r="BM201" s="217" t="s">
        <v>875</v>
      </c>
    </row>
    <row r="202" spans="1:47" s="2" customFormat="1" ht="12">
      <c r="A202" s="40"/>
      <c r="B202" s="41"/>
      <c r="C202" s="42"/>
      <c r="D202" s="219" t="s">
        <v>141</v>
      </c>
      <c r="E202" s="42"/>
      <c r="F202" s="220" t="s">
        <v>876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141</v>
      </c>
      <c r="AU202" s="19" t="s">
        <v>81</v>
      </c>
    </row>
    <row r="203" spans="1:63" s="12" customFormat="1" ht="22.8" customHeight="1">
      <c r="A203" s="12"/>
      <c r="B203" s="190"/>
      <c r="C203" s="191"/>
      <c r="D203" s="192" t="s">
        <v>70</v>
      </c>
      <c r="E203" s="204" t="s">
        <v>375</v>
      </c>
      <c r="F203" s="204" t="s">
        <v>376</v>
      </c>
      <c r="G203" s="191"/>
      <c r="H203" s="191"/>
      <c r="I203" s="194"/>
      <c r="J203" s="205">
        <f>BK203</f>
        <v>0</v>
      </c>
      <c r="K203" s="191"/>
      <c r="L203" s="196"/>
      <c r="M203" s="197"/>
      <c r="N203" s="198"/>
      <c r="O203" s="198"/>
      <c r="P203" s="199">
        <f>SUM(P204:P207)</f>
        <v>0</v>
      </c>
      <c r="Q203" s="198"/>
      <c r="R203" s="199">
        <f>SUM(R204:R207)</f>
        <v>0.0368</v>
      </c>
      <c r="S203" s="198"/>
      <c r="T203" s="200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1" t="s">
        <v>81</v>
      </c>
      <c r="AT203" s="202" t="s">
        <v>70</v>
      </c>
      <c r="AU203" s="202" t="s">
        <v>79</v>
      </c>
      <c r="AY203" s="201" t="s">
        <v>131</v>
      </c>
      <c r="BK203" s="203">
        <f>SUM(BK204:BK207)</f>
        <v>0</v>
      </c>
    </row>
    <row r="204" spans="1:65" s="2" customFormat="1" ht="24.15" customHeight="1">
      <c r="A204" s="40"/>
      <c r="B204" s="41"/>
      <c r="C204" s="206" t="s">
        <v>354</v>
      </c>
      <c r="D204" s="206" t="s">
        <v>134</v>
      </c>
      <c r="E204" s="207" t="s">
        <v>378</v>
      </c>
      <c r="F204" s="208" t="s">
        <v>379</v>
      </c>
      <c r="G204" s="209" t="s">
        <v>176</v>
      </c>
      <c r="H204" s="210">
        <v>4</v>
      </c>
      <c r="I204" s="211"/>
      <c r="J204" s="212">
        <f>ROUND(I204*H204,2)</f>
        <v>0</v>
      </c>
      <c r="K204" s="208" t="s">
        <v>138</v>
      </c>
      <c r="L204" s="46"/>
      <c r="M204" s="213" t="s">
        <v>19</v>
      </c>
      <c r="N204" s="214" t="s">
        <v>42</v>
      </c>
      <c r="O204" s="86"/>
      <c r="P204" s="215">
        <f>O204*H204</f>
        <v>0</v>
      </c>
      <c r="Q204" s="215">
        <v>0.0092</v>
      </c>
      <c r="R204" s="215">
        <f>Q204*H204</f>
        <v>0.0368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229</v>
      </c>
      <c r="AT204" s="217" t="s">
        <v>134</v>
      </c>
      <c r="AU204" s="217" t="s">
        <v>81</v>
      </c>
      <c r="AY204" s="19" t="s">
        <v>131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79</v>
      </c>
      <c r="BK204" s="218">
        <f>ROUND(I204*H204,2)</f>
        <v>0</v>
      </c>
      <c r="BL204" s="19" t="s">
        <v>229</v>
      </c>
      <c r="BM204" s="217" t="s">
        <v>877</v>
      </c>
    </row>
    <row r="205" spans="1:47" s="2" customFormat="1" ht="12">
      <c r="A205" s="40"/>
      <c r="B205" s="41"/>
      <c r="C205" s="42"/>
      <c r="D205" s="219" t="s">
        <v>141</v>
      </c>
      <c r="E205" s="42"/>
      <c r="F205" s="220" t="s">
        <v>381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141</v>
      </c>
      <c r="AU205" s="19" t="s">
        <v>81</v>
      </c>
    </row>
    <row r="206" spans="1:65" s="2" customFormat="1" ht="24.15" customHeight="1">
      <c r="A206" s="40"/>
      <c r="B206" s="41"/>
      <c r="C206" s="206" t="s">
        <v>358</v>
      </c>
      <c r="D206" s="206" t="s">
        <v>134</v>
      </c>
      <c r="E206" s="207" t="s">
        <v>878</v>
      </c>
      <c r="F206" s="208" t="s">
        <v>879</v>
      </c>
      <c r="G206" s="209" t="s">
        <v>281</v>
      </c>
      <c r="H206" s="257"/>
      <c r="I206" s="211"/>
      <c r="J206" s="212">
        <f>ROUND(I206*H206,2)</f>
        <v>0</v>
      </c>
      <c r="K206" s="208" t="s">
        <v>138</v>
      </c>
      <c r="L206" s="46"/>
      <c r="M206" s="213" t="s">
        <v>19</v>
      </c>
      <c r="N206" s="214" t="s">
        <v>42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229</v>
      </c>
      <c r="AT206" s="217" t="s">
        <v>134</v>
      </c>
      <c r="AU206" s="217" t="s">
        <v>81</v>
      </c>
      <c r="AY206" s="19" t="s">
        <v>131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79</v>
      </c>
      <c r="BK206" s="218">
        <f>ROUND(I206*H206,2)</f>
        <v>0</v>
      </c>
      <c r="BL206" s="19" t="s">
        <v>229</v>
      </c>
      <c r="BM206" s="217" t="s">
        <v>880</v>
      </c>
    </row>
    <row r="207" spans="1:47" s="2" customFormat="1" ht="12">
      <c r="A207" s="40"/>
      <c r="B207" s="41"/>
      <c r="C207" s="42"/>
      <c r="D207" s="219" t="s">
        <v>141</v>
      </c>
      <c r="E207" s="42"/>
      <c r="F207" s="220" t="s">
        <v>881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141</v>
      </c>
      <c r="AU207" s="19" t="s">
        <v>81</v>
      </c>
    </row>
    <row r="208" spans="1:63" s="12" customFormat="1" ht="22.8" customHeight="1">
      <c r="A208" s="12"/>
      <c r="B208" s="190"/>
      <c r="C208" s="191"/>
      <c r="D208" s="192" t="s">
        <v>70</v>
      </c>
      <c r="E208" s="204" t="s">
        <v>387</v>
      </c>
      <c r="F208" s="204" t="s">
        <v>388</v>
      </c>
      <c r="G208" s="191"/>
      <c r="H208" s="191"/>
      <c r="I208" s="194"/>
      <c r="J208" s="205">
        <f>BK208</f>
        <v>0</v>
      </c>
      <c r="K208" s="191"/>
      <c r="L208" s="196"/>
      <c r="M208" s="197"/>
      <c r="N208" s="198"/>
      <c r="O208" s="198"/>
      <c r="P208" s="199">
        <f>SUM(P209:P211)</f>
        <v>0</v>
      </c>
      <c r="Q208" s="198"/>
      <c r="R208" s="199">
        <f>SUM(R209:R211)</f>
        <v>0</v>
      </c>
      <c r="S208" s="198"/>
      <c r="T208" s="200">
        <f>SUM(T209:T211)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1" t="s">
        <v>81</v>
      </c>
      <c r="AT208" s="202" t="s">
        <v>70</v>
      </c>
      <c r="AU208" s="202" t="s">
        <v>79</v>
      </c>
      <c r="AY208" s="201" t="s">
        <v>131</v>
      </c>
      <c r="BK208" s="203">
        <f>SUM(BK209:BK211)</f>
        <v>0</v>
      </c>
    </row>
    <row r="209" spans="1:65" s="2" customFormat="1" ht="24.15" customHeight="1">
      <c r="A209" s="40"/>
      <c r="B209" s="41"/>
      <c r="C209" s="206" t="s">
        <v>362</v>
      </c>
      <c r="D209" s="206" t="s">
        <v>134</v>
      </c>
      <c r="E209" s="207" t="s">
        <v>390</v>
      </c>
      <c r="F209" s="208" t="s">
        <v>391</v>
      </c>
      <c r="G209" s="209" t="s">
        <v>176</v>
      </c>
      <c r="H209" s="210">
        <v>2</v>
      </c>
      <c r="I209" s="211"/>
      <c r="J209" s="212">
        <f>ROUND(I209*H209,2)</f>
        <v>0</v>
      </c>
      <c r="K209" s="208" t="s">
        <v>19</v>
      </c>
      <c r="L209" s="46"/>
      <c r="M209" s="213" t="s">
        <v>19</v>
      </c>
      <c r="N209" s="214" t="s">
        <v>42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229</v>
      </c>
      <c r="AT209" s="217" t="s">
        <v>134</v>
      </c>
      <c r="AU209" s="217" t="s">
        <v>81</v>
      </c>
      <c r="AY209" s="19" t="s">
        <v>131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79</v>
      </c>
      <c r="BK209" s="218">
        <f>ROUND(I209*H209,2)</f>
        <v>0</v>
      </c>
      <c r="BL209" s="19" t="s">
        <v>229</v>
      </c>
      <c r="BM209" s="217" t="s">
        <v>882</v>
      </c>
    </row>
    <row r="210" spans="1:65" s="2" customFormat="1" ht="24.15" customHeight="1">
      <c r="A210" s="40"/>
      <c r="B210" s="41"/>
      <c r="C210" s="206" t="s">
        <v>366</v>
      </c>
      <c r="D210" s="206" t="s">
        <v>134</v>
      </c>
      <c r="E210" s="207" t="s">
        <v>883</v>
      </c>
      <c r="F210" s="208" t="s">
        <v>884</v>
      </c>
      <c r="G210" s="209" t="s">
        <v>281</v>
      </c>
      <c r="H210" s="257"/>
      <c r="I210" s="211"/>
      <c r="J210" s="212">
        <f>ROUND(I210*H210,2)</f>
        <v>0</v>
      </c>
      <c r="K210" s="208" t="s">
        <v>138</v>
      </c>
      <c r="L210" s="46"/>
      <c r="M210" s="213" t="s">
        <v>19</v>
      </c>
      <c r="N210" s="214" t="s">
        <v>42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229</v>
      </c>
      <c r="AT210" s="217" t="s">
        <v>134</v>
      </c>
      <c r="AU210" s="217" t="s">
        <v>81</v>
      </c>
      <c r="AY210" s="19" t="s">
        <v>131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79</v>
      </c>
      <c r="BK210" s="218">
        <f>ROUND(I210*H210,2)</f>
        <v>0</v>
      </c>
      <c r="BL210" s="19" t="s">
        <v>229</v>
      </c>
      <c r="BM210" s="217" t="s">
        <v>885</v>
      </c>
    </row>
    <row r="211" spans="1:47" s="2" customFormat="1" ht="12">
      <c r="A211" s="40"/>
      <c r="B211" s="41"/>
      <c r="C211" s="42"/>
      <c r="D211" s="219" t="s">
        <v>141</v>
      </c>
      <c r="E211" s="42"/>
      <c r="F211" s="220" t="s">
        <v>886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141</v>
      </c>
      <c r="AU211" s="19" t="s">
        <v>81</v>
      </c>
    </row>
    <row r="212" spans="1:63" s="12" customFormat="1" ht="22.8" customHeight="1">
      <c r="A212" s="12"/>
      <c r="B212" s="190"/>
      <c r="C212" s="191"/>
      <c r="D212" s="192" t="s">
        <v>70</v>
      </c>
      <c r="E212" s="204" t="s">
        <v>398</v>
      </c>
      <c r="F212" s="204" t="s">
        <v>399</v>
      </c>
      <c r="G212" s="191"/>
      <c r="H212" s="191"/>
      <c r="I212" s="194"/>
      <c r="J212" s="205">
        <f>BK212</f>
        <v>0</v>
      </c>
      <c r="K212" s="191"/>
      <c r="L212" s="196"/>
      <c r="M212" s="197"/>
      <c r="N212" s="198"/>
      <c r="O212" s="198"/>
      <c r="P212" s="199">
        <f>SUM(P213:P218)</f>
        <v>0</v>
      </c>
      <c r="Q212" s="198"/>
      <c r="R212" s="199">
        <f>SUM(R213:R218)</f>
        <v>0</v>
      </c>
      <c r="S212" s="198"/>
      <c r="T212" s="200">
        <f>SUM(T213:T218)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1" t="s">
        <v>81</v>
      </c>
      <c r="AT212" s="202" t="s">
        <v>70</v>
      </c>
      <c r="AU212" s="202" t="s">
        <v>79</v>
      </c>
      <c r="AY212" s="201" t="s">
        <v>131</v>
      </c>
      <c r="BK212" s="203">
        <f>SUM(BK213:BK218)</f>
        <v>0</v>
      </c>
    </row>
    <row r="213" spans="1:65" s="2" customFormat="1" ht="16.5" customHeight="1">
      <c r="A213" s="40"/>
      <c r="B213" s="41"/>
      <c r="C213" s="206" t="s">
        <v>370</v>
      </c>
      <c r="D213" s="206" t="s">
        <v>134</v>
      </c>
      <c r="E213" s="207" t="s">
        <v>401</v>
      </c>
      <c r="F213" s="208" t="s">
        <v>402</v>
      </c>
      <c r="G213" s="209" t="s">
        <v>307</v>
      </c>
      <c r="H213" s="210">
        <v>5</v>
      </c>
      <c r="I213" s="211"/>
      <c r="J213" s="212">
        <f>ROUND(I213*H213,2)</f>
        <v>0</v>
      </c>
      <c r="K213" s="208" t="s">
        <v>19</v>
      </c>
      <c r="L213" s="46"/>
      <c r="M213" s="213" t="s">
        <v>19</v>
      </c>
      <c r="N213" s="214" t="s">
        <v>42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229</v>
      </c>
      <c r="AT213" s="217" t="s">
        <v>134</v>
      </c>
      <c r="AU213" s="217" t="s">
        <v>81</v>
      </c>
      <c r="AY213" s="19" t="s">
        <v>131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79</v>
      </c>
      <c r="BK213" s="218">
        <f>ROUND(I213*H213,2)</f>
        <v>0</v>
      </c>
      <c r="BL213" s="19" t="s">
        <v>229</v>
      </c>
      <c r="BM213" s="217" t="s">
        <v>887</v>
      </c>
    </row>
    <row r="214" spans="1:65" s="2" customFormat="1" ht="21.75" customHeight="1">
      <c r="A214" s="40"/>
      <c r="B214" s="41"/>
      <c r="C214" s="206" t="s">
        <v>377</v>
      </c>
      <c r="D214" s="206" t="s">
        <v>134</v>
      </c>
      <c r="E214" s="207" t="s">
        <v>888</v>
      </c>
      <c r="F214" s="208" t="s">
        <v>889</v>
      </c>
      <c r="G214" s="209" t="s">
        <v>307</v>
      </c>
      <c r="H214" s="210">
        <v>1</v>
      </c>
      <c r="I214" s="211"/>
      <c r="J214" s="212">
        <f>ROUND(I214*H214,2)</f>
        <v>0</v>
      </c>
      <c r="K214" s="208" t="s">
        <v>19</v>
      </c>
      <c r="L214" s="46"/>
      <c r="M214" s="213" t="s">
        <v>19</v>
      </c>
      <c r="N214" s="214" t="s">
        <v>42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229</v>
      </c>
      <c r="AT214" s="217" t="s">
        <v>134</v>
      </c>
      <c r="AU214" s="217" t="s">
        <v>81</v>
      </c>
      <c r="AY214" s="19" t="s">
        <v>131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79</v>
      </c>
      <c r="BK214" s="218">
        <f>ROUND(I214*H214,2)</f>
        <v>0</v>
      </c>
      <c r="BL214" s="19" t="s">
        <v>229</v>
      </c>
      <c r="BM214" s="217" t="s">
        <v>890</v>
      </c>
    </row>
    <row r="215" spans="1:65" s="2" customFormat="1" ht="16.5" customHeight="1">
      <c r="A215" s="40"/>
      <c r="B215" s="41"/>
      <c r="C215" s="206" t="s">
        <v>382</v>
      </c>
      <c r="D215" s="206" t="s">
        <v>134</v>
      </c>
      <c r="E215" s="207" t="s">
        <v>405</v>
      </c>
      <c r="F215" s="208" t="s">
        <v>406</v>
      </c>
      <c r="G215" s="209" t="s">
        <v>307</v>
      </c>
      <c r="H215" s="210">
        <v>2</v>
      </c>
      <c r="I215" s="211"/>
      <c r="J215" s="212">
        <f>ROUND(I215*H215,2)</f>
        <v>0</v>
      </c>
      <c r="K215" s="208" t="s">
        <v>19</v>
      </c>
      <c r="L215" s="46"/>
      <c r="M215" s="213" t="s">
        <v>19</v>
      </c>
      <c r="N215" s="214" t="s">
        <v>42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229</v>
      </c>
      <c r="AT215" s="217" t="s">
        <v>134</v>
      </c>
      <c r="AU215" s="217" t="s">
        <v>81</v>
      </c>
      <c r="AY215" s="19" t="s">
        <v>131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79</v>
      </c>
      <c r="BK215" s="218">
        <f>ROUND(I215*H215,2)</f>
        <v>0</v>
      </c>
      <c r="BL215" s="19" t="s">
        <v>229</v>
      </c>
      <c r="BM215" s="217" t="s">
        <v>891</v>
      </c>
    </row>
    <row r="216" spans="1:65" s="2" customFormat="1" ht="16.5" customHeight="1">
      <c r="A216" s="40"/>
      <c r="B216" s="41"/>
      <c r="C216" s="206" t="s">
        <v>389</v>
      </c>
      <c r="D216" s="206" t="s">
        <v>134</v>
      </c>
      <c r="E216" s="207" t="s">
        <v>409</v>
      </c>
      <c r="F216" s="208" t="s">
        <v>410</v>
      </c>
      <c r="G216" s="209" t="s">
        <v>176</v>
      </c>
      <c r="H216" s="210">
        <v>1</v>
      </c>
      <c r="I216" s="211"/>
      <c r="J216" s="212">
        <f>ROUND(I216*H216,2)</f>
        <v>0</v>
      </c>
      <c r="K216" s="208" t="s">
        <v>19</v>
      </c>
      <c r="L216" s="46"/>
      <c r="M216" s="213" t="s">
        <v>19</v>
      </c>
      <c r="N216" s="214" t="s">
        <v>42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229</v>
      </c>
      <c r="AT216" s="217" t="s">
        <v>134</v>
      </c>
      <c r="AU216" s="217" t="s">
        <v>81</v>
      </c>
      <c r="AY216" s="19" t="s">
        <v>131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79</v>
      </c>
      <c r="BK216" s="218">
        <f>ROUND(I216*H216,2)</f>
        <v>0</v>
      </c>
      <c r="BL216" s="19" t="s">
        <v>229</v>
      </c>
      <c r="BM216" s="217" t="s">
        <v>892</v>
      </c>
    </row>
    <row r="217" spans="1:65" s="2" customFormat="1" ht="24.15" customHeight="1">
      <c r="A217" s="40"/>
      <c r="B217" s="41"/>
      <c r="C217" s="206" t="s">
        <v>393</v>
      </c>
      <c r="D217" s="206" t="s">
        <v>134</v>
      </c>
      <c r="E217" s="207" t="s">
        <v>893</v>
      </c>
      <c r="F217" s="208" t="s">
        <v>894</v>
      </c>
      <c r="G217" s="209" t="s">
        <v>281</v>
      </c>
      <c r="H217" s="257"/>
      <c r="I217" s="211"/>
      <c r="J217" s="212">
        <f>ROUND(I217*H217,2)</f>
        <v>0</v>
      </c>
      <c r="K217" s="208" t="s">
        <v>138</v>
      </c>
      <c r="L217" s="46"/>
      <c r="M217" s="213" t="s">
        <v>19</v>
      </c>
      <c r="N217" s="214" t="s">
        <v>42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229</v>
      </c>
      <c r="AT217" s="217" t="s">
        <v>134</v>
      </c>
      <c r="AU217" s="217" t="s">
        <v>81</v>
      </c>
      <c r="AY217" s="19" t="s">
        <v>131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79</v>
      </c>
      <c r="BK217" s="218">
        <f>ROUND(I217*H217,2)</f>
        <v>0</v>
      </c>
      <c r="BL217" s="19" t="s">
        <v>229</v>
      </c>
      <c r="BM217" s="217" t="s">
        <v>895</v>
      </c>
    </row>
    <row r="218" spans="1:47" s="2" customFormat="1" ht="12">
      <c r="A218" s="40"/>
      <c r="B218" s="41"/>
      <c r="C218" s="42"/>
      <c r="D218" s="219" t="s">
        <v>141</v>
      </c>
      <c r="E218" s="42"/>
      <c r="F218" s="220" t="s">
        <v>896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141</v>
      </c>
      <c r="AU218" s="19" t="s">
        <v>81</v>
      </c>
    </row>
    <row r="219" spans="1:63" s="12" customFormat="1" ht="22.8" customHeight="1">
      <c r="A219" s="12"/>
      <c r="B219" s="190"/>
      <c r="C219" s="191"/>
      <c r="D219" s="192" t="s">
        <v>70</v>
      </c>
      <c r="E219" s="204" t="s">
        <v>417</v>
      </c>
      <c r="F219" s="204" t="s">
        <v>418</v>
      </c>
      <c r="G219" s="191"/>
      <c r="H219" s="191"/>
      <c r="I219" s="194"/>
      <c r="J219" s="205">
        <f>BK219</f>
        <v>0</v>
      </c>
      <c r="K219" s="191"/>
      <c r="L219" s="196"/>
      <c r="M219" s="197"/>
      <c r="N219" s="198"/>
      <c r="O219" s="198"/>
      <c r="P219" s="199">
        <f>SUM(P220:P224)</f>
        <v>0</v>
      </c>
      <c r="Q219" s="198"/>
      <c r="R219" s="199">
        <f>SUM(R220:R224)</f>
        <v>0.1309646</v>
      </c>
      <c r="S219" s="198"/>
      <c r="T219" s="200">
        <f>SUM(T220:T224)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81</v>
      </c>
      <c r="AT219" s="202" t="s">
        <v>70</v>
      </c>
      <c r="AU219" s="202" t="s">
        <v>79</v>
      </c>
      <c r="AY219" s="201" t="s">
        <v>131</v>
      </c>
      <c r="BK219" s="203">
        <f>SUM(BK220:BK224)</f>
        <v>0</v>
      </c>
    </row>
    <row r="220" spans="1:65" s="2" customFormat="1" ht="37.8" customHeight="1">
      <c r="A220" s="40"/>
      <c r="B220" s="41"/>
      <c r="C220" s="206" t="s">
        <v>400</v>
      </c>
      <c r="D220" s="206" t="s">
        <v>134</v>
      </c>
      <c r="E220" s="207" t="s">
        <v>420</v>
      </c>
      <c r="F220" s="208" t="s">
        <v>421</v>
      </c>
      <c r="G220" s="209" t="s">
        <v>137</v>
      </c>
      <c r="H220" s="210">
        <v>4.42</v>
      </c>
      <c r="I220" s="211"/>
      <c r="J220" s="212">
        <f>ROUND(I220*H220,2)</f>
        <v>0</v>
      </c>
      <c r="K220" s="208" t="s">
        <v>138</v>
      </c>
      <c r="L220" s="46"/>
      <c r="M220" s="213" t="s">
        <v>19</v>
      </c>
      <c r="N220" s="214" t="s">
        <v>42</v>
      </c>
      <c r="O220" s="86"/>
      <c r="P220" s="215">
        <f>O220*H220</f>
        <v>0</v>
      </c>
      <c r="Q220" s="215">
        <v>0.02963</v>
      </c>
      <c r="R220" s="215">
        <f>Q220*H220</f>
        <v>0.1309646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229</v>
      </c>
      <c r="AT220" s="217" t="s">
        <v>134</v>
      </c>
      <c r="AU220" s="217" t="s">
        <v>81</v>
      </c>
      <c r="AY220" s="19" t="s">
        <v>131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79</v>
      </c>
      <c r="BK220" s="218">
        <f>ROUND(I220*H220,2)</f>
        <v>0</v>
      </c>
      <c r="BL220" s="19" t="s">
        <v>229</v>
      </c>
      <c r="BM220" s="217" t="s">
        <v>897</v>
      </c>
    </row>
    <row r="221" spans="1:47" s="2" customFormat="1" ht="12">
      <c r="A221" s="40"/>
      <c r="B221" s="41"/>
      <c r="C221" s="42"/>
      <c r="D221" s="219" t="s">
        <v>141</v>
      </c>
      <c r="E221" s="42"/>
      <c r="F221" s="220" t="s">
        <v>423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141</v>
      </c>
      <c r="AU221" s="19" t="s">
        <v>81</v>
      </c>
    </row>
    <row r="222" spans="1:51" s="13" customFormat="1" ht="12">
      <c r="A222" s="13"/>
      <c r="B222" s="224"/>
      <c r="C222" s="225"/>
      <c r="D222" s="226" t="s">
        <v>143</v>
      </c>
      <c r="E222" s="227" t="s">
        <v>19</v>
      </c>
      <c r="F222" s="228" t="s">
        <v>898</v>
      </c>
      <c r="G222" s="225"/>
      <c r="H222" s="229">
        <v>4.42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143</v>
      </c>
      <c r="AU222" s="235" t="s">
        <v>81</v>
      </c>
      <c r="AV222" s="13" t="s">
        <v>81</v>
      </c>
      <c r="AW222" s="13" t="s">
        <v>32</v>
      </c>
      <c r="AX222" s="13" t="s">
        <v>79</v>
      </c>
      <c r="AY222" s="235" t="s">
        <v>131</v>
      </c>
    </row>
    <row r="223" spans="1:65" s="2" customFormat="1" ht="24.15" customHeight="1">
      <c r="A223" s="40"/>
      <c r="B223" s="41"/>
      <c r="C223" s="206" t="s">
        <v>404</v>
      </c>
      <c r="D223" s="206" t="s">
        <v>134</v>
      </c>
      <c r="E223" s="207" t="s">
        <v>899</v>
      </c>
      <c r="F223" s="208" t="s">
        <v>900</v>
      </c>
      <c r="G223" s="209" t="s">
        <v>281</v>
      </c>
      <c r="H223" s="257"/>
      <c r="I223" s="211"/>
      <c r="J223" s="212">
        <f>ROUND(I223*H223,2)</f>
        <v>0</v>
      </c>
      <c r="K223" s="208" t="s">
        <v>138</v>
      </c>
      <c r="L223" s="46"/>
      <c r="M223" s="213" t="s">
        <v>19</v>
      </c>
      <c r="N223" s="214" t="s">
        <v>42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229</v>
      </c>
      <c r="AT223" s="217" t="s">
        <v>134</v>
      </c>
      <c r="AU223" s="217" t="s">
        <v>81</v>
      </c>
      <c r="AY223" s="19" t="s">
        <v>131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79</v>
      </c>
      <c r="BK223" s="218">
        <f>ROUND(I223*H223,2)</f>
        <v>0</v>
      </c>
      <c r="BL223" s="19" t="s">
        <v>229</v>
      </c>
      <c r="BM223" s="217" t="s">
        <v>901</v>
      </c>
    </row>
    <row r="224" spans="1:47" s="2" customFormat="1" ht="12">
      <c r="A224" s="40"/>
      <c r="B224" s="41"/>
      <c r="C224" s="42"/>
      <c r="D224" s="219" t="s">
        <v>141</v>
      </c>
      <c r="E224" s="42"/>
      <c r="F224" s="220" t="s">
        <v>902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141</v>
      </c>
      <c r="AU224" s="19" t="s">
        <v>81</v>
      </c>
    </row>
    <row r="225" spans="1:63" s="12" customFormat="1" ht="22.8" customHeight="1">
      <c r="A225" s="12"/>
      <c r="B225" s="190"/>
      <c r="C225" s="191"/>
      <c r="D225" s="192" t="s">
        <v>70</v>
      </c>
      <c r="E225" s="204" t="s">
        <v>430</v>
      </c>
      <c r="F225" s="204" t="s">
        <v>431</v>
      </c>
      <c r="G225" s="191"/>
      <c r="H225" s="191"/>
      <c r="I225" s="194"/>
      <c r="J225" s="205">
        <f>BK225</f>
        <v>0</v>
      </c>
      <c r="K225" s="191"/>
      <c r="L225" s="196"/>
      <c r="M225" s="197"/>
      <c r="N225" s="198"/>
      <c r="O225" s="198"/>
      <c r="P225" s="199">
        <f>SUM(P226:P242)</f>
        <v>0</v>
      </c>
      <c r="Q225" s="198"/>
      <c r="R225" s="199">
        <f>SUM(R226:R242)</f>
        <v>0.1165</v>
      </c>
      <c r="S225" s="198"/>
      <c r="T225" s="200">
        <f>SUM(T226:T242)</f>
        <v>0.14400000000000002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1" t="s">
        <v>81</v>
      </c>
      <c r="AT225" s="202" t="s">
        <v>70</v>
      </c>
      <c r="AU225" s="202" t="s">
        <v>79</v>
      </c>
      <c r="AY225" s="201" t="s">
        <v>131</v>
      </c>
      <c r="BK225" s="203">
        <f>SUM(BK226:BK242)</f>
        <v>0</v>
      </c>
    </row>
    <row r="226" spans="1:65" s="2" customFormat="1" ht="16.5" customHeight="1">
      <c r="A226" s="40"/>
      <c r="B226" s="41"/>
      <c r="C226" s="206" t="s">
        <v>408</v>
      </c>
      <c r="D226" s="206" t="s">
        <v>134</v>
      </c>
      <c r="E226" s="207" t="s">
        <v>433</v>
      </c>
      <c r="F226" s="208" t="s">
        <v>434</v>
      </c>
      <c r="G226" s="209" t="s">
        <v>307</v>
      </c>
      <c r="H226" s="210">
        <v>6</v>
      </c>
      <c r="I226" s="211"/>
      <c r="J226" s="212">
        <f>ROUND(I226*H226,2)</f>
        <v>0</v>
      </c>
      <c r="K226" s="208" t="s">
        <v>138</v>
      </c>
      <c r="L226" s="46"/>
      <c r="M226" s="213" t="s">
        <v>19</v>
      </c>
      <c r="N226" s="214" t="s">
        <v>42</v>
      </c>
      <c r="O226" s="86"/>
      <c r="P226" s="215">
        <f>O226*H226</f>
        <v>0</v>
      </c>
      <c r="Q226" s="215">
        <v>0</v>
      </c>
      <c r="R226" s="215">
        <f>Q226*H226</f>
        <v>0</v>
      </c>
      <c r="S226" s="215">
        <v>0.024</v>
      </c>
      <c r="T226" s="216">
        <f>S226*H226</f>
        <v>0.14400000000000002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229</v>
      </c>
      <c r="AT226" s="217" t="s">
        <v>134</v>
      </c>
      <c r="AU226" s="217" t="s">
        <v>81</v>
      </c>
      <c r="AY226" s="19" t="s">
        <v>131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79</v>
      </c>
      <c r="BK226" s="218">
        <f>ROUND(I226*H226,2)</f>
        <v>0</v>
      </c>
      <c r="BL226" s="19" t="s">
        <v>229</v>
      </c>
      <c r="BM226" s="217" t="s">
        <v>903</v>
      </c>
    </row>
    <row r="227" spans="1:47" s="2" customFormat="1" ht="12">
      <c r="A227" s="40"/>
      <c r="B227" s="41"/>
      <c r="C227" s="42"/>
      <c r="D227" s="219" t="s">
        <v>141</v>
      </c>
      <c r="E227" s="42"/>
      <c r="F227" s="220" t="s">
        <v>436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141</v>
      </c>
      <c r="AU227" s="19" t="s">
        <v>81</v>
      </c>
    </row>
    <row r="228" spans="1:51" s="15" customFormat="1" ht="12">
      <c r="A228" s="15"/>
      <c r="B228" s="247"/>
      <c r="C228" s="248"/>
      <c r="D228" s="226" t="s">
        <v>143</v>
      </c>
      <c r="E228" s="249" t="s">
        <v>19</v>
      </c>
      <c r="F228" s="250" t="s">
        <v>437</v>
      </c>
      <c r="G228" s="248"/>
      <c r="H228" s="249" t="s">
        <v>19</v>
      </c>
      <c r="I228" s="251"/>
      <c r="J228" s="248"/>
      <c r="K228" s="248"/>
      <c r="L228" s="252"/>
      <c r="M228" s="253"/>
      <c r="N228" s="254"/>
      <c r="O228" s="254"/>
      <c r="P228" s="254"/>
      <c r="Q228" s="254"/>
      <c r="R228" s="254"/>
      <c r="S228" s="254"/>
      <c r="T228" s="25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6" t="s">
        <v>143</v>
      </c>
      <c r="AU228" s="256" t="s">
        <v>81</v>
      </c>
      <c r="AV228" s="15" t="s">
        <v>79</v>
      </c>
      <c r="AW228" s="15" t="s">
        <v>32</v>
      </c>
      <c r="AX228" s="15" t="s">
        <v>71</v>
      </c>
      <c r="AY228" s="256" t="s">
        <v>131</v>
      </c>
    </row>
    <row r="229" spans="1:51" s="13" customFormat="1" ht="12">
      <c r="A229" s="13"/>
      <c r="B229" s="224"/>
      <c r="C229" s="225"/>
      <c r="D229" s="226" t="s">
        <v>143</v>
      </c>
      <c r="E229" s="227" t="s">
        <v>19</v>
      </c>
      <c r="F229" s="228" t="s">
        <v>132</v>
      </c>
      <c r="G229" s="225"/>
      <c r="H229" s="229">
        <v>6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143</v>
      </c>
      <c r="AU229" s="235" t="s">
        <v>81</v>
      </c>
      <c r="AV229" s="13" t="s">
        <v>81</v>
      </c>
      <c r="AW229" s="13" t="s">
        <v>32</v>
      </c>
      <c r="AX229" s="13" t="s">
        <v>79</v>
      </c>
      <c r="AY229" s="235" t="s">
        <v>131</v>
      </c>
    </row>
    <row r="230" spans="1:65" s="2" customFormat="1" ht="24.15" customHeight="1">
      <c r="A230" s="40"/>
      <c r="B230" s="41"/>
      <c r="C230" s="206" t="s">
        <v>412</v>
      </c>
      <c r="D230" s="206" t="s">
        <v>134</v>
      </c>
      <c r="E230" s="207" t="s">
        <v>904</v>
      </c>
      <c r="F230" s="208" t="s">
        <v>905</v>
      </c>
      <c r="G230" s="209" t="s">
        <v>307</v>
      </c>
      <c r="H230" s="210">
        <v>6</v>
      </c>
      <c r="I230" s="211"/>
      <c r="J230" s="212">
        <f>ROUND(I230*H230,2)</f>
        <v>0</v>
      </c>
      <c r="K230" s="208" t="s">
        <v>138</v>
      </c>
      <c r="L230" s="46"/>
      <c r="M230" s="213" t="s">
        <v>19</v>
      </c>
      <c r="N230" s="214" t="s">
        <v>42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229</v>
      </c>
      <c r="AT230" s="217" t="s">
        <v>134</v>
      </c>
      <c r="AU230" s="217" t="s">
        <v>81</v>
      </c>
      <c r="AY230" s="19" t="s">
        <v>131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79</v>
      </c>
      <c r="BK230" s="218">
        <f>ROUND(I230*H230,2)</f>
        <v>0</v>
      </c>
      <c r="BL230" s="19" t="s">
        <v>229</v>
      </c>
      <c r="BM230" s="217" t="s">
        <v>906</v>
      </c>
    </row>
    <row r="231" spans="1:47" s="2" customFormat="1" ht="12">
      <c r="A231" s="40"/>
      <c r="B231" s="41"/>
      <c r="C231" s="42"/>
      <c r="D231" s="219" t="s">
        <v>141</v>
      </c>
      <c r="E231" s="42"/>
      <c r="F231" s="220" t="s">
        <v>907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141</v>
      </c>
      <c r="AU231" s="19" t="s">
        <v>81</v>
      </c>
    </row>
    <row r="232" spans="1:65" s="2" customFormat="1" ht="16.5" customHeight="1">
      <c r="A232" s="40"/>
      <c r="B232" s="41"/>
      <c r="C232" s="258" t="s">
        <v>419</v>
      </c>
      <c r="D232" s="258" t="s">
        <v>338</v>
      </c>
      <c r="E232" s="259" t="s">
        <v>908</v>
      </c>
      <c r="F232" s="260" t="s">
        <v>909</v>
      </c>
      <c r="G232" s="261" t="s">
        <v>307</v>
      </c>
      <c r="H232" s="262">
        <v>4</v>
      </c>
      <c r="I232" s="263"/>
      <c r="J232" s="264">
        <f>ROUND(I232*H232,2)</f>
        <v>0</v>
      </c>
      <c r="K232" s="260" t="s">
        <v>138</v>
      </c>
      <c r="L232" s="265"/>
      <c r="M232" s="266" t="s">
        <v>19</v>
      </c>
      <c r="N232" s="267" t="s">
        <v>42</v>
      </c>
      <c r="O232" s="86"/>
      <c r="P232" s="215">
        <f>O232*H232</f>
        <v>0</v>
      </c>
      <c r="Q232" s="215">
        <v>0.016</v>
      </c>
      <c r="R232" s="215">
        <f>Q232*H232</f>
        <v>0.064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316</v>
      </c>
      <c r="AT232" s="217" t="s">
        <v>338</v>
      </c>
      <c r="AU232" s="217" t="s">
        <v>81</v>
      </c>
      <c r="AY232" s="19" t="s">
        <v>131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79</v>
      </c>
      <c r="BK232" s="218">
        <f>ROUND(I232*H232,2)</f>
        <v>0</v>
      </c>
      <c r="BL232" s="19" t="s">
        <v>229</v>
      </c>
      <c r="BM232" s="217" t="s">
        <v>910</v>
      </c>
    </row>
    <row r="233" spans="1:65" s="2" customFormat="1" ht="16.5" customHeight="1">
      <c r="A233" s="40"/>
      <c r="B233" s="41"/>
      <c r="C233" s="258" t="s">
        <v>425</v>
      </c>
      <c r="D233" s="258" t="s">
        <v>338</v>
      </c>
      <c r="E233" s="259" t="s">
        <v>911</v>
      </c>
      <c r="F233" s="260" t="s">
        <v>912</v>
      </c>
      <c r="G233" s="261" t="s">
        <v>307</v>
      </c>
      <c r="H233" s="262">
        <v>2</v>
      </c>
      <c r="I233" s="263"/>
      <c r="J233" s="264">
        <f>ROUND(I233*H233,2)</f>
        <v>0</v>
      </c>
      <c r="K233" s="260" t="s">
        <v>138</v>
      </c>
      <c r="L233" s="265"/>
      <c r="M233" s="266" t="s">
        <v>19</v>
      </c>
      <c r="N233" s="267" t="s">
        <v>42</v>
      </c>
      <c r="O233" s="86"/>
      <c r="P233" s="215">
        <f>O233*H233</f>
        <v>0</v>
      </c>
      <c r="Q233" s="215">
        <v>0.0195</v>
      </c>
      <c r="R233" s="215">
        <f>Q233*H233</f>
        <v>0.039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316</v>
      </c>
      <c r="AT233" s="217" t="s">
        <v>338</v>
      </c>
      <c r="AU233" s="217" t="s">
        <v>81</v>
      </c>
      <c r="AY233" s="19" t="s">
        <v>131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79</v>
      </c>
      <c r="BK233" s="218">
        <f>ROUND(I233*H233,2)</f>
        <v>0</v>
      </c>
      <c r="BL233" s="19" t="s">
        <v>229</v>
      </c>
      <c r="BM233" s="217" t="s">
        <v>913</v>
      </c>
    </row>
    <row r="234" spans="1:65" s="2" customFormat="1" ht="16.5" customHeight="1">
      <c r="A234" s="40"/>
      <c r="B234" s="41"/>
      <c r="C234" s="206" t="s">
        <v>432</v>
      </c>
      <c r="D234" s="206" t="s">
        <v>134</v>
      </c>
      <c r="E234" s="207" t="s">
        <v>914</v>
      </c>
      <c r="F234" s="208" t="s">
        <v>915</v>
      </c>
      <c r="G234" s="209" t="s">
        <v>307</v>
      </c>
      <c r="H234" s="210">
        <v>2</v>
      </c>
      <c r="I234" s="211"/>
      <c r="J234" s="212">
        <f>ROUND(I234*H234,2)</f>
        <v>0</v>
      </c>
      <c r="K234" s="208" t="s">
        <v>138</v>
      </c>
      <c r="L234" s="46"/>
      <c r="M234" s="213" t="s">
        <v>19</v>
      </c>
      <c r="N234" s="214" t="s">
        <v>42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229</v>
      </c>
      <c r="AT234" s="217" t="s">
        <v>134</v>
      </c>
      <c r="AU234" s="217" t="s">
        <v>81</v>
      </c>
      <c r="AY234" s="19" t="s">
        <v>131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79</v>
      </c>
      <c r="BK234" s="218">
        <f>ROUND(I234*H234,2)</f>
        <v>0</v>
      </c>
      <c r="BL234" s="19" t="s">
        <v>229</v>
      </c>
      <c r="BM234" s="217" t="s">
        <v>916</v>
      </c>
    </row>
    <row r="235" spans="1:47" s="2" customFormat="1" ht="12">
      <c r="A235" s="40"/>
      <c r="B235" s="41"/>
      <c r="C235" s="42"/>
      <c r="D235" s="219" t="s">
        <v>141</v>
      </c>
      <c r="E235" s="42"/>
      <c r="F235" s="220" t="s">
        <v>917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141</v>
      </c>
      <c r="AU235" s="19" t="s">
        <v>81</v>
      </c>
    </row>
    <row r="236" spans="1:65" s="2" customFormat="1" ht="16.5" customHeight="1">
      <c r="A236" s="40"/>
      <c r="B236" s="41"/>
      <c r="C236" s="258" t="s">
        <v>439</v>
      </c>
      <c r="D236" s="258" t="s">
        <v>338</v>
      </c>
      <c r="E236" s="259" t="s">
        <v>918</v>
      </c>
      <c r="F236" s="260" t="s">
        <v>919</v>
      </c>
      <c r="G236" s="261" t="s">
        <v>307</v>
      </c>
      <c r="H236" s="262">
        <v>2</v>
      </c>
      <c r="I236" s="263"/>
      <c r="J236" s="264">
        <f>ROUND(I236*H236,2)</f>
        <v>0</v>
      </c>
      <c r="K236" s="260" t="s">
        <v>138</v>
      </c>
      <c r="L236" s="265"/>
      <c r="M236" s="266" t="s">
        <v>19</v>
      </c>
      <c r="N236" s="267" t="s">
        <v>42</v>
      </c>
      <c r="O236" s="86"/>
      <c r="P236" s="215">
        <f>O236*H236</f>
        <v>0</v>
      </c>
      <c r="Q236" s="215">
        <v>0.00015</v>
      </c>
      <c r="R236" s="215">
        <f>Q236*H236</f>
        <v>0.0003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316</v>
      </c>
      <c r="AT236" s="217" t="s">
        <v>338</v>
      </c>
      <c r="AU236" s="217" t="s">
        <v>81</v>
      </c>
      <c r="AY236" s="19" t="s">
        <v>131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79</v>
      </c>
      <c r="BK236" s="218">
        <f>ROUND(I236*H236,2)</f>
        <v>0</v>
      </c>
      <c r="BL236" s="19" t="s">
        <v>229</v>
      </c>
      <c r="BM236" s="217" t="s">
        <v>920</v>
      </c>
    </row>
    <row r="237" spans="1:65" s="2" customFormat="1" ht="16.5" customHeight="1">
      <c r="A237" s="40"/>
      <c r="B237" s="41"/>
      <c r="C237" s="206" t="s">
        <v>443</v>
      </c>
      <c r="D237" s="206" t="s">
        <v>134</v>
      </c>
      <c r="E237" s="207" t="s">
        <v>921</v>
      </c>
      <c r="F237" s="208" t="s">
        <v>922</v>
      </c>
      <c r="G237" s="209" t="s">
        <v>307</v>
      </c>
      <c r="H237" s="210">
        <v>6</v>
      </c>
      <c r="I237" s="211"/>
      <c r="J237" s="212">
        <f>ROUND(I237*H237,2)</f>
        <v>0</v>
      </c>
      <c r="K237" s="208" t="s">
        <v>138</v>
      </c>
      <c r="L237" s="46"/>
      <c r="M237" s="213" t="s">
        <v>19</v>
      </c>
      <c r="N237" s="214" t="s">
        <v>42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229</v>
      </c>
      <c r="AT237" s="217" t="s">
        <v>134</v>
      </c>
      <c r="AU237" s="217" t="s">
        <v>81</v>
      </c>
      <c r="AY237" s="19" t="s">
        <v>131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79</v>
      </c>
      <c r="BK237" s="218">
        <f>ROUND(I237*H237,2)</f>
        <v>0</v>
      </c>
      <c r="BL237" s="19" t="s">
        <v>229</v>
      </c>
      <c r="BM237" s="217" t="s">
        <v>923</v>
      </c>
    </row>
    <row r="238" spans="1:47" s="2" customFormat="1" ht="12">
      <c r="A238" s="40"/>
      <c r="B238" s="41"/>
      <c r="C238" s="42"/>
      <c r="D238" s="219" t="s">
        <v>141</v>
      </c>
      <c r="E238" s="42"/>
      <c r="F238" s="220" t="s">
        <v>924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141</v>
      </c>
      <c r="AU238" s="19" t="s">
        <v>81</v>
      </c>
    </row>
    <row r="239" spans="1:65" s="2" customFormat="1" ht="16.5" customHeight="1">
      <c r="A239" s="40"/>
      <c r="B239" s="41"/>
      <c r="C239" s="258" t="s">
        <v>450</v>
      </c>
      <c r="D239" s="258" t="s">
        <v>338</v>
      </c>
      <c r="E239" s="259" t="s">
        <v>925</v>
      </c>
      <c r="F239" s="260" t="s">
        <v>926</v>
      </c>
      <c r="G239" s="261" t="s">
        <v>307</v>
      </c>
      <c r="H239" s="262">
        <v>2</v>
      </c>
      <c r="I239" s="263"/>
      <c r="J239" s="264">
        <f>ROUND(I239*H239,2)</f>
        <v>0</v>
      </c>
      <c r="K239" s="260" t="s">
        <v>138</v>
      </c>
      <c r="L239" s="265"/>
      <c r="M239" s="266" t="s">
        <v>19</v>
      </c>
      <c r="N239" s="267" t="s">
        <v>42</v>
      </c>
      <c r="O239" s="86"/>
      <c r="P239" s="215">
        <f>O239*H239</f>
        <v>0</v>
      </c>
      <c r="Q239" s="215">
        <v>0.0022</v>
      </c>
      <c r="R239" s="215">
        <f>Q239*H239</f>
        <v>0.0044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316</v>
      </c>
      <c r="AT239" s="217" t="s">
        <v>338</v>
      </c>
      <c r="AU239" s="217" t="s">
        <v>81</v>
      </c>
      <c r="AY239" s="19" t="s">
        <v>131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79</v>
      </c>
      <c r="BK239" s="218">
        <f>ROUND(I239*H239,2)</f>
        <v>0</v>
      </c>
      <c r="BL239" s="19" t="s">
        <v>229</v>
      </c>
      <c r="BM239" s="217" t="s">
        <v>927</v>
      </c>
    </row>
    <row r="240" spans="1:65" s="2" customFormat="1" ht="16.5" customHeight="1">
      <c r="A240" s="40"/>
      <c r="B240" s="41"/>
      <c r="C240" s="258" t="s">
        <v>457</v>
      </c>
      <c r="D240" s="258" t="s">
        <v>338</v>
      </c>
      <c r="E240" s="259" t="s">
        <v>928</v>
      </c>
      <c r="F240" s="260" t="s">
        <v>929</v>
      </c>
      <c r="G240" s="261" t="s">
        <v>307</v>
      </c>
      <c r="H240" s="262">
        <v>4</v>
      </c>
      <c r="I240" s="263"/>
      <c r="J240" s="264">
        <f>ROUND(I240*H240,2)</f>
        <v>0</v>
      </c>
      <c r="K240" s="260" t="s">
        <v>19</v>
      </c>
      <c r="L240" s="265"/>
      <c r="M240" s="266" t="s">
        <v>19</v>
      </c>
      <c r="N240" s="267" t="s">
        <v>42</v>
      </c>
      <c r="O240" s="86"/>
      <c r="P240" s="215">
        <f>O240*H240</f>
        <v>0</v>
      </c>
      <c r="Q240" s="215">
        <v>0.0022</v>
      </c>
      <c r="R240" s="215">
        <f>Q240*H240</f>
        <v>0.0088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316</v>
      </c>
      <c r="AT240" s="217" t="s">
        <v>338</v>
      </c>
      <c r="AU240" s="217" t="s">
        <v>81</v>
      </c>
      <c r="AY240" s="19" t="s">
        <v>131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79</v>
      </c>
      <c r="BK240" s="218">
        <f>ROUND(I240*H240,2)</f>
        <v>0</v>
      </c>
      <c r="BL240" s="19" t="s">
        <v>229</v>
      </c>
      <c r="BM240" s="217" t="s">
        <v>930</v>
      </c>
    </row>
    <row r="241" spans="1:65" s="2" customFormat="1" ht="24.15" customHeight="1">
      <c r="A241" s="40"/>
      <c r="B241" s="41"/>
      <c r="C241" s="206" t="s">
        <v>462</v>
      </c>
      <c r="D241" s="206" t="s">
        <v>134</v>
      </c>
      <c r="E241" s="207" t="s">
        <v>931</v>
      </c>
      <c r="F241" s="208" t="s">
        <v>932</v>
      </c>
      <c r="G241" s="209" t="s">
        <v>281</v>
      </c>
      <c r="H241" s="257"/>
      <c r="I241" s="211"/>
      <c r="J241" s="212">
        <f>ROUND(I241*H241,2)</f>
        <v>0</v>
      </c>
      <c r="K241" s="208" t="s">
        <v>138</v>
      </c>
      <c r="L241" s="46"/>
      <c r="M241" s="213" t="s">
        <v>19</v>
      </c>
      <c r="N241" s="214" t="s">
        <v>42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229</v>
      </c>
      <c r="AT241" s="217" t="s">
        <v>134</v>
      </c>
      <c r="AU241" s="217" t="s">
        <v>81</v>
      </c>
      <c r="AY241" s="19" t="s">
        <v>131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79</v>
      </c>
      <c r="BK241" s="218">
        <f>ROUND(I241*H241,2)</f>
        <v>0</v>
      </c>
      <c r="BL241" s="19" t="s">
        <v>229</v>
      </c>
      <c r="BM241" s="217" t="s">
        <v>933</v>
      </c>
    </row>
    <row r="242" spans="1:47" s="2" customFormat="1" ht="12">
      <c r="A242" s="40"/>
      <c r="B242" s="41"/>
      <c r="C242" s="42"/>
      <c r="D242" s="219" t="s">
        <v>141</v>
      </c>
      <c r="E242" s="42"/>
      <c r="F242" s="220" t="s">
        <v>934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141</v>
      </c>
      <c r="AU242" s="19" t="s">
        <v>81</v>
      </c>
    </row>
    <row r="243" spans="1:63" s="12" customFormat="1" ht="22.8" customHeight="1">
      <c r="A243" s="12"/>
      <c r="B243" s="190"/>
      <c r="C243" s="191"/>
      <c r="D243" s="192" t="s">
        <v>70</v>
      </c>
      <c r="E243" s="204" t="s">
        <v>448</v>
      </c>
      <c r="F243" s="204" t="s">
        <v>449</v>
      </c>
      <c r="G243" s="191"/>
      <c r="H243" s="191"/>
      <c r="I243" s="194"/>
      <c r="J243" s="205">
        <f>BK243</f>
        <v>0</v>
      </c>
      <c r="K243" s="191"/>
      <c r="L243" s="196"/>
      <c r="M243" s="197"/>
      <c r="N243" s="198"/>
      <c r="O243" s="198"/>
      <c r="P243" s="199">
        <f>SUM(P244:P273)</f>
        <v>0</v>
      </c>
      <c r="Q243" s="198"/>
      <c r="R243" s="199">
        <f>SUM(R244:R273)</f>
        <v>0.9217687999999999</v>
      </c>
      <c r="S243" s="198"/>
      <c r="T243" s="200">
        <f>SUM(T244:T273)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1" t="s">
        <v>81</v>
      </c>
      <c r="AT243" s="202" t="s">
        <v>70</v>
      </c>
      <c r="AU243" s="202" t="s">
        <v>79</v>
      </c>
      <c r="AY243" s="201" t="s">
        <v>131</v>
      </c>
      <c r="BK243" s="203">
        <f>SUM(BK244:BK273)</f>
        <v>0</v>
      </c>
    </row>
    <row r="244" spans="1:65" s="2" customFormat="1" ht="16.5" customHeight="1">
      <c r="A244" s="40"/>
      <c r="B244" s="41"/>
      <c r="C244" s="206" t="s">
        <v>467</v>
      </c>
      <c r="D244" s="206" t="s">
        <v>134</v>
      </c>
      <c r="E244" s="207" t="s">
        <v>451</v>
      </c>
      <c r="F244" s="208" t="s">
        <v>452</v>
      </c>
      <c r="G244" s="209" t="s">
        <v>137</v>
      </c>
      <c r="H244" s="210">
        <v>44.146</v>
      </c>
      <c r="I244" s="211"/>
      <c r="J244" s="212">
        <f>ROUND(I244*H244,2)</f>
        <v>0</v>
      </c>
      <c r="K244" s="208" t="s">
        <v>138</v>
      </c>
      <c r="L244" s="46"/>
      <c r="M244" s="213" t="s">
        <v>19</v>
      </c>
      <c r="N244" s="214" t="s">
        <v>42</v>
      </c>
      <c r="O244" s="86"/>
      <c r="P244" s="215">
        <f>O244*H244</f>
        <v>0</v>
      </c>
      <c r="Q244" s="215">
        <v>0.0003</v>
      </c>
      <c r="R244" s="215">
        <f>Q244*H244</f>
        <v>0.013243799999999998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229</v>
      </c>
      <c r="AT244" s="217" t="s">
        <v>134</v>
      </c>
      <c r="AU244" s="217" t="s">
        <v>81</v>
      </c>
      <c r="AY244" s="19" t="s">
        <v>131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79</v>
      </c>
      <c r="BK244" s="218">
        <f>ROUND(I244*H244,2)</f>
        <v>0</v>
      </c>
      <c r="BL244" s="19" t="s">
        <v>229</v>
      </c>
      <c r="BM244" s="217" t="s">
        <v>935</v>
      </c>
    </row>
    <row r="245" spans="1:47" s="2" customFormat="1" ht="12">
      <c r="A245" s="40"/>
      <c r="B245" s="41"/>
      <c r="C245" s="42"/>
      <c r="D245" s="219" t="s">
        <v>141</v>
      </c>
      <c r="E245" s="42"/>
      <c r="F245" s="220" t="s">
        <v>454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141</v>
      </c>
      <c r="AU245" s="19" t="s">
        <v>81</v>
      </c>
    </row>
    <row r="246" spans="1:51" s="15" customFormat="1" ht="12">
      <c r="A246" s="15"/>
      <c r="B246" s="247"/>
      <c r="C246" s="248"/>
      <c r="D246" s="226" t="s">
        <v>143</v>
      </c>
      <c r="E246" s="249" t="s">
        <v>19</v>
      </c>
      <c r="F246" s="250" t="s">
        <v>455</v>
      </c>
      <c r="G246" s="248"/>
      <c r="H246" s="249" t="s">
        <v>19</v>
      </c>
      <c r="I246" s="251"/>
      <c r="J246" s="248"/>
      <c r="K246" s="248"/>
      <c r="L246" s="252"/>
      <c r="M246" s="253"/>
      <c r="N246" s="254"/>
      <c r="O246" s="254"/>
      <c r="P246" s="254"/>
      <c r="Q246" s="254"/>
      <c r="R246" s="254"/>
      <c r="S246" s="254"/>
      <c r="T246" s="25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6" t="s">
        <v>143</v>
      </c>
      <c r="AU246" s="256" t="s">
        <v>81</v>
      </c>
      <c r="AV246" s="15" t="s">
        <v>79</v>
      </c>
      <c r="AW246" s="15" t="s">
        <v>32</v>
      </c>
      <c r="AX246" s="15" t="s">
        <v>71</v>
      </c>
      <c r="AY246" s="256" t="s">
        <v>131</v>
      </c>
    </row>
    <row r="247" spans="1:51" s="13" customFormat="1" ht="12">
      <c r="A247" s="13"/>
      <c r="B247" s="224"/>
      <c r="C247" s="225"/>
      <c r="D247" s="226" t="s">
        <v>143</v>
      </c>
      <c r="E247" s="227" t="s">
        <v>19</v>
      </c>
      <c r="F247" s="228" t="s">
        <v>936</v>
      </c>
      <c r="G247" s="225"/>
      <c r="H247" s="229">
        <v>44.146</v>
      </c>
      <c r="I247" s="230"/>
      <c r="J247" s="225"/>
      <c r="K247" s="225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143</v>
      </c>
      <c r="AU247" s="235" t="s">
        <v>81</v>
      </c>
      <c r="AV247" s="13" t="s">
        <v>81</v>
      </c>
      <c r="AW247" s="13" t="s">
        <v>32</v>
      </c>
      <c r="AX247" s="13" t="s">
        <v>79</v>
      </c>
      <c r="AY247" s="235" t="s">
        <v>131</v>
      </c>
    </row>
    <row r="248" spans="1:65" s="2" customFormat="1" ht="24.15" customHeight="1">
      <c r="A248" s="40"/>
      <c r="B248" s="41"/>
      <c r="C248" s="206" t="s">
        <v>472</v>
      </c>
      <c r="D248" s="206" t="s">
        <v>134</v>
      </c>
      <c r="E248" s="207" t="s">
        <v>458</v>
      </c>
      <c r="F248" s="208" t="s">
        <v>459</v>
      </c>
      <c r="G248" s="209" t="s">
        <v>137</v>
      </c>
      <c r="H248" s="210">
        <v>22.073</v>
      </c>
      <c r="I248" s="211"/>
      <c r="J248" s="212">
        <f>ROUND(I248*H248,2)</f>
        <v>0</v>
      </c>
      <c r="K248" s="208" t="s">
        <v>138</v>
      </c>
      <c r="L248" s="46"/>
      <c r="M248" s="213" t="s">
        <v>19</v>
      </c>
      <c r="N248" s="214" t="s">
        <v>42</v>
      </c>
      <c r="O248" s="86"/>
      <c r="P248" s="215">
        <f>O248*H248</f>
        <v>0</v>
      </c>
      <c r="Q248" s="215">
        <v>0.015</v>
      </c>
      <c r="R248" s="215">
        <f>Q248*H248</f>
        <v>0.331095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229</v>
      </c>
      <c r="AT248" s="217" t="s">
        <v>134</v>
      </c>
      <c r="AU248" s="217" t="s">
        <v>81</v>
      </c>
      <c r="AY248" s="19" t="s">
        <v>131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79</v>
      </c>
      <c r="BK248" s="218">
        <f>ROUND(I248*H248,2)</f>
        <v>0</v>
      </c>
      <c r="BL248" s="19" t="s">
        <v>229</v>
      </c>
      <c r="BM248" s="217" t="s">
        <v>937</v>
      </c>
    </row>
    <row r="249" spans="1:47" s="2" customFormat="1" ht="12">
      <c r="A249" s="40"/>
      <c r="B249" s="41"/>
      <c r="C249" s="42"/>
      <c r="D249" s="219" t="s">
        <v>141</v>
      </c>
      <c r="E249" s="42"/>
      <c r="F249" s="220" t="s">
        <v>461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141</v>
      </c>
      <c r="AU249" s="19" t="s">
        <v>81</v>
      </c>
    </row>
    <row r="250" spans="1:51" s="13" customFormat="1" ht="12">
      <c r="A250" s="13"/>
      <c r="B250" s="224"/>
      <c r="C250" s="225"/>
      <c r="D250" s="226" t="s">
        <v>143</v>
      </c>
      <c r="E250" s="227" t="s">
        <v>19</v>
      </c>
      <c r="F250" s="228" t="s">
        <v>826</v>
      </c>
      <c r="G250" s="225"/>
      <c r="H250" s="229">
        <v>7.301</v>
      </c>
      <c r="I250" s="230"/>
      <c r="J250" s="225"/>
      <c r="K250" s="225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143</v>
      </c>
      <c r="AU250" s="235" t="s">
        <v>81</v>
      </c>
      <c r="AV250" s="13" t="s">
        <v>81</v>
      </c>
      <c r="AW250" s="13" t="s">
        <v>32</v>
      </c>
      <c r="AX250" s="13" t="s">
        <v>71</v>
      </c>
      <c r="AY250" s="235" t="s">
        <v>131</v>
      </c>
    </row>
    <row r="251" spans="1:51" s="13" customFormat="1" ht="12">
      <c r="A251" s="13"/>
      <c r="B251" s="224"/>
      <c r="C251" s="225"/>
      <c r="D251" s="226" t="s">
        <v>143</v>
      </c>
      <c r="E251" s="227" t="s">
        <v>19</v>
      </c>
      <c r="F251" s="228" t="s">
        <v>827</v>
      </c>
      <c r="G251" s="225"/>
      <c r="H251" s="229">
        <v>-0.791</v>
      </c>
      <c r="I251" s="230"/>
      <c r="J251" s="225"/>
      <c r="K251" s="225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143</v>
      </c>
      <c r="AU251" s="235" t="s">
        <v>81</v>
      </c>
      <c r="AV251" s="13" t="s">
        <v>81</v>
      </c>
      <c r="AW251" s="13" t="s">
        <v>32</v>
      </c>
      <c r="AX251" s="13" t="s">
        <v>71</v>
      </c>
      <c r="AY251" s="235" t="s">
        <v>131</v>
      </c>
    </row>
    <row r="252" spans="1:51" s="13" customFormat="1" ht="12">
      <c r="A252" s="13"/>
      <c r="B252" s="224"/>
      <c r="C252" s="225"/>
      <c r="D252" s="226" t="s">
        <v>143</v>
      </c>
      <c r="E252" s="227" t="s">
        <v>19</v>
      </c>
      <c r="F252" s="228" t="s">
        <v>187</v>
      </c>
      <c r="G252" s="225"/>
      <c r="H252" s="229">
        <v>0.18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143</v>
      </c>
      <c r="AU252" s="235" t="s">
        <v>81</v>
      </c>
      <c r="AV252" s="13" t="s">
        <v>81</v>
      </c>
      <c r="AW252" s="13" t="s">
        <v>32</v>
      </c>
      <c r="AX252" s="13" t="s">
        <v>71</v>
      </c>
      <c r="AY252" s="235" t="s">
        <v>131</v>
      </c>
    </row>
    <row r="253" spans="1:51" s="13" customFormat="1" ht="12">
      <c r="A253" s="13"/>
      <c r="B253" s="224"/>
      <c r="C253" s="225"/>
      <c r="D253" s="226" t="s">
        <v>143</v>
      </c>
      <c r="E253" s="227" t="s">
        <v>19</v>
      </c>
      <c r="F253" s="228" t="s">
        <v>828</v>
      </c>
      <c r="G253" s="225"/>
      <c r="H253" s="229">
        <v>0.608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143</v>
      </c>
      <c r="AU253" s="235" t="s">
        <v>81</v>
      </c>
      <c r="AV253" s="13" t="s">
        <v>81</v>
      </c>
      <c r="AW253" s="13" t="s">
        <v>32</v>
      </c>
      <c r="AX253" s="13" t="s">
        <v>71</v>
      </c>
      <c r="AY253" s="235" t="s">
        <v>131</v>
      </c>
    </row>
    <row r="254" spans="1:51" s="13" customFormat="1" ht="12">
      <c r="A254" s="13"/>
      <c r="B254" s="224"/>
      <c r="C254" s="225"/>
      <c r="D254" s="226" t="s">
        <v>143</v>
      </c>
      <c r="E254" s="227" t="s">
        <v>19</v>
      </c>
      <c r="F254" s="228" t="s">
        <v>829</v>
      </c>
      <c r="G254" s="225"/>
      <c r="H254" s="229">
        <v>10.309</v>
      </c>
      <c r="I254" s="230"/>
      <c r="J254" s="225"/>
      <c r="K254" s="225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143</v>
      </c>
      <c r="AU254" s="235" t="s">
        <v>81</v>
      </c>
      <c r="AV254" s="13" t="s">
        <v>81</v>
      </c>
      <c r="AW254" s="13" t="s">
        <v>32</v>
      </c>
      <c r="AX254" s="13" t="s">
        <v>71</v>
      </c>
      <c r="AY254" s="235" t="s">
        <v>131</v>
      </c>
    </row>
    <row r="255" spans="1:51" s="13" customFormat="1" ht="12">
      <c r="A255" s="13"/>
      <c r="B255" s="224"/>
      <c r="C255" s="225"/>
      <c r="D255" s="226" t="s">
        <v>143</v>
      </c>
      <c r="E255" s="227" t="s">
        <v>19</v>
      </c>
      <c r="F255" s="228" t="s">
        <v>830</v>
      </c>
      <c r="G255" s="225"/>
      <c r="H255" s="229">
        <v>0.42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143</v>
      </c>
      <c r="AU255" s="235" t="s">
        <v>81</v>
      </c>
      <c r="AV255" s="13" t="s">
        <v>81</v>
      </c>
      <c r="AW255" s="13" t="s">
        <v>32</v>
      </c>
      <c r="AX255" s="13" t="s">
        <v>71</v>
      </c>
      <c r="AY255" s="235" t="s">
        <v>131</v>
      </c>
    </row>
    <row r="256" spans="1:51" s="13" customFormat="1" ht="12">
      <c r="A256" s="13"/>
      <c r="B256" s="224"/>
      <c r="C256" s="225"/>
      <c r="D256" s="226" t="s">
        <v>143</v>
      </c>
      <c r="E256" s="227" t="s">
        <v>19</v>
      </c>
      <c r="F256" s="228" t="s">
        <v>831</v>
      </c>
      <c r="G256" s="225"/>
      <c r="H256" s="229">
        <v>4.046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143</v>
      </c>
      <c r="AU256" s="235" t="s">
        <v>81</v>
      </c>
      <c r="AV256" s="13" t="s">
        <v>81</v>
      </c>
      <c r="AW256" s="13" t="s">
        <v>32</v>
      </c>
      <c r="AX256" s="13" t="s">
        <v>71</v>
      </c>
      <c r="AY256" s="235" t="s">
        <v>131</v>
      </c>
    </row>
    <row r="257" spans="1:51" s="14" customFormat="1" ht="12">
      <c r="A257" s="14"/>
      <c r="B257" s="236"/>
      <c r="C257" s="237"/>
      <c r="D257" s="226" t="s">
        <v>143</v>
      </c>
      <c r="E257" s="238" t="s">
        <v>19</v>
      </c>
      <c r="F257" s="239" t="s">
        <v>147</v>
      </c>
      <c r="G257" s="237"/>
      <c r="H257" s="240">
        <v>22.073</v>
      </c>
      <c r="I257" s="241"/>
      <c r="J257" s="237"/>
      <c r="K257" s="237"/>
      <c r="L257" s="242"/>
      <c r="M257" s="243"/>
      <c r="N257" s="244"/>
      <c r="O257" s="244"/>
      <c r="P257" s="244"/>
      <c r="Q257" s="244"/>
      <c r="R257" s="244"/>
      <c r="S257" s="244"/>
      <c r="T257" s="24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6" t="s">
        <v>143</v>
      </c>
      <c r="AU257" s="246" t="s">
        <v>81</v>
      </c>
      <c r="AV257" s="14" t="s">
        <v>139</v>
      </c>
      <c r="AW257" s="14" t="s">
        <v>32</v>
      </c>
      <c r="AX257" s="14" t="s">
        <v>79</v>
      </c>
      <c r="AY257" s="246" t="s">
        <v>131</v>
      </c>
    </row>
    <row r="258" spans="1:65" s="2" customFormat="1" ht="24.15" customHeight="1">
      <c r="A258" s="40"/>
      <c r="B258" s="41"/>
      <c r="C258" s="206" t="s">
        <v>480</v>
      </c>
      <c r="D258" s="206" t="s">
        <v>134</v>
      </c>
      <c r="E258" s="207" t="s">
        <v>463</v>
      </c>
      <c r="F258" s="208" t="s">
        <v>464</v>
      </c>
      <c r="G258" s="209" t="s">
        <v>137</v>
      </c>
      <c r="H258" s="210">
        <v>22.073</v>
      </c>
      <c r="I258" s="211"/>
      <c r="J258" s="212">
        <f>ROUND(I258*H258,2)</f>
        <v>0</v>
      </c>
      <c r="K258" s="208" t="s">
        <v>138</v>
      </c>
      <c r="L258" s="46"/>
      <c r="M258" s="213" t="s">
        <v>19</v>
      </c>
      <c r="N258" s="214" t="s">
        <v>42</v>
      </c>
      <c r="O258" s="86"/>
      <c r="P258" s="215">
        <f>O258*H258</f>
        <v>0</v>
      </c>
      <c r="Q258" s="215">
        <v>0.0063</v>
      </c>
      <c r="R258" s="215">
        <f>Q258*H258</f>
        <v>0.13905990000000001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229</v>
      </c>
      <c r="AT258" s="217" t="s">
        <v>134</v>
      </c>
      <c r="AU258" s="217" t="s">
        <v>81</v>
      </c>
      <c r="AY258" s="19" t="s">
        <v>131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79</v>
      </c>
      <c r="BK258" s="218">
        <f>ROUND(I258*H258,2)</f>
        <v>0</v>
      </c>
      <c r="BL258" s="19" t="s">
        <v>229</v>
      </c>
      <c r="BM258" s="217" t="s">
        <v>938</v>
      </c>
    </row>
    <row r="259" spans="1:47" s="2" customFormat="1" ht="12">
      <c r="A259" s="40"/>
      <c r="B259" s="41"/>
      <c r="C259" s="42"/>
      <c r="D259" s="219" t="s">
        <v>141</v>
      </c>
      <c r="E259" s="42"/>
      <c r="F259" s="220" t="s">
        <v>466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141</v>
      </c>
      <c r="AU259" s="19" t="s">
        <v>81</v>
      </c>
    </row>
    <row r="260" spans="1:65" s="2" customFormat="1" ht="16.5" customHeight="1">
      <c r="A260" s="40"/>
      <c r="B260" s="41"/>
      <c r="C260" s="258" t="s">
        <v>487</v>
      </c>
      <c r="D260" s="258" t="s">
        <v>338</v>
      </c>
      <c r="E260" s="259" t="s">
        <v>468</v>
      </c>
      <c r="F260" s="260" t="s">
        <v>469</v>
      </c>
      <c r="G260" s="261" t="s">
        <v>137</v>
      </c>
      <c r="H260" s="262">
        <v>24.28</v>
      </c>
      <c r="I260" s="263"/>
      <c r="J260" s="264">
        <f>ROUND(I260*H260,2)</f>
        <v>0</v>
      </c>
      <c r="K260" s="260" t="s">
        <v>138</v>
      </c>
      <c r="L260" s="265"/>
      <c r="M260" s="266" t="s">
        <v>19</v>
      </c>
      <c r="N260" s="267" t="s">
        <v>42</v>
      </c>
      <c r="O260" s="86"/>
      <c r="P260" s="215">
        <f>O260*H260</f>
        <v>0</v>
      </c>
      <c r="Q260" s="215">
        <v>0.018</v>
      </c>
      <c r="R260" s="215">
        <f>Q260*H260</f>
        <v>0.43704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316</v>
      </c>
      <c r="AT260" s="217" t="s">
        <v>338</v>
      </c>
      <c r="AU260" s="217" t="s">
        <v>81</v>
      </c>
      <c r="AY260" s="19" t="s">
        <v>131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79</v>
      </c>
      <c r="BK260" s="218">
        <f>ROUND(I260*H260,2)</f>
        <v>0</v>
      </c>
      <c r="BL260" s="19" t="s">
        <v>229</v>
      </c>
      <c r="BM260" s="217" t="s">
        <v>939</v>
      </c>
    </row>
    <row r="261" spans="1:51" s="13" customFormat="1" ht="12">
      <c r="A261" s="13"/>
      <c r="B261" s="224"/>
      <c r="C261" s="225"/>
      <c r="D261" s="226" t="s">
        <v>143</v>
      </c>
      <c r="E261" s="225"/>
      <c r="F261" s="228" t="s">
        <v>940</v>
      </c>
      <c r="G261" s="225"/>
      <c r="H261" s="229">
        <v>24.28</v>
      </c>
      <c r="I261" s="230"/>
      <c r="J261" s="225"/>
      <c r="K261" s="225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143</v>
      </c>
      <c r="AU261" s="235" t="s">
        <v>81</v>
      </c>
      <c r="AV261" s="13" t="s">
        <v>81</v>
      </c>
      <c r="AW261" s="13" t="s">
        <v>4</v>
      </c>
      <c r="AX261" s="13" t="s">
        <v>79</v>
      </c>
      <c r="AY261" s="235" t="s">
        <v>131</v>
      </c>
    </row>
    <row r="262" spans="1:65" s="2" customFormat="1" ht="16.5" customHeight="1">
      <c r="A262" s="40"/>
      <c r="B262" s="41"/>
      <c r="C262" s="206" t="s">
        <v>492</v>
      </c>
      <c r="D262" s="206" t="s">
        <v>134</v>
      </c>
      <c r="E262" s="207" t="s">
        <v>473</v>
      </c>
      <c r="F262" s="208" t="s">
        <v>474</v>
      </c>
      <c r="G262" s="209" t="s">
        <v>475</v>
      </c>
      <c r="H262" s="210">
        <v>34.31</v>
      </c>
      <c r="I262" s="211"/>
      <c r="J262" s="212">
        <f>ROUND(I262*H262,2)</f>
        <v>0</v>
      </c>
      <c r="K262" s="208" t="s">
        <v>138</v>
      </c>
      <c r="L262" s="46"/>
      <c r="M262" s="213" t="s">
        <v>19</v>
      </c>
      <c r="N262" s="214" t="s">
        <v>42</v>
      </c>
      <c r="O262" s="86"/>
      <c r="P262" s="215">
        <f>O262*H262</f>
        <v>0</v>
      </c>
      <c r="Q262" s="215">
        <v>3E-05</v>
      </c>
      <c r="R262" s="215">
        <f>Q262*H262</f>
        <v>0.0010293000000000001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229</v>
      </c>
      <c r="AT262" s="217" t="s">
        <v>134</v>
      </c>
      <c r="AU262" s="217" t="s">
        <v>81</v>
      </c>
      <c r="AY262" s="19" t="s">
        <v>131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79</v>
      </c>
      <c r="BK262" s="218">
        <f>ROUND(I262*H262,2)</f>
        <v>0</v>
      </c>
      <c r="BL262" s="19" t="s">
        <v>229</v>
      </c>
      <c r="BM262" s="217" t="s">
        <v>941</v>
      </c>
    </row>
    <row r="263" spans="1:47" s="2" customFormat="1" ht="12">
      <c r="A263" s="40"/>
      <c r="B263" s="41"/>
      <c r="C263" s="42"/>
      <c r="D263" s="219" t="s">
        <v>141</v>
      </c>
      <c r="E263" s="42"/>
      <c r="F263" s="220" t="s">
        <v>477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141</v>
      </c>
      <c r="AU263" s="19" t="s">
        <v>81</v>
      </c>
    </row>
    <row r="264" spans="1:51" s="15" customFormat="1" ht="12">
      <c r="A264" s="15"/>
      <c r="B264" s="247"/>
      <c r="C264" s="248"/>
      <c r="D264" s="226" t="s">
        <v>143</v>
      </c>
      <c r="E264" s="249" t="s">
        <v>19</v>
      </c>
      <c r="F264" s="250" t="s">
        <v>478</v>
      </c>
      <c r="G264" s="248"/>
      <c r="H264" s="249" t="s">
        <v>19</v>
      </c>
      <c r="I264" s="251"/>
      <c r="J264" s="248"/>
      <c r="K264" s="248"/>
      <c r="L264" s="252"/>
      <c r="M264" s="253"/>
      <c r="N264" s="254"/>
      <c r="O264" s="254"/>
      <c r="P264" s="254"/>
      <c r="Q264" s="254"/>
      <c r="R264" s="254"/>
      <c r="S264" s="254"/>
      <c r="T264" s="25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6" t="s">
        <v>143</v>
      </c>
      <c r="AU264" s="256" t="s">
        <v>81</v>
      </c>
      <c r="AV264" s="15" t="s">
        <v>79</v>
      </c>
      <c r="AW264" s="15" t="s">
        <v>32</v>
      </c>
      <c r="AX264" s="15" t="s">
        <v>71</v>
      </c>
      <c r="AY264" s="256" t="s">
        <v>131</v>
      </c>
    </row>
    <row r="265" spans="1:51" s="13" customFormat="1" ht="12">
      <c r="A265" s="13"/>
      <c r="B265" s="224"/>
      <c r="C265" s="225"/>
      <c r="D265" s="226" t="s">
        <v>143</v>
      </c>
      <c r="E265" s="227" t="s">
        <v>19</v>
      </c>
      <c r="F265" s="228" t="s">
        <v>942</v>
      </c>
      <c r="G265" s="225"/>
      <c r="H265" s="229">
        <v>34.31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143</v>
      </c>
      <c r="AU265" s="235" t="s">
        <v>81</v>
      </c>
      <c r="AV265" s="13" t="s">
        <v>81</v>
      </c>
      <c r="AW265" s="13" t="s">
        <v>32</v>
      </c>
      <c r="AX265" s="13" t="s">
        <v>79</v>
      </c>
      <c r="AY265" s="235" t="s">
        <v>131</v>
      </c>
    </row>
    <row r="266" spans="1:65" s="2" customFormat="1" ht="24.15" customHeight="1">
      <c r="A266" s="40"/>
      <c r="B266" s="41"/>
      <c r="C266" s="206" t="s">
        <v>499</v>
      </c>
      <c r="D266" s="206" t="s">
        <v>134</v>
      </c>
      <c r="E266" s="207" t="s">
        <v>481</v>
      </c>
      <c r="F266" s="208" t="s">
        <v>482</v>
      </c>
      <c r="G266" s="209" t="s">
        <v>475</v>
      </c>
      <c r="H266" s="210">
        <v>0.8</v>
      </c>
      <c r="I266" s="211"/>
      <c r="J266" s="212">
        <f>ROUND(I266*H266,2)</f>
        <v>0</v>
      </c>
      <c r="K266" s="208" t="s">
        <v>138</v>
      </c>
      <c r="L266" s="46"/>
      <c r="M266" s="213" t="s">
        <v>19</v>
      </c>
      <c r="N266" s="214" t="s">
        <v>42</v>
      </c>
      <c r="O266" s="86"/>
      <c r="P266" s="215">
        <f>O266*H266</f>
        <v>0</v>
      </c>
      <c r="Q266" s="215">
        <v>0.0002</v>
      </c>
      <c r="R266" s="215">
        <f>Q266*H266</f>
        <v>0.00016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229</v>
      </c>
      <c r="AT266" s="217" t="s">
        <v>134</v>
      </c>
      <c r="AU266" s="217" t="s">
        <v>81</v>
      </c>
      <c r="AY266" s="19" t="s">
        <v>131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79</v>
      </c>
      <c r="BK266" s="218">
        <f>ROUND(I266*H266,2)</f>
        <v>0</v>
      </c>
      <c r="BL266" s="19" t="s">
        <v>229</v>
      </c>
      <c r="BM266" s="217" t="s">
        <v>943</v>
      </c>
    </row>
    <row r="267" spans="1:47" s="2" customFormat="1" ht="12">
      <c r="A267" s="40"/>
      <c r="B267" s="41"/>
      <c r="C267" s="42"/>
      <c r="D267" s="219" t="s">
        <v>141</v>
      </c>
      <c r="E267" s="42"/>
      <c r="F267" s="220" t="s">
        <v>484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141</v>
      </c>
      <c r="AU267" s="19" t="s">
        <v>81</v>
      </c>
    </row>
    <row r="268" spans="1:51" s="15" customFormat="1" ht="12">
      <c r="A268" s="15"/>
      <c r="B268" s="247"/>
      <c r="C268" s="248"/>
      <c r="D268" s="226" t="s">
        <v>143</v>
      </c>
      <c r="E268" s="249" t="s">
        <v>19</v>
      </c>
      <c r="F268" s="250" t="s">
        <v>485</v>
      </c>
      <c r="G268" s="248"/>
      <c r="H268" s="249" t="s">
        <v>19</v>
      </c>
      <c r="I268" s="251"/>
      <c r="J268" s="248"/>
      <c r="K268" s="248"/>
      <c r="L268" s="252"/>
      <c r="M268" s="253"/>
      <c r="N268" s="254"/>
      <c r="O268" s="254"/>
      <c r="P268" s="254"/>
      <c r="Q268" s="254"/>
      <c r="R268" s="254"/>
      <c r="S268" s="254"/>
      <c r="T268" s="25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6" t="s">
        <v>143</v>
      </c>
      <c r="AU268" s="256" t="s">
        <v>81</v>
      </c>
      <c r="AV268" s="15" t="s">
        <v>79</v>
      </c>
      <c r="AW268" s="15" t="s">
        <v>32</v>
      </c>
      <c r="AX268" s="15" t="s">
        <v>71</v>
      </c>
      <c r="AY268" s="256" t="s">
        <v>131</v>
      </c>
    </row>
    <row r="269" spans="1:51" s="13" customFormat="1" ht="12">
      <c r="A269" s="13"/>
      <c r="B269" s="224"/>
      <c r="C269" s="225"/>
      <c r="D269" s="226" t="s">
        <v>143</v>
      </c>
      <c r="E269" s="227" t="s">
        <v>19</v>
      </c>
      <c r="F269" s="228" t="s">
        <v>486</v>
      </c>
      <c r="G269" s="225"/>
      <c r="H269" s="229">
        <v>0.8</v>
      </c>
      <c r="I269" s="230"/>
      <c r="J269" s="225"/>
      <c r="K269" s="225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143</v>
      </c>
      <c r="AU269" s="235" t="s">
        <v>81</v>
      </c>
      <c r="AV269" s="13" t="s">
        <v>81</v>
      </c>
      <c r="AW269" s="13" t="s">
        <v>32</v>
      </c>
      <c r="AX269" s="13" t="s">
        <v>79</v>
      </c>
      <c r="AY269" s="235" t="s">
        <v>131</v>
      </c>
    </row>
    <row r="270" spans="1:65" s="2" customFormat="1" ht="16.5" customHeight="1">
      <c r="A270" s="40"/>
      <c r="B270" s="41"/>
      <c r="C270" s="258" t="s">
        <v>506</v>
      </c>
      <c r="D270" s="258" t="s">
        <v>338</v>
      </c>
      <c r="E270" s="259" t="s">
        <v>488</v>
      </c>
      <c r="F270" s="260" t="s">
        <v>489</v>
      </c>
      <c r="G270" s="261" t="s">
        <v>475</v>
      </c>
      <c r="H270" s="262">
        <v>0.88</v>
      </c>
      <c r="I270" s="263"/>
      <c r="J270" s="264">
        <f>ROUND(I270*H270,2)</f>
        <v>0</v>
      </c>
      <c r="K270" s="260" t="s">
        <v>138</v>
      </c>
      <c r="L270" s="265"/>
      <c r="M270" s="266" t="s">
        <v>19</v>
      </c>
      <c r="N270" s="267" t="s">
        <v>42</v>
      </c>
      <c r="O270" s="86"/>
      <c r="P270" s="215">
        <f>O270*H270</f>
        <v>0</v>
      </c>
      <c r="Q270" s="215">
        <v>0.00016</v>
      </c>
      <c r="R270" s="215">
        <f>Q270*H270</f>
        <v>0.0001408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316</v>
      </c>
      <c r="AT270" s="217" t="s">
        <v>338</v>
      </c>
      <c r="AU270" s="217" t="s">
        <v>81</v>
      </c>
      <c r="AY270" s="19" t="s">
        <v>131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79</v>
      </c>
      <c r="BK270" s="218">
        <f>ROUND(I270*H270,2)</f>
        <v>0</v>
      </c>
      <c r="BL270" s="19" t="s">
        <v>229</v>
      </c>
      <c r="BM270" s="217" t="s">
        <v>944</v>
      </c>
    </row>
    <row r="271" spans="1:51" s="13" customFormat="1" ht="12">
      <c r="A271" s="13"/>
      <c r="B271" s="224"/>
      <c r="C271" s="225"/>
      <c r="D271" s="226" t="s">
        <v>143</v>
      </c>
      <c r="E271" s="225"/>
      <c r="F271" s="228" t="s">
        <v>491</v>
      </c>
      <c r="G271" s="225"/>
      <c r="H271" s="229">
        <v>0.88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143</v>
      </c>
      <c r="AU271" s="235" t="s">
        <v>81</v>
      </c>
      <c r="AV271" s="13" t="s">
        <v>81</v>
      </c>
      <c r="AW271" s="13" t="s">
        <v>4</v>
      </c>
      <c r="AX271" s="13" t="s">
        <v>79</v>
      </c>
      <c r="AY271" s="235" t="s">
        <v>131</v>
      </c>
    </row>
    <row r="272" spans="1:65" s="2" customFormat="1" ht="24.15" customHeight="1">
      <c r="A272" s="40"/>
      <c r="B272" s="41"/>
      <c r="C272" s="206" t="s">
        <v>511</v>
      </c>
      <c r="D272" s="206" t="s">
        <v>134</v>
      </c>
      <c r="E272" s="207" t="s">
        <v>945</v>
      </c>
      <c r="F272" s="208" t="s">
        <v>946</v>
      </c>
      <c r="G272" s="209" t="s">
        <v>281</v>
      </c>
      <c r="H272" s="257"/>
      <c r="I272" s="211"/>
      <c r="J272" s="212">
        <f>ROUND(I272*H272,2)</f>
        <v>0</v>
      </c>
      <c r="K272" s="208" t="s">
        <v>138</v>
      </c>
      <c r="L272" s="46"/>
      <c r="M272" s="213" t="s">
        <v>19</v>
      </c>
      <c r="N272" s="214" t="s">
        <v>42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229</v>
      </c>
      <c r="AT272" s="217" t="s">
        <v>134</v>
      </c>
      <c r="AU272" s="217" t="s">
        <v>81</v>
      </c>
      <c r="AY272" s="19" t="s">
        <v>131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79</v>
      </c>
      <c r="BK272" s="218">
        <f>ROUND(I272*H272,2)</f>
        <v>0</v>
      </c>
      <c r="BL272" s="19" t="s">
        <v>229</v>
      </c>
      <c r="BM272" s="217" t="s">
        <v>947</v>
      </c>
    </row>
    <row r="273" spans="1:47" s="2" customFormat="1" ht="12">
      <c r="A273" s="40"/>
      <c r="B273" s="41"/>
      <c r="C273" s="42"/>
      <c r="D273" s="219" t="s">
        <v>141</v>
      </c>
      <c r="E273" s="42"/>
      <c r="F273" s="220" t="s">
        <v>948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141</v>
      </c>
      <c r="AU273" s="19" t="s">
        <v>81</v>
      </c>
    </row>
    <row r="274" spans="1:63" s="12" customFormat="1" ht="22.8" customHeight="1">
      <c r="A274" s="12"/>
      <c r="B274" s="190"/>
      <c r="C274" s="191"/>
      <c r="D274" s="192" t="s">
        <v>70</v>
      </c>
      <c r="E274" s="204" t="s">
        <v>497</v>
      </c>
      <c r="F274" s="204" t="s">
        <v>498</v>
      </c>
      <c r="G274" s="191"/>
      <c r="H274" s="191"/>
      <c r="I274" s="194"/>
      <c r="J274" s="205">
        <f>BK274</f>
        <v>0</v>
      </c>
      <c r="K274" s="191"/>
      <c r="L274" s="196"/>
      <c r="M274" s="197"/>
      <c r="N274" s="198"/>
      <c r="O274" s="198"/>
      <c r="P274" s="199">
        <f>SUM(P275:P297)</f>
        <v>0</v>
      </c>
      <c r="Q274" s="198"/>
      <c r="R274" s="199">
        <f>SUM(R275:R297)</f>
        <v>1.2972738</v>
      </c>
      <c r="S274" s="198"/>
      <c r="T274" s="200">
        <f>SUM(T275:T297)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1" t="s">
        <v>81</v>
      </c>
      <c r="AT274" s="202" t="s">
        <v>70</v>
      </c>
      <c r="AU274" s="202" t="s">
        <v>79</v>
      </c>
      <c r="AY274" s="201" t="s">
        <v>131</v>
      </c>
      <c r="BK274" s="203">
        <f>SUM(BK275:BK297)</f>
        <v>0</v>
      </c>
    </row>
    <row r="275" spans="1:65" s="2" customFormat="1" ht="16.5" customHeight="1">
      <c r="A275" s="40"/>
      <c r="B275" s="41"/>
      <c r="C275" s="206" t="s">
        <v>516</v>
      </c>
      <c r="D275" s="206" t="s">
        <v>134</v>
      </c>
      <c r="E275" s="207" t="s">
        <v>500</v>
      </c>
      <c r="F275" s="208" t="s">
        <v>501</v>
      </c>
      <c r="G275" s="209" t="s">
        <v>137</v>
      </c>
      <c r="H275" s="210">
        <v>64.406</v>
      </c>
      <c r="I275" s="211"/>
      <c r="J275" s="212">
        <f>ROUND(I275*H275,2)</f>
        <v>0</v>
      </c>
      <c r="K275" s="208" t="s">
        <v>138</v>
      </c>
      <c r="L275" s="46"/>
      <c r="M275" s="213" t="s">
        <v>19</v>
      </c>
      <c r="N275" s="214" t="s">
        <v>42</v>
      </c>
      <c r="O275" s="86"/>
      <c r="P275" s="215">
        <f>O275*H275</f>
        <v>0</v>
      </c>
      <c r="Q275" s="215">
        <v>0.0003</v>
      </c>
      <c r="R275" s="215">
        <f>Q275*H275</f>
        <v>0.0193218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229</v>
      </c>
      <c r="AT275" s="217" t="s">
        <v>134</v>
      </c>
      <c r="AU275" s="217" t="s">
        <v>81</v>
      </c>
      <c r="AY275" s="19" t="s">
        <v>131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79</v>
      </c>
      <c r="BK275" s="218">
        <f>ROUND(I275*H275,2)</f>
        <v>0</v>
      </c>
      <c r="BL275" s="19" t="s">
        <v>229</v>
      </c>
      <c r="BM275" s="217" t="s">
        <v>949</v>
      </c>
    </row>
    <row r="276" spans="1:47" s="2" customFormat="1" ht="12">
      <c r="A276" s="40"/>
      <c r="B276" s="41"/>
      <c r="C276" s="42"/>
      <c r="D276" s="219" t="s">
        <v>141</v>
      </c>
      <c r="E276" s="42"/>
      <c r="F276" s="220" t="s">
        <v>503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141</v>
      </c>
      <c r="AU276" s="19" t="s">
        <v>81</v>
      </c>
    </row>
    <row r="277" spans="1:51" s="13" customFormat="1" ht="12">
      <c r="A277" s="13"/>
      <c r="B277" s="224"/>
      <c r="C277" s="225"/>
      <c r="D277" s="226" t="s">
        <v>143</v>
      </c>
      <c r="E277" s="227" t="s">
        <v>19</v>
      </c>
      <c r="F277" s="228" t="s">
        <v>811</v>
      </c>
      <c r="G277" s="225"/>
      <c r="H277" s="229">
        <v>65.18</v>
      </c>
      <c r="I277" s="230"/>
      <c r="J277" s="225"/>
      <c r="K277" s="225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143</v>
      </c>
      <c r="AU277" s="235" t="s">
        <v>81</v>
      </c>
      <c r="AV277" s="13" t="s">
        <v>81</v>
      </c>
      <c r="AW277" s="13" t="s">
        <v>32</v>
      </c>
      <c r="AX277" s="13" t="s">
        <v>71</v>
      </c>
      <c r="AY277" s="235" t="s">
        <v>131</v>
      </c>
    </row>
    <row r="278" spans="1:51" s="13" customFormat="1" ht="12">
      <c r="A278" s="13"/>
      <c r="B278" s="224"/>
      <c r="C278" s="225"/>
      <c r="D278" s="226" t="s">
        <v>143</v>
      </c>
      <c r="E278" s="227" t="s">
        <v>19</v>
      </c>
      <c r="F278" s="228" t="s">
        <v>812</v>
      </c>
      <c r="G278" s="225"/>
      <c r="H278" s="229">
        <v>0.178</v>
      </c>
      <c r="I278" s="230"/>
      <c r="J278" s="225"/>
      <c r="K278" s="225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143</v>
      </c>
      <c r="AU278" s="235" t="s">
        <v>81</v>
      </c>
      <c r="AV278" s="13" t="s">
        <v>81</v>
      </c>
      <c r="AW278" s="13" t="s">
        <v>32</v>
      </c>
      <c r="AX278" s="13" t="s">
        <v>71</v>
      </c>
      <c r="AY278" s="235" t="s">
        <v>131</v>
      </c>
    </row>
    <row r="279" spans="1:51" s="13" customFormat="1" ht="12">
      <c r="A279" s="13"/>
      <c r="B279" s="224"/>
      <c r="C279" s="225"/>
      <c r="D279" s="226" t="s">
        <v>143</v>
      </c>
      <c r="E279" s="227" t="s">
        <v>19</v>
      </c>
      <c r="F279" s="228" t="s">
        <v>813</v>
      </c>
      <c r="G279" s="225"/>
      <c r="H279" s="229">
        <v>0.098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143</v>
      </c>
      <c r="AU279" s="235" t="s">
        <v>81</v>
      </c>
      <c r="AV279" s="13" t="s">
        <v>81</v>
      </c>
      <c r="AW279" s="13" t="s">
        <v>32</v>
      </c>
      <c r="AX279" s="13" t="s">
        <v>71</v>
      </c>
      <c r="AY279" s="235" t="s">
        <v>131</v>
      </c>
    </row>
    <row r="280" spans="1:51" s="13" customFormat="1" ht="12">
      <c r="A280" s="13"/>
      <c r="B280" s="224"/>
      <c r="C280" s="225"/>
      <c r="D280" s="226" t="s">
        <v>143</v>
      </c>
      <c r="E280" s="227" t="s">
        <v>19</v>
      </c>
      <c r="F280" s="228" t="s">
        <v>950</v>
      </c>
      <c r="G280" s="225"/>
      <c r="H280" s="229">
        <v>-1.56</v>
      </c>
      <c r="I280" s="230"/>
      <c r="J280" s="225"/>
      <c r="K280" s="225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143</v>
      </c>
      <c r="AU280" s="235" t="s">
        <v>81</v>
      </c>
      <c r="AV280" s="13" t="s">
        <v>81</v>
      </c>
      <c r="AW280" s="13" t="s">
        <v>32</v>
      </c>
      <c r="AX280" s="13" t="s">
        <v>71</v>
      </c>
      <c r="AY280" s="235" t="s">
        <v>131</v>
      </c>
    </row>
    <row r="281" spans="1:51" s="13" customFormat="1" ht="12">
      <c r="A281" s="13"/>
      <c r="B281" s="224"/>
      <c r="C281" s="225"/>
      <c r="D281" s="226" t="s">
        <v>143</v>
      </c>
      <c r="E281" s="227" t="s">
        <v>19</v>
      </c>
      <c r="F281" s="228" t="s">
        <v>951</v>
      </c>
      <c r="G281" s="225"/>
      <c r="H281" s="229">
        <v>0.51</v>
      </c>
      <c r="I281" s="230"/>
      <c r="J281" s="225"/>
      <c r="K281" s="225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143</v>
      </c>
      <c r="AU281" s="235" t="s">
        <v>81</v>
      </c>
      <c r="AV281" s="13" t="s">
        <v>81</v>
      </c>
      <c r="AW281" s="13" t="s">
        <v>32</v>
      </c>
      <c r="AX281" s="13" t="s">
        <v>71</v>
      </c>
      <c r="AY281" s="235" t="s">
        <v>131</v>
      </c>
    </row>
    <row r="282" spans="1:51" s="14" customFormat="1" ht="12">
      <c r="A282" s="14"/>
      <c r="B282" s="236"/>
      <c r="C282" s="237"/>
      <c r="D282" s="226" t="s">
        <v>143</v>
      </c>
      <c r="E282" s="238" t="s">
        <v>19</v>
      </c>
      <c r="F282" s="239" t="s">
        <v>147</v>
      </c>
      <c r="G282" s="237"/>
      <c r="H282" s="240">
        <v>64.406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6" t="s">
        <v>143</v>
      </c>
      <c r="AU282" s="246" t="s">
        <v>81</v>
      </c>
      <c r="AV282" s="14" t="s">
        <v>139</v>
      </c>
      <c r="AW282" s="14" t="s">
        <v>32</v>
      </c>
      <c r="AX282" s="14" t="s">
        <v>79</v>
      </c>
      <c r="AY282" s="246" t="s">
        <v>131</v>
      </c>
    </row>
    <row r="283" spans="1:65" s="2" customFormat="1" ht="24.15" customHeight="1">
      <c r="A283" s="40"/>
      <c r="B283" s="41"/>
      <c r="C283" s="206" t="s">
        <v>522</v>
      </c>
      <c r="D283" s="206" t="s">
        <v>134</v>
      </c>
      <c r="E283" s="207" t="s">
        <v>507</v>
      </c>
      <c r="F283" s="208" t="s">
        <v>508</v>
      </c>
      <c r="G283" s="209" t="s">
        <v>137</v>
      </c>
      <c r="H283" s="210">
        <v>64.406</v>
      </c>
      <c r="I283" s="211"/>
      <c r="J283" s="212">
        <f>ROUND(I283*H283,2)</f>
        <v>0</v>
      </c>
      <c r="K283" s="208" t="s">
        <v>138</v>
      </c>
      <c r="L283" s="46"/>
      <c r="M283" s="213" t="s">
        <v>19</v>
      </c>
      <c r="N283" s="214" t="s">
        <v>42</v>
      </c>
      <c r="O283" s="86"/>
      <c r="P283" s="215">
        <f>O283*H283</f>
        <v>0</v>
      </c>
      <c r="Q283" s="215">
        <v>0.0053</v>
      </c>
      <c r="R283" s="215">
        <f>Q283*H283</f>
        <v>0.34135180000000004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229</v>
      </c>
      <c r="AT283" s="217" t="s">
        <v>134</v>
      </c>
      <c r="AU283" s="217" t="s">
        <v>81</v>
      </c>
      <c r="AY283" s="19" t="s">
        <v>131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79</v>
      </c>
      <c r="BK283" s="218">
        <f>ROUND(I283*H283,2)</f>
        <v>0</v>
      </c>
      <c r="BL283" s="19" t="s">
        <v>229</v>
      </c>
      <c r="BM283" s="217" t="s">
        <v>952</v>
      </c>
    </row>
    <row r="284" spans="1:47" s="2" customFormat="1" ht="12">
      <c r="A284" s="40"/>
      <c r="B284" s="41"/>
      <c r="C284" s="42"/>
      <c r="D284" s="219" t="s">
        <v>141</v>
      </c>
      <c r="E284" s="42"/>
      <c r="F284" s="220" t="s">
        <v>510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141</v>
      </c>
      <c r="AU284" s="19" t="s">
        <v>81</v>
      </c>
    </row>
    <row r="285" spans="1:65" s="2" customFormat="1" ht="16.5" customHeight="1">
      <c r="A285" s="40"/>
      <c r="B285" s="41"/>
      <c r="C285" s="258" t="s">
        <v>528</v>
      </c>
      <c r="D285" s="258" t="s">
        <v>338</v>
      </c>
      <c r="E285" s="259" t="s">
        <v>512</v>
      </c>
      <c r="F285" s="260" t="s">
        <v>513</v>
      </c>
      <c r="G285" s="261" t="s">
        <v>137</v>
      </c>
      <c r="H285" s="262">
        <v>70.847</v>
      </c>
      <c r="I285" s="263"/>
      <c r="J285" s="264">
        <f>ROUND(I285*H285,2)</f>
        <v>0</v>
      </c>
      <c r="K285" s="260" t="s">
        <v>138</v>
      </c>
      <c r="L285" s="265"/>
      <c r="M285" s="266" t="s">
        <v>19</v>
      </c>
      <c r="N285" s="267" t="s">
        <v>42</v>
      </c>
      <c r="O285" s="86"/>
      <c r="P285" s="215">
        <f>O285*H285</f>
        <v>0</v>
      </c>
      <c r="Q285" s="215">
        <v>0.0126</v>
      </c>
      <c r="R285" s="215">
        <f>Q285*H285</f>
        <v>0.8926721999999999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316</v>
      </c>
      <c r="AT285" s="217" t="s">
        <v>338</v>
      </c>
      <c r="AU285" s="217" t="s">
        <v>81</v>
      </c>
      <c r="AY285" s="19" t="s">
        <v>131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79</v>
      </c>
      <c r="BK285" s="218">
        <f>ROUND(I285*H285,2)</f>
        <v>0</v>
      </c>
      <c r="BL285" s="19" t="s">
        <v>229</v>
      </c>
      <c r="BM285" s="217" t="s">
        <v>953</v>
      </c>
    </row>
    <row r="286" spans="1:51" s="13" customFormat="1" ht="12">
      <c r="A286" s="13"/>
      <c r="B286" s="224"/>
      <c r="C286" s="225"/>
      <c r="D286" s="226" t="s">
        <v>143</v>
      </c>
      <c r="E286" s="225"/>
      <c r="F286" s="228" t="s">
        <v>954</v>
      </c>
      <c r="G286" s="225"/>
      <c r="H286" s="229">
        <v>70.847</v>
      </c>
      <c r="I286" s="230"/>
      <c r="J286" s="225"/>
      <c r="K286" s="225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143</v>
      </c>
      <c r="AU286" s="235" t="s">
        <v>81</v>
      </c>
      <c r="AV286" s="13" t="s">
        <v>81</v>
      </c>
      <c r="AW286" s="13" t="s">
        <v>4</v>
      </c>
      <c r="AX286" s="13" t="s">
        <v>79</v>
      </c>
      <c r="AY286" s="235" t="s">
        <v>131</v>
      </c>
    </row>
    <row r="287" spans="1:65" s="2" customFormat="1" ht="16.5" customHeight="1">
      <c r="A287" s="40"/>
      <c r="B287" s="41"/>
      <c r="C287" s="206" t="s">
        <v>534</v>
      </c>
      <c r="D287" s="206" t="s">
        <v>134</v>
      </c>
      <c r="E287" s="207" t="s">
        <v>517</v>
      </c>
      <c r="F287" s="208" t="s">
        <v>518</v>
      </c>
      <c r="G287" s="209" t="s">
        <v>475</v>
      </c>
      <c r="H287" s="210">
        <v>9.65</v>
      </c>
      <c r="I287" s="211"/>
      <c r="J287" s="212">
        <f>ROUND(I287*H287,2)</f>
        <v>0</v>
      </c>
      <c r="K287" s="208" t="s">
        <v>138</v>
      </c>
      <c r="L287" s="46"/>
      <c r="M287" s="213" t="s">
        <v>19</v>
      </c>
      <c r="N287" s="214" t="s">
        <v>42</v>
      </c>
      <c r="O287" s="86"/>
      <c r="P287" s="215">
        <f>O287*H287</f>
        <v>0</v>
      </c>
      <c r="Q287" s="215">
        <v>0.00055</v>
      </c>
      <c r="R287" s="215">
        <f>Q287*H287</f>
        <v>0.005307500000000001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229</v>
      </c>
      <c r="AT287" s="217" t="s">
        <v>134</v>
      </c>
      <c r="AU287" s="217" t="s">
        <v>81</v>
      </c>
      <c r="AY287" s="19" t="s">
        <v>131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79</v>
      </c>
      <c r="BK287" s="218">
        <f>ROUND(I287*H287,2)</f>
        <v>0</v>
      </c>
      <c r="BL287" s="19" t="s">
        <v>229</v>
      </c>
      <c r="BM287" s="217" t="s">
        <v>955</v>
      </c>
    </row>
    <row r="288" spans="1:47" s="2" customFormat="1" ht="12">
      <c r="A288" s="40"/>
      <c r="B288" s="41"/>
      <c r="C288" s="42"/>
      <c r="D288" s="219" t="s">
        <v>141</v>
      </c>
      <c r="E288" s="42"/>
      <c r="F288" s="220" t="s">
        <v>520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141</v>
      </c>
      <c r="AU288" s="19" t="s">
        <v>81</v>
      </c>
    </row>
    <row r="289" spans="1:51" s="13" customFormat="1" ht="12">
      <c r="A289" s="13"/>
      <c r="B289" s="224"/>
      <c r="C289" s="225"/>
      <c r="D289" s="226" t="s">
        <v>143</v>
      </c>
      <c r="E289" s="227" t="s">
        <v>19</v>
      </c>
      <c r="F289" s="228" t="s">
        <v>956</v>
      </c>
      <c r="G289" s="225"/>
      <c r="H289" s="229">
        <v>9.65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143</v>
      </c>
      <c r="AU289" s="235" t="s">
        <v>81</v>
      </c>
      <c r="AV289" s="13" t="s">
        <v>81</v>
      </c>
      <c r="AW289" s="13" t="s">
        <v>32</v>
      </c>
      <c r="AX289" s="13" t="s">
        <v>79</v>
      </c>
      <c r="AY289" s="235" t="s">
        <v>131</v>
      </c>
    </row>
    <row r="290" spans="1:65" s="2" customFormat="1" ht="16.5" customHeight="1">
      <c r="A290" s="40"/>
      <c r="B290" s="41"/>
      <c r="C290" s="206" t="s">
        <v>541</v>
      </c>
      <c r="D290" s="206" t="s">
        <v>134</v>
      </c>
      <c r="E290" s="207" t="s">
        <v>523</v>
      </c>
      <c r="F290" s="208" t="s">
        <v>524</v>
      </c>
      <c r="G290" s="209" t="s">
        <v>475</v>
      </c>
      <c r="H290" s="210">
        <v>76.59</v>
      </c>
      <c r="I290" s="211"/>
      <c r="J290" s="212">
        <f>ROUND(I290*H290,2)</f>
        <v>0</v>
      </c>
      <c r="K290" s="208" t="s">
        <v>138</v>
      </c>
      <c r="L290" s="46"/>
      <c r="M290" s="213" t="s">
        <v>19</v>
      </c>
      <c r="N290" s="214" t="s">
        <v>42</v>
      </c>
      <c r="O290" s="86"/>
      <c r="P290" s="215">
        <f>O290*H290</f>
        <v>0</v>
      </c>
      <c r="Q290" s="215">
        <v>0.0005</v>
      </c>
      <c r="R290" s="215">
        <f>Q290*H290</f>
        <v>0.038295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229</v>
      </c>
      <c r="AT290" s="217" t="s">
        <v>134</v>
      </c>
      <c r="AU290" s="217" t="s">
        <v>81</v>
      </c>
      <c r="AY290" s="19" t="s">
        <v>131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79</v>
      </c>
      <c r="BK290" s="218">
        <f>ROUND(I290*H290,2)</f>
        <v>0</v>
      </c>
      <c r="BL290" s="19" t="s">
        <v>229</v>
      </c>
      <c r="BM290" s="217" t="s">
        <v>957</v>
      </c>
    </row>
    <row r="291" spans="1:47" s="2" customFormat="1" ht="12">
      <c r="A291" s="40"/>
      <c r="B291" s="41"/>
      <c r="C291" s="42"/>
      <c r="D291" s="219" t="s">
        <v>141</v>
      </c>
      <c r="E291" s="42"/>
      <c r="F291" s="220" t="s">
        <v>526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141</v>
      </c>
      <c r="AU291" s="19" t="s">
        <v>81</v>
      </c>
    </row>
    <row r="292" spans="1:51" s="13" customFormat="1" ht="12">
      <c r="A292" s="13"/>
      <c r="B292" s="224"/>
      <c r="C292" s="225"/>
      <c r="D292" s="226" t="s">
        <v>143</v>
      </c>
      <c r="E292" s="227" t="s">
        <v>19</v>
      </c>
      <c r="F292" s="228" t="s">
        <v>958</v>
      </c>
      <c r="G292" s="225"/>
      <c r="H292" s="229">
        <v>76.59</v>
      </c>
      <c r="I292" s="230"/>
      <c r="J292" s="225"/>
      <c r="K292" s="225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143</v>
      </c>
      <c r="AU292" s="235" t="s">
        <v>81</v>
      </c>
      <c r="AV292" s="13" t="s">
        <v>81</v>
      </c>
      <c r="AW292" s="13" t="s">
        <v>32</v>
      </c>
      <c r="AX292" s="13" t="s">
        <v>79</v>
      </c>
      <c r="AY292" s="235" t="s">
        <v>131</v>
      </c>
    </row>
    <row r="293" spans="1:65" s="2" customFormat="1" ht="16.5" customHeight="1">
      <c r="A293" s="40"/>
      <c r="B293" s="41"/>
      <c r="C293" s="206" t="s">
        <v>549</v>
      </c>
      <c r="D293" s="206" t="s">
        <v>134</v>
      </c>
      <c r="E293" s="207" t="s">
        <v>529</v>
      </c>
      <c r="F293" s="208" t="s">
        <v>530</v>
      </c>
      <c r="G293" s="209" t="s">
        <v>475</v>
      </c>
      <c r="H293" s="210">
        <v>10.85</v>
      </c>
      <c r="I293" s="211"/>
      <c r="J293" s="212">
        <f>ROUND(I293*H293,2)</f>
        <v>0</v>
      </c>
      <c r="K293" s="208" t="s">
        <v>138</v>
      </c>
      <c r="L293" s="46"/>
      <c r="M293" s="213" t="s">
        <v>19</v>
      </c>
      <c r="N293" s="214" t="s">
        <v>42</v>
      </c>
      <c r="O293" s="86"/>
      <c r="P293" s="215">
        <f>O293*H293</f>
        <v>0</v>
      </c>
      <c r="Q293" s="215">
        <v>3E-05</v>
      </c>
      <c r="R293" s="215">
        <f>Q293*H293</f>
        <v>0.0003255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229</v>
      </c>
      <c r="AT293" s="217" t="s">
        <v>134</v>
      </c>
      <c r="AU293" s="217" t="s">
        <v>81</v>
      </c>
      <c r="AY293" s="19" t="s">
        <v>131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79</v>
      </c>
      <c r="BK293" s="218">
        <f>ROUND(I293*H293,2)</f>
        <v>0</v>
      </c>
      <c r="BL293" s="19" t="s">
        <v>229</v>
      </c>
      <c r="BM293" s="217" t="s">
        <v>959</v>
      </c>
    </row>
    <row r="294" spans="1:47" s="2" customFormat="1" ht="12">
      <c r="A294" s="40"/>
      <c r="B294" s="41"/>
      <c r="C294" s="42"/>
      <c r="D294" s="219" t="s">
        <v>141</v>
      </c>
      <c r="E294" s="42"/>
      <c r="F294" s="220" t="s">
        <v>532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141</v>
      </c>
      <c r="AU294" s="19" t="s">
        <v>81</v>
      </c>
    </row>
    <row r="295" spans="1:51" s="13" customFormat="1" ht="12">
      <c r="A295" s="13"/>
      <c r="B295" s="224"/>
      <c r="C295" s="225"/>
      <c r="D295" s="226" t="s">
        <v>143</v>
      </c>
      <c r="E295" s="227" t="s">
        <v>19</v>
      </c>
      <c r="F295" s="228" t="s">
        <v>960</v>
      </c>
      <c r="G295" s="225"/>
      <c r="H295" s="229">
        <v>10.85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143</v>
      </c>
      <c r="AU295" s="235" t="s">
        <v>81</v>
      </c>
      <c r="AV295" s="13" t="s">
        <v>81</v>
      </c>
      <c r="AW295" s="13" t="s">
        <v>32</v>
      </c>
      <c r="AX295" s="13" t="s">
        <v>79</v>
      </c>
      <c r="AY295" s="235" t="s">
        <v>131</v>
      </c>
    </row>
    <row r="296" spans="1:65" s="2" customFormat="1" ht="24.15" customHeight="1">
      <c r="A296" s="40"/>
      <c r="B296" s="41"/>
      <c r="C296" s="206" t="s">
        <v>555</v>
      </c>
      <c r="D296" s="206" t="s">
        <v>134</v>
      </c>
      <c r="E296" s="207" t="s">
        <v>961</v>
      </c>
      <c r="F296" s="208" t="s">
        <v>962</v>
      </c>
      <c r="G296" s="209" t="s">
        <v>281</v>
      </c>
      <c r="H296" s="257"/>
      <c r="I296" s="211"/>
      <c r="J296" s="212">
        <f>ROUND(I296*H296,2)</f>
        <v>0</v>
      </c>
      <c r="K296" s="208" t="s">
        <v>138</v>
      </c>
      <c r="L296" s="46"/>
      <c r="M296" s="213" t="s">
        <v>19</v>
      </c>
      <c r="N296" s="214" t="s">
        <v>42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229</v>
      </c>
      <c r="AT296" s="217" t="s">
        <v>134</v>
      </c>
      <c r="AU296" s="217" t="s">
        <v>81</v>
      </c>
      <c r="AY296" s="19" t="s">
        <v>131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79</v>
      </c>
      <c r="BK296" s="218">
        <f>ROUND(I296*H296,2)</f>
        <v>0</v>
      </c>
      <c r="BL296" s="19" t="s">
        <v>229</v>
      </c>
      <c r="BM296" s="217" t="s">
        <v>963</v>
      </c>
    </row>
    <row r="297" spans="1:47" s="2" customFormat="1" ht="12">
      <c r="A297" s="40"/>
      <c r="B297" s="41"/>
      <c r="C297" s="42"/>
      <c r="D297" s="219" t="s">
        <v>141</v>
      </c>
      <c r="E297" s="42"/>
      <c r="F297" s="220" t="s">
        <v>964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141</v>
      </c>
      <c r="AU297" s="19" t="s">
        <v>81</v>
      </c>
    </row>
    <row r="298" spans="1:63" s="12" customFormat="1" ht="22.8" customHeight="1">
      <c r="A298" s="12"/>
      <c r="B298" s="190"/>
      <c r="C298" s="191"/>
      <c r="D298" s="192" t="s">
        <v>70</v>
      </c>
      <c r="E298" s="204" t="s">
        <v>539</v>
      </c>
      <c r="F298" s="204" t="s">
        <v>540</v>
      </c>
      <c r="G298" s="191"/>
      <c r="H298" s="191"/>
      <c r="I298" s="194"/>
      <c r="J298" s="205">
        <f>BK298</f>
        <v>0</v>
      </c>
      <c r="K298" s="191"/>
      <c r="L298" s="196"/>
      <c r="M298" s="197"/>
      <c r="N298" s="198"/>
      <c r="O298" s="198"/>
      <c r="P298" s="199">
        <f>SUM(P299:P316)</f>
        <v>0</v>
      </c>
      <c r="Q298" s="198"/>
      <c r="R298" s="199">
        <f>SUM(R299:R316)</f>
        <v>0.0035936000000000006</v>
      </c>
      <c r="S298" s="198"/>
      <c r="T298" s="200">
        <f>SUM(T299:T316)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1" t="s">
        <v>81</v>
      </c>
      <c r="AT298" s="202" t="s">
        <v>70</v>
      </c>
      <c r="AU298" s="202" t="s">
        <v>79</v>
      </c>
      <c r="AY298" s="201" t="s">
        <v>131</v>
      </c>
      <c r="BK298" s="203">
        <f>SUM(BK299:BK316)</f>
        <v>0</v>
      </c>
    </row>
    <row r="299" spans="1:65" s="2" customFormat="1" ht="16.5" customHeight="1">
      <c r="A299" s="40"/>
      <c r="B299" s="41"/>
      <c r="C299" s="206" t="s">
        <v>560</v>
      </c>
      <c r="D299" s="206" t="s">
        <v>134</v>
      </c>
      <c r="E299" s="207" t="s">
        <v>542</v>
      </c>
      <c r="F299" s="208" t="s">
        <v>543</v>
      </c>
      <c r="G299" s="209" t="s">
        <v>137</v>
      </c>
      <c r="H299" s="210">
        <v>7.48</v>
      </c>
      <c r="I299" s="211"/>
      <c r="J299" s="212">
        <f>ROUND(I299*H299,2)</f>
        <v>0</v>
      </c>
      <c r="K299" s="208" t="s">
        <v>138</v>
      </c>
      <c r="L299" s="46"/>
      <c r="M299" s="213" t="s">
        <v>19</v>
      </c>
      <c r="N299" s="214" t="s">
        <v>42</v>
      </c>
      <c r="O299" s="86"/>
      <c r="P299" s="215">
        <f>O299*H299</f>
        <v>0</v>
      </c>
      <c r="Q299" s="215">
        <v>6E-05</v>
      </c>
      <c r="R299" s="215">
        <f>Q299*H299</f>
        <v>0.0004488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229</v>
      </c>
      <c r="AT299" s="217" t="s">
        <v>134</v>
      </c>
      <c r="AU299" s="217" t="s">
        <v>81</v>
      </c>
      <c r="AY299" s="19" t="s">
        <v>131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79</v>
      </c>
      <c r="BK299" s="218">
        <f>ROUND(I299*H299,2)</f>
        <v>0</v>
      </c>
      <c r="BL299" s="19" t="s">
        <v>229</v>
      </c>
      <c r="BM299" s="217" t="s">
        <v>965</v>
      </c>
    </row>
    <row r="300" spans="1:47" s="2" customFormat="1" ht="12">
      <c r="A300" s="40"/>
      <c r="B300" s="41"/>
      <c r="C300" s="42"/>
      <c r="D300" s="219" t="s">
        <v>141</v>
      </c>
      <c r="E300" s="42"/>
      <c r="F300" s="220" t="s">
        <v>545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141</v>
      </c>
      <c r="AU300" s="19" t="s">
        <v>81</v>
      </c>
    </row>
    <row r="301" spans="1:51" s="15" customFormat="1" ht="12">
      <c r="A301" s="15"/>
      <c r="B301" s="247"/>
      <c r="C301" s="248"/>
      <c r="D301" s="226" t="s">
        <v>143</v>
      </c>
      <c r="E301" s="249" t="s">
        <v>19</v>
      </c>
      <c r="F301" s="250" t="s">
        <v>546</v>
      </c>
      <c r="G301" s="248"/>
      <c r="H301" s="249" t="s">
        <v>19</v>
      </c>
      <c r="I301" s="251"/>
      <c r="J301" s="248"/>
      <c r="K301" s="248"/>
      <c r="L301" s="252"/>
      <c r="M301" s="253"/>
      <c r="N301" s="254"/>
      <c r="O301" s="254"/>
      <c r="P301" s="254"/>
      <c r="Q301" s="254"/>
      <c r="R301" s="254"/>
      <c r="S301" s="254"/>
      <c r="T301" s="25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6" t="s">
        <v>143</v>
      </c>
      <c r="AU301" s="256" t="s">
        <v>81</v>
      </c>
      <c r="AV301" s="15" t="s">
        <v>79</v>
      </c>
      <c r="AW301" s="15" t="s">
        <v>32</v>
      </c>
      <c r="AX301" s="15" t="s">
        <v>71</v>
      </c>
      <c r="AY301" s="256" t="s">
        <v>131</v>
      </c>
    </row>
    <row r="302" spans="1:51" s="13" customFormat="1" ht="12">
      <c r="A302" s="13"/>
      <c r="B302" s="224"/>
      <c r="C302" s="225"/>
      <c r="D302" s="226" t="s">
        <v>143</v>
      </c>
      <c r="E302" s="227" t="s">
        <v>19</v>
      </c>
      <c r="F302" s="228" t="s">
        <v>966</v>
      </c>
      <c r="G302" s="225"/>
      <c r="H302" s="229">
        <v>4.6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143</v>
      </c>
      <c r="AU302" s="235" t="s">
        <v>81</v>
      </c>
      <c r="AV302" s="13" t="s">
        <v>81</v>
      </c>
      <c r="AW302" s="13" t="s">
        <v>32</v>
      </c>
      <c r="AX302" s="13" t="s">
        <v>71</v>
      </c>
      <c r="AY302" s="235" t="s">
        <v>131</v>
      </c>
    </row>
    <row r="303" spans="1:51" s="13" customFormat="1" ht="12">
      <c r="A303" s="13"/>
      <c r="B303" s="224"/>
      <c r="C303" s="225"/>
      <c r="D303" s="226" t="s">
        <v>143</v>
      </c>
      <c r="E303" s="227" t="s">
        <v>19</v>
      </c>
      <c r="F303" s="228" t="s">
        <v>548</v>
      </c>
      <c r="G303" s="225"/>
      <c r="H303" s="229">
        <v>2.88</v>
      </c>
      <c r="I303" s="230"/>
      <c r="J303" s="225"/>
      <c r="K303" s="225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143</v>
      </c>
      <c r="AU303" s="235" t="s">
        <v>81</v>
      </c>
      <c r="AV303" s="13" t="s">
        <v>81</v>
      </c>
      <c r="AW303" s="13" t="s">
        <v>32</v>
      </c>
      <c r="AX303" s="13" t="s">
        <v>71</v>
      </c>
      <c r="AY303" s="235" t="s">
        <v>131</v>
      </c>
    </row>
    <row r="304" spans="1:51" s="14" customFormat="1" ht="12">
      <c r="A304" s="14"/>
      <c r="B304" s="236"/>
      <c r="C304" s="237"/>
      <c r="D304" s="226" t="s">
        <v>143</v>
      </c>
      <c r="E304" s="238" t="s">
        <v>19</v>
      </c>
      <c r="F304" s="239" t="s">
        <v>147</v>
      </c>
      <c r="G304" s="237"/>
      <c r="H304" s="240">
        <v>7.4799999999999995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143</v>
      </c>
      <c r="AU304" s="246" t="s">
        <v>81</v>
      </c>
      <c r="AV304" s="14" t="s">
        <v>139</v>
      </c>
      <c r="AW304" s="14" t="s">
        <v>32</v>
      </c>
      <c r="AX304" s="14" t="s">
        <v>79</v>
      </c>
      <c r="AY304" s="246" t="s">
        <v>131</v>
      </c>
    </row>
    <row r="305" spans="1:65" s="2" customFormat="1" ht="16.5" customHeight="1">
      <c r="A305" s="40"/>
      <c r="B305" s="41"/>
      <c r="C305" s="206" t="s">
        <v>565</v>
      </c>
      <c r="D305" s="206" t="s">
        <v>134</v>
      </c>
      <c r="E305" s="207" t="s">
        <v>550</v>
      </c>
      <c r="F305" s="208" t="s">
        <v>551</v>
      </c>
      <c r="G305" s="209" t="s">
        <v>475</v>
      </c>
      <c r="H305" s="210">
        <v>20</v>
      </c>
      <c r="I305" s="211"/>
      <c r="J305" s="212">
        <f>ROUND(I305*H305,2)</f>
        <v>0</v>
      </c>
      <c r="K305" s="208" t="s">
        <v>138</v>
      </c>
      <c r="L305" s="46"/>
      <c r="M305" s="213" t="s">
        <v>19</v>
      </c>
      <c r="N305" s="214" t="s">
        <v>42</v>
      </c>
      <c r="O305" s="86"/>
      <c r="P305" s="215">
        <f>O305*H305</f>
        <v>0</v>
      </c>
      <c r="Q305" s="215">
        <v>1E-05</v>
      </c>
      <c r="R305" s="215">
        <f>Q305*H305</f>
        <v>0.0002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229</v>
      </c>
      <c r="AT305" s="217" t="s">
        <v>134</v>
      </c>
      <c r="AU305" s="217" t="s">
        <v>81</v>
      </c>
      <c r="AY305" s="19" t="s">
        <v>131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79</v>
      </c>
      <c r="BK305" s="218">
        <f>ROUND(I305*H305,2)</f>
        <v>0</v>
      </c>
      <c r="BL305" s="19" t="s">
        <v>229</v>
      </c>
      <c r="BM305" s="217" t="s">
        <v>967</v>
      </c>
    </row>
    <row r="306" spans="1:47" s="2" customFormat="1" ht="12">
      <c r="A306" s="40"/>
      <c r="B306" s="41"/>
      <c r="C306" s="42"/>
      <c r="D306" s="219" t="s">
        <v>141</v>
      </c>
      <c r="E306" s="42"/>
      <c r="F306" s="220" t="s">
        <v>553</v>
      </c>
      <c r="G306" s="42"/>
      <c r="H306" s="42"/>
      <c r="I306" s="221"/>
      <c r="J306" s="42"/>
      <c r="K306" s="42"/>
      <c r="L306" s="46"/>
      <c r="M306" s="222"/>
      <c r="N306" s="223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141</v>
      </c>
      <c r="AU306" s="19" t="s">
        <v>81</v>
      </c>
    </row>
    <row r="307" spans="1:51" s="15" customFormat="1" ht="12">
      <c r="A307" s="15"/>
      <c r="B307" s="247"/>
      <c r="C307" s="248"/>
      <c r="D307" s="226" t="s">
        <v>143</v>
      </c>
      <c r="E307" s="249" t="s">
        <v>19</v>
      </c>
      <c r="F307" s="250" t="s">
        <v>554</v>
      </c>
      <c r="G307" s="248"/>
      <c r="H307" s="249" t="s">
        <v>19</v>
      </c>
      <c r="I307" s="251"/>
      <c r="J307" s="248"/>
      <c r="K307" s="248"/>
      <c r="L307" s="252"/>
      <c r="M307" s="253"/>
      <c r="N307" s="254"/>
      <c r="O307" s="254"/>
      <c r="P307" s="254"/>
      <c r="Q307" s="254"/>
      <c r="R307" s="254"/>
      <c r="S307" s="254"/>
      <c r="T307" s="25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6" t="s">
        <v>143</v>
      </c>
      <c r="AU307" s="256" t="s">
        <v>81</v>
      </c>
      <c r="AV307" s="15" t="s">
        <v>79</v>
      </c>
      <c r="AW307" s="15" t="s">
        <v>32</v>
      </c>
      <c r="AX307" s="15" t="s">
        <v>71</v>
      </c>
      <c r="AY307" s="256" t="s">
        <v>131</v>
      </c>
    </row>
    <row r="308" spans="1:51" s="13" customFormat="1" ht="12">
      <c r="A308" s="13"/>
      <c r="B308" s="224"/>
      <c r="C308" s="225"/>
      <c r="D308" s="226" t="s">
        <v>143</v>
      </c>
      <c r="E308" s="227" t="s">
        <v>19</v>
      </c>
      <c r="F308" s="228" t="s">
        <v>250</v>
      </c>
      <c r="G308" s="225"/>
      <c r="H308" s="229">
        <v>20</v>
      </c>
      <c r="I308" s="230"/>
      <c r="J308" s="225"/>
      <c r="K308" s="225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143</v>
      </c>
      <c r="AU308" s="235" t="s">
        <v>81</v>
      </c>
      <c r="AV308" s="13" t="s">
        <v>81</v>
      </c>
      <c r="AW308" s="13" t="s">
        <v>32</v>
      </c>
      <c r="AX308" s="13" t="s">
        <v>79</v>
      </c>
      <c r="AY308" s="235" t="s">
        <v>131</v>
      </c>
    </row>
    <row r="309" spans="1:65" s="2" customFormat="1" ht="16.5" customHeight="1">
      <c r="A309" s="40"/>
      <c r="B309" s="41"/>
      <c r="C309" s="206" t="s">
        <v>570</v>
      </c>
      <c r="D309" s="206" t="s">
        <v>134</v>
      </c>
      <c r="E309" s="207" t="s">
        <v>556</v>
      </c>
      <c r="F309" s="208" t="s">
        <v>557</v>
      </c>
      <c r="G309" s="209" t="s">
        <v>137</v>
      </c>
      <c r="H309" s="210">
        <v>7.48</v>
      </c>
      <c r="I309" s="211"/>
      <c r="J309" s="212">
        <f>ROUND(I309*H309,2)</f>
        <v>0</v>
      </c>
      <c r="K309" s="208" t="s">
        <v>138</v>
      </c>
      <c r="L309" s="46"/>
      <c r="M309" s="213" t="s">
        <v>19</v>
      </c>
      <c r="N309" s="214" t="s">
        <v>42</v>
      </c>
      <c r="O309" s="86"/>
      <c r="P309" s="215">
        <f>O309*H309</f>
        <v>0</v>
      </c>
      <c r="Q309" s="215">
        <v>0.00014</v>
      </c>
      <c r="R309" s="215">
        <f>Q309*H309</f>
        <v>0.0010471999999999999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229</v>
      </c>
      <c r="AT309" s="217" t="s">
        <v>134</v>
      </c>
      <c r="AU309" s="217" t="s">
        <v>81</v>
      </c>
      <c r="AY309" s="19" t="s">
        <v>131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79</v>
      </c>
      <c r="BK309" s="218">
        <f>ROUND(I309*H309,2)</f>
        <v>0</v>
      </c>
      <c r="BL309" s="19" t="s">
        <v>229</v>
      </c>
      <c r="BM309" s="217" t="s">
        <v>968</v>
      </c>
    </row>
    <row r="310" spans="1:47" s="2" customFormat="1" ht="12">
      <c r="A310" s="40"/>
      <c r="B310" s="41"/>
      <c r="C310" s="42"/>
      <c r="D310" s="219" t="s">
        <v>141</v>
      </c>
      <c r="E310" s="42"/>
      <c r="F310" s="220" t="s">
        <v>559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141</v>
      </c>
      <c r="AU310" s="19" t="s">
        <v>81</v>
      </c>
    </row>
    <row r="311" spans="1:65" s="2" customFormat="1" ht="16.5" customHeight="1">
      <c r="A311" s="40"/>
      <c r="B311" s="41"/>
      <c r="C311" s="206" t="s">
        <v>577</v>
      </c>
      <c r="D311" s="206" t="s">
        <v>134</v>
      </c>
      <c r="E311" s="207" t="s">
        <v>561</v>
      </c>
      <c r="F311" s="208" t="s">
        <v>562</v>
      </c>
      <c r="G311" s="209" t="s">
        <v>137</v>
      </c>
      <c r="H311" s="210">
        <v>7.48</v>
      </c>
      <c r="I311" s="211"/>
      <c r="J311" s="212">
        <f>ROUND(I311*H311,2)</f>
        <v>0</v>
      </c>
      <c r="K311" s="208" t="s">
        <v>138</v>
      </c>
      <c r="L311" s="46"/>
      <c r="M311" s="213" t="s">
        <v>19</v>
      </c>
      <c r="N311" s="214" t="s">
        <v>42</v>
      </c>
      <c r="O311" s="86"/>
      <c r="P311" s="215">
        <f>O311*H311</f>
        <v>0</v>
      </c>
      <c r="Q311" s="215">
        <v>0.00012</v>
      </c>
      <c r="R311" s="215">
        <f>Q311*H311</f>
        <v>0.0008976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229</v>
      </c>
      <c r="AT311" s="217" t="s">
        <v>134</v>
      </c>
      <c r="AU311" s="217" t="s">
        <v>81</v>
      </c>
      <c r="AY311" s="19" t="s">
        <v>131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79</v>
      </c>
      <c r="BK311" s="218">
        <f>ROUND(I311*H311,2)</f>
        <v>0</v>
      </c>
      <c r="BL311" s="19" t="s">
        <v>229</v>
      </c>
      <c r="BM311" s="217" t="s">
        <v>969</v>
      </c>
    </row>
    <row r="312" spans="1:47" s="2" customFormat="1" ht="12">
      <c r="A312" s="40"/>
      <c r="B312" s="41"/>
      <c r="C312" s="42"/>
      <c r="D312" s="219" t="s">
        <v>141</v>
      </c>
      <c r="E312" s="42"/>
      <c r="F312" s="220" t="s">
        <v>564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141</v>
      </c>
      <c r="AU312" s="19" t="s">
        <v>81</v>
      </c>
    </row>
    <row r="313" spans="1:65" s="2" customFormat="1" ht="16.5" customHeight="1">
      <c r="A313" s="40"/>
      <c r="B313" s="41"/>
      <c r="C313" s="206" t="s">
        <v>590</v>
      </c>
      <c r="D313" s="206" t="s">
        <v>134</v>
      </c>
      <c r="E313" s="207" t="s">
        <v>566</v>
      </c>
      <c r="F313" s="208" t="s">
        <v>567</v>
      </c>
      <c r="G313" s="209" t="s">
        <v>475</v>
      </c>
      <c r="H313" s="210">
        <v>20</v>
      </c>
      <c r="I313" s="211"/>
      <c r="J313" s="212">
        <f>ROUND(I313*H313,2)</f>
        <v>0</v>
      </c>
      <c r="K313" s="208" t="s">
        <v>138</v>
      </c>
      <c r="L313" s="46"/>
      <c r="M313" s="213" t="s">
        <v>19</v>
      </c>
      <c r="N313" s="214" t="s">
        <v>42</v>
      </c>
      <c r="O313" s="86"/>
      <c r="P313" s="215">
        <f>O313*H313</f>
        <v>0</v>
      </c>
      <c r="Q313" s="215">
        <v>2E-05</v>
      </c>
      <c r="R313" s="215">
        <f>Q313*H313</f>
        <v>0.0004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229</v>
      </c>
      <c r="AT313" s="217" t="s">
        <v>134</v>
      </c>
      <c r="AU313" s="217" t="s">
        <v>81</v>
      </c>
      <c r="AY313" s="19" t="s">
        <v>131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79</v>
      </c>
      <c r="BK313" s="218">
        <f>ROUND(I313*H313,2)</f>
        <v>0</v>
      </c>
      <c r="BL313" s="19" t="s">
        <v>229</v>
      </c>
      <c r="BM313" s="217" t="s">
        <v>970</v>
      </c>
    </row>
    <row r="314" spans="1:47" s="2" customFormat="1" ht="12">
      <c r="A314" s="40"/>
      <c r="B314" s="41"/>
      <c r="C314" s="42"/>
      <c r="D314" s="219" t="s">
        <v>141</v>
      </c>
      <c r="E314" s="42"/>
      <c r="F314" s="220" t="s">
        <v>569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141</v>
      </c>
      <c r="AU314" s="19" t="s">
        <v>81</v>
      </c>
    </row>
    <row r="315" spans="1:65" s="2" customFormat="1" ht="21.75" customHeight="1">
      <c r="A315" s="40"/>
      <c r="B315" s="41"/>
      <c r="C315" s="206" t="s">
        <v>595</v>
      </c>
      <c r="D315" s="206" t="s">
        <v>134</v>
      </c>
      <c r="E315" s="207" t="s">
        <v>571</v>
      </c>
      <c r="F315" s="208" t="s">
        <v>572</v>
      </c>
      <c r="G315" s="209" t="s">
        <v>475</v>
      </c>
      <c r="H315" s="210">
        <v>20</v>
      </c>
      <c r="I315" s="211"/>
      <c r="J315" s="212">
        <f>ROUND(I315*H315,2)</f>
        <v>0</v>
      </c>
      <c r="K315" s="208" t="s">
        <v>138</v>
      </c>
      <c r="L315" s="46"/>
      <c r="M315" s="213" t="s">
        <v>19</v>
      </c>
      <c r="N315" s="214" t="s">
        <v>42</v>
      </c>
      <c r="O315" s="86"/>
      <c r="P315" s="215">
        <f>O315*H315</f>
        <v>0</v>
      </c>
      <c r="Q315" s="215">
        <v>3E-05</v>
      </c>
      <c r="R315" s="215">
        <f>Q315*H315</f>
        <v>0.0006000000000000001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229</v>
      </c>
      <c r="AT315" s="217" t="s">
        <v>134</v>
      </c>
      <c r="AU315" s="217" t="s">
        <v>81</v>
      </c>
      <c r="AY315" s="19" t="s">
        <v>131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79</v>
      </c>
      <c r="BK315" s="218">
        <f>ROUND(I315*H315,2)</f>
        <v>0</v>
      </c>
      <c r="BL315" s="19" t="s">
        <v>229</v>
      </c>
      <c r="BM315" s="217" t="s">
        <v>971</v>
      </c>
    </row>
    <row r="316" spans="1:47" s="2" customFormat="1" ht="12">
      <c r="A316" s="40"/>
      <c r="B316" s="41"/>
      <c r="C316" s="42"/>
      <c r="D316" s="219" t="s">
        <v>141</v>
      </c>
      <c r="E316" s="42"/>
      <c r="F316" s="220" t="s">
        <v>574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141</v>
      </c>
      <c r="AU316" s="19" t="s">
        <v>81</v>
      </c>
    </row>
    <row r="317" spans="1:63" s="12" customFormat="1" ht="22.8" customHeight="1">
      <c r="A317" s="12"/>
      <c r="B317" s="190"/>
      <c r="C317" s="191"/>
      <c r="D317" s="192" t="s">
        <v>70</v>
      </c>
      <c r="E317" s="204" t="s">
        <v>575</v>
      </c>
      <c r="F317" s="204" t="s">
        <v>576</v>
      </c>
      <c r="G317" s="191"/>
      <c r="H317" s="191"/>
      <c r="I317" s="194"/>
      <c r="J317" s="205">
        <f>BK317</f>
        <v>0</v>
      </c>
      <c r="K317" s="191"/>
      <c r="L317" s="196"/>
      <c r="M317" s="197"/>
      <c r="N317" s="198"/>
      <c r="O317" s="198"/>
      <c r="P317" s="199">
        <f>SUM(P318:P334)</f>
        <v>0</v>
      </c>
      <c r="Q317" s="198"/>
      <c r="R317" s="199">
        <f>SUM(R318:R334)</f>
        <v>0.02746982</v>
      </c>
      <c r="S317" s="198"/>
      <c r="T317" s="200">
        <f>SUM(T318:T334)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1" t="s">
        <v>81</v>
      </c>
      <c r="AT317" s="202" t="s">
        <v>70</v>
      </c>
      <c r="AU317" s="202" t="s">
        <v>79</v>
      </c>
      <c r="AY317" s="201" t="s">
        <v>131</v>
      </c>
      <c r="BK317" s="203">
        <f>SUM(BK318:BK334)</f>
        <v>0</v>
      </c>
    </row>
    <row r="318" spans="1:65" s="2" customFormat="1" ht="16.5" customHeight="1">
      <c r="A318" s="40"/>
      <c r="B318" s="41"/>
      <c r="C318" s="206" t="s">
        <v>602</v>
      </c>
      <c r="D318" s="206" t="s">
        <v>134</v>
      </c>
      <c r="E318" s="207" t="s">
        <v>591</v>
      </c>
      <c r="F318" s="208" t="s">
        <v>592</v>
      </c>
      <c r="G318" s="209" t="s">
        <v>137</v>
      </c>
      <c r="H318" s="210">
        <v>59.717</v>
      </c>
      <c r="I318" s="211"/>
      <c r="J318" s="212">
        <f>ROUND(I318*H318,2)</f>
        <v>0</v>
      </c>
      <c r="K318" s="208" t="s">
        <v>138</v>
      </c>
      <c r="L318" s="46"/>
      <c r="M318" s="213" t="s">
        <v>19</v>
      </c>
      <c r="N318" s="214" t="s">
        <v>42</v>
      </c>
      <c r="O318" s="86"/>
      <c r="P318" s="215">
        <f>O318*H318</f>
        <v>0</v>
      </c>
      <c r="Q318" s="215">
        <v>0.0002</v>
      </c>
      <c r="R318" s="215">
        <f>Q318*H318</f>
        <v>0.0119434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229</v>
      </c>
      <c r="AT318" s="217" t="s">
        <v>134</v>
      </c>
      <c r="AU318" s="217" t="s">
        <v>81</v>
      </c>
      <c r="AY318" s="19" t="s">
        <v>131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79</v>
      </c>
      <c r="BK318" s="218">
        <f>ROUND(I318*H318,2)</f>
        <v>0</v>
      </c>
      <c r="BL318" s="19" t="s">
        <v>229</v>
      </c>
      <c r="BM318" s="217" t="s">
        <v>972</v>
      </c>
    </row>
    <row r="319" spans="1:47" s="2" customFormat="1" ht="12">
      <c r="A319" s="40"/>
      <c r="B319" s="41"/>
      <c r="C319" s="42"/>
      <c r="D319" s="219" t="s">
        <v>141</v>
      </c>
      <c r="E319" s="42"/>
      <c r="F319" s="220" t="s">
        <v>594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141</v>
      </c>
      <c r="AU319" s="19" t="s">
        <v>81</v>
      </c>
    </row>
    <row r="320" spans="1:51" s="15" customFormat="1" ht="12">
      <c r="A320" s="15"/>
      <c r="B320" s="247"/>
      <c r="C320" s="248"/>
      <c r="D320" s="226" t="s">
        <v>143</v>
      </c>
      <c r="E320" s="249" t="s">
        <v>19</v>
      </c>
      <c r="F320" s="250" t="s">
        <v>582</v>
      </c>
      <c r="G320" s="248"/>
      <c r="H320" s="249" t="s">
        <v>19</v>
      </c>
      <c r="I320" s="251"/>
      <c r="J320" s="248"/>
      <c r="K320" s="248"/>
      <c r="L320" s="252"/>
      <c r="M320" s="253"/>
      <c r="N320" s="254"/>
      <c r="O320" s="254"/>
      <c r="P320" s="254"/>
      <c r="Q320" s="254"/>
      <c r="R320" s="254"/>
      <c r="S320" s="254"/>
      <c r="T320" s="25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6" t="s">
        <v>143</v>
      </c>
      <c r="AU320" s="256" t="s">
        <v>81</v>
      </c>
      <c r="AV320" s="15" t="s">
        <v>79</v>
      </c>
      <c r="AW320" s="15" t="s">
        <v>32</v>
      </c>
      <c r="AX320" s="15" t="s">
        <v>71</v>
      </c>
      <c r="AY320" s="256" t="s">
        <v>131</v>
      </c>
    </row>
    <row r="321" spans="1:51" s="13" customFormat="1" ht="12">
      <c r="A321" s="13"/>
      <c r="B321" s="224"/>
      <c r="C321" s="225"/>
      <c r="D321" s="226" t="s">
        <v>143</v>
      </c>
      <c r="E321" s="227" t="s">
        <v>19</v>
      </c>
      <c r="F321" s="228" t="s">
        <v>826</v>
      </c>
      <c r="G321" s="225"/>
      <c r="H321" s="229">
        <v>7.301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143</v>
      </c>
      <c r="AU321" s="235" t="s">
        <v>81</v>
      </c>
      <c r="AV321" s="13" t="s">
        <v>81</v>
      </c>
      <c r="AW321" s="13" t="s">
        <v>32</v>
      </c>
      <c r="AX321" s="13" t="s">
        <v>71</v>
      </c>
      <c r="AY321" s="235" t="s">
        <v>131</v>
      </c>
    </row>
    <row r="322" spans="1:51" s="13" customFormat="1" ht="12">
      <c r="A322" s="13"/>
      <c r="B322" s="224"/>
      <c r="C322" s="225"/>
      <c r="D322" s="226" t="s">
        <v>143</v>
      </c>
      <c r="E322" s="227" t="s">
        <v>19</v>
      </c>
      <c r="F322" s="228" t="s">
        <v>973</v>
      </c>
      <c r="G322" s="225"/>
      <c r="H322" s="229">
        <v>-0.791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143</v>
      </c>
      <c r="AU322" s="235" t="s">
        <v>81</v>
      </c>
      <c r="AV322" s="13" t="s">
        <v>81</v>
      </c>
      <c r="AW322" s="13" t="s">
        <v>32</v>
      </c>
      <c r="AX322" s="13" t="s">
        <v>71</v>
      </c>
      <c r="AY322" s="235" t="s">
        <v>131</v>
      </c>
    </row>
    <row r="323" spans="1:51" s="13" customFormat="1" ht="12">
      <c r="A323" s="13"/>
      <c r="B323" s="224"/>
      <c r="C323" s="225"/>
      <c r="D323" s="226" t="s">
        <v>143</v>
      </c>
      <c r="E323" s="227" t="s">
        <v>19</v>
      </c>
      <c r="F323" s="228" t="s">
        <v>974</v>
      </c>
      <c r="G323" s="225"/>
      <c r="H323" s="229">
        <v>0.608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143</v>
      </c>
      <c r="AU323" s="235" t="s">
        <v>81</v>
      </c>
      <c r="AV323" s="13" t="s">
        <v>81</v>
      </c>
      <c r="AW323" s="13" t="s">
        <v>32</v>
      </c>
      <c r="AX323" s="13" t="s">
        <v>71</v>
      </c>
      <c r="AY323" s="235" t="s">
        <v>131</v>
      </c>
    </row>
    <row r="324" spans="1:51" s="13" customFormat="1" ht="12">
      <c r="A324" s="13"/>
      <c r="B324" s="224"/>
      <c r="C324" s="225"/>
      <c r="D324" s="226" t="s">
        <v>143</v>
      </c>
      <c r="E324" s="227" t="s">
        <v>19</v>
      </c>
      <c r="F324" s="228" t="s">
        <v>975</v>
      </c>
      <c r="G324" s="225"/>
      <c r="H324" s="229">
        <v>15.173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143</v>
      </c>
      <c r="AU324" s="235" t="s">
        <v>81</v>
      </c>
      <c r="AV324" s="13" t="s">
        <v>81</v>
      </c>
      <c r="AW324" s="13" t="s">
        <v>32</v>
      </c>
      <c r="AX324" s="13" t="s">
        <v>71</v>
      </c>
      <c r="AY324" s="235" t="s">
        <v>131</v>
      </c>
    </row>
    <row r="325" spans="1:51" s="16" customFormat="1" ht="12">
      <c r="A325" s="16"/>
      <c r="B325" s="268"/>
      <c r="C325" s="269"/>
      <c r="D325" s="226" t="s">
        <v>143</v>
      </c>
      <c r="E325" s="270" t="s">
        <v>19</v>
      </c>
      <c r="F325" s="271" t="s">
        <v>586</v>
      </c>
      <c r="G325" s="269"/>
      <c r="H325" s="272">
        <v>22.291</v>
      </c>
      <c r="I325" s="273"/>
      <c r="J325" s="269"/>
      <c r="K325" s="269"/>
      <c r="L325" s="274"/>
      <c r="M325" s="275"/>
      <c r="N325" s="276"/>
      <c r="O325" s="276"/>
      <c r="P325" s="276"/>
      <c r="Q325" s="276"/>
      <c r="R325" s="276"/>
      <c r="S325" s="276"/>
      <c r="T325" s="277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T325" s="278" t="s">
        <v>143</v>
      </c>
      <c r="AU325" s="278" t="s">
        <v>81</v>
      </c>
      <c r="AV325" s="16" t="s">
        <v>154</v>
      </c>
      <c r="AW325" s="16" t="s">
        <v>32</v>
      </c>
      <c r="AX325" s="16" t="s">
        <v>71</v>
      </c>
      <c r="AY325" s="278" t="s">
        <v>131</v>
      </c>
    </row>
    <row r="326" spans="1:51" s="15" customFormat="1" ht="12">
      <c r="A326" s="15"/>
      <c r="B326" s="247"/>
      <c r="C326" s="248"/>
      <c r="D326" s="226" t="s">
        <v>143</v>
      </c>
      <c r="E326" s="249" t="s">
        <v>19</v>
      </c>
      <c r="F326" s="250" t="s">
        <v>587</v>
      </c>
      <c r="G326" s="248"/>
      <c r="H326" s="249" t="s">
        <v>19</v>
      </c>
      <c r="I326" s="251"/>
      <c r="J326" s="248"/>
      <c r="K326" s="248"/>
      <c r="L326" s="252"/>
      <c r="M326" s="253"/>
      <c r="N326" s="254"/>
      <c r="O326" s="254"/>
      <c r="P326" s="254"/>
      <c r="Q326" s="254"/>
      <c r="R326" s="254"/>
      <c r="S326" s="254"/>
      <c r="T326" s="25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6" t="s">
        <v>143</v>
      </c>
      <c r="AU326" s="256" t="s">
        <v>81</v>
      </c>
      <c r="AV326" s="15" t="s">
        <v>79</v>
      </c>
      <c r="AW326" s="15" t="s">
        <v>32</v>
      </c>
      <c r="AX326" s="15" t="s">
        <v>71</v>
      </c>
      <c r="AY326" s="256" t="s">
        <v>131</v>
      </c>
    </row>
    <row r="327" spans="1:51" s="13" customFormat="1" ht="12">
      <c r="A327" s="13"/>
      <c r="B327" s="224"/>
      <c r="C327" s="225"/>
      <c r="D327" s="226" t="s">
        <v>143</v>
      </c>
      <c r="E327" s="227" t="s">
        <v>19</v>
      </c>
      <c r="F327" s="228" t="s">
        <v>976</v>
      </c>
      <c r="G327" s="225"/>
      <c r="H327" s="229">
        <v>39.513</v>
      </c>
      <c r="I327" s="230"/>
      <c r="J327" s="225"/>
      <c r="K327" s="225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143</v>
      </c>
      <c r="AU327" s="235" t="s">
        <v>81</v>
      </c>
      <c r="AV327" s="13" t="s">
        <v>81</v>
      </c>
      <c r="AW327" s="13" t="s">
        <v>32</v>
      </c>
      <c r="AX327" s="13" t="s">
        <v>71</v>
      </c>
      <c r="AY327" s="235" t="s">
        <v>131</v>
      </c>
    </row>
    <row r="328" spans="1:51" s="13" customFormat="1" ht="12">
      <c r="A328" s="13"/>
      <c r="B328" s="224"/>
      <c r="C328" s="225"/>
      <c r="D328" s="226" t="s">
        <v>143</v>
      </c>
      <c r="E328" s="227" t="s">
        <v>19</v>
      </c>
      <c r="F328" s="228" t="s">
        <v>977</v>
      </c>
      <c r="G328" s="225"/>
      <c r="H328" s="229">
        <v>2.152</v>
      </c>
      <c r="I328" s="230"/>
      <c r="J328" s="225"/>
      <c r="K328" s="225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143</v>
      </c>
      <c r="AU328" s="235" t="s">
        <v>81</v>
      </c>
      <c r="AV328" s="13" t="s">
        <v>81</v>
      </c>
      <c r="AW328" s="13" t="s">
        <v>32</v>
      </c>
      <c r="AX328" s="13" t="s">
        <v>71</v>
      </c>
      <c r="AY328" s="235" t="s">
        <v>131</v>
      </c>
    </row>
    <row r="329" spans="1:51" s="13" customFormat="1" ht="12">
      <c r="A329" s="13"/>
      <c r="B329" s="224"/>
      <c r="C329" s="225"/>
      <c r="D329" s="226" t="s">
        <v>143</v>
      </c>
      <c r="E329" s="227" t="s">
        <v>19</v>
      </c>
      <c r="F329" s="228" t="s">
        <v>978</v>
      </c>
      <c r="G329" s="225"/>
      <c r="H329" s="229">
        <v>-4.981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143</v>
      </c>
      <c r="AU329" s="235" t="s">
        <v>81</v>
      </c>
      <c r="AV329" s="13" t="s">
        <v>81</v>
      </c>
      <c r="AW329" s="13" t="s">
        <v>32</v>
      </c>
      <c r="AX329" s="13" t="s">
        <v>71</v>
      </c>
      <c r="AY329" s="235" t="s">
        <v>131</v>
      </c>
    </row>
    <row r="330" spans="1:51" s="13" customFormat="1" ht="12">
      <c r="A330" s="13"/>
      <c r="B330" s="224"/>
      <c r="C330" s="225"/>
      <c r="D330" s="226" t="s">
        <v>143</v>
      </c>
      <c r="E330" s="227" t="s">
        <v>19</v>
      </c>
      <c r="F330" s="228" t="s">
        <v>979</v>
      </c>
      <c r="G330" s="225"/>
      <c r="H330" s="229">
        <v>0.742</v>
      </c>
      <c r="I330" s="230"/>
      <c r="J330" s="225"/>
      <c r="K330" s="225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143</v>
      </c>
      <c r="AU330" s="235" t="s">
        <v>81</v>
      </c>
      <c r="AV330" s="13" t="s">
        <v>81</v>
      </c>
      <c r="AW330" s="13" t="s">
        <v>32</v>
      </c>
      <c r="AX330" s="13" t="s">
        <v>71</v>
      </c>
      <c r="AY330" s="235" t="s">
        <v>131</v>
      </c>
    </row>
    <row r="331" spans="1:51" s="16" customFormat="1" ht="12">
      <c r="A331" s="16"/>
      <c r="B331" s="268"/>
      <c r="C331" s="269"/>
      <c r="D331" s="226" t="s">
        <v>143</v>
      </c>
      <c r="E331" s="270" t="s">
        <v>19</v>
      </c>
      <c r="F331" s="271" t="s">
        <v>586</v>
      </c>
      <c r="G331" s="269"/>
      <c r="H331" s="272">
        <v>37.425999999999995</v>
      </c>
      <c r="I331" s="273"/>
      <c r="J331" s="269"/>
      <c r="K331" s="269"/>
      <c r="L331" s="274"/>
      <c r="M331" s="275"/>
      <c r="N331" s="276"/>
      <c r="O331" s="276"/>
      <c r="P331" s="276"/>
      <c r="Q331" s="276"/>
      <c r="R331" s="276"/>
      <c r="S331" s="276"/>
      <c r="T331" s="277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78" t="s">
        <v>143</v>
      </c>
      <c r="AU331" s="278" t="s">
        <v>81</v>
      </c>
      <c r="AV331" s="16" t="s">
        <v>154</v>
      </c>
      <c r="AW331" s="16" t="s">
        <v>32</v>
      </c>
      <c r="AX331" s="16" t="s">
        <v>71</v>
      </c>
      <c r="AY331" s="278" t="s">
        <v>131</v>
      </c>
    </row>
    <row r="332" spans="1:51" s="14" customFormat="1" ht="12">
      <c r="A332" s="14"/>
      <c r="B332" s="236"/>
      <c r="C332" s="237"/>
      <c r="D332" s="226" t="s">
        <v>143</v>
      </c>
      <c r="E332" s="238" t="s">
        <v>19</v>
      </c>
      <c r="F332" s="239" t="s">
        <v>147</v>
      </c>
      <c r="G332" s="237"/>
      <c r="H332" s="240">
        <v>59.717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6" t="s">
        <v>143</v>
      </c>
      <c r="AU332" s="246" t="s">
        <v>81</v>
      </c>
      <c r="AV332" s="14" t="s">
        <v>139</v>
      </c>
      <c r="AW332" s="14" t="s">
        <v>32</v>
      </c>
      <c r="AX332" s="14" t="s">
        <v>79</v>
      </c>
      <c r="AY332" s="246" t="s">
        <v>131</v>
      </c>
    </row>
    <row r="333" spans="1:65" s="2" customFormat="1" ht="24.15" customHeight="1">
      <c r="A333" s="40"/>
      <c r="B333" s="41"/>
      <c r="C333" s="206" t="s">
        <v>785</v>
      </c>
      <c r="D333" s="206" t="s">
        <v>134</v>
      </c>
      <c r="E333" s="207" t="s">
        <v>596</v>
      </c>
      <c r="F333" s="208" t="s">
        <v>597</v>
      </c>
      <c r="G333" s="209" t="s">
        <v>137</v>
      </c>
      <c r="H333" s="210">
        <v>59.717</v>
      </c>
      <c r="I333" s="211"/>
      <c r="J333" s="212">
        <f>ROUND(I333*H333,2)</f>
        <v>0</v>
      </c>
      <c r="K333" s="208" t="s">
        <v>138</v>
      </c>
      <c r="L333" s="46"/>
      <c r="M333" s="213" t="s">
        <v>19</v>
      </c>
      <c r="N333" s="214" t="s">
        <v>42</v>
      </c>
      <c r="O333" s="86"/>
      <c r="P333" s="215">
        <f>O333*H333</f>
        <v>0</v>
      </c>
      <c r="Q333" s="215">
        <v>0.00026</v>
      </c>
      <c r="R333" s="215">
        <f>Q333*H333</f>
        <v>0.015526419999999999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229</v>
      </c>
      <c r="AT333" s="217" t="s">
        <v>134</v>
      </c>
      <c r="AU333" s="217" t="s">
        <v>81</v>
      </c>
      <c r="AY333" s="19" t="s">
        <v>131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79</v>
      </c>
      <c r="BK333" s="218">
        <f>ROUND(I333*H333,2)</f>
        <v>0</v>
      </c>
      <c r="BL333" s="19" t="s">
        <v>229</v>
      </c>
      <c r="BM333" s="217" t="s">
        <v>980</v>
      </c>
    </row>
    <row r="334" spans="1:47" s="2" customFormat="1" ht="12">
      <c r="A334" s="40"/>
      <c r="B334" s="41"/>
      <c r="C334" s="42"/>
      <c r="D334" s="219" t="s">
        <v>141</v>
      </c>
      <c r="E334" s="42"/>
      <c r="F334" s="220" t="s">
        <v>599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141</v>
      </c>
      <c r="AU334" s="19" t="s">
        <v>81</v>
      </c>
    </row>
    <row r="335" spans="1:63" s="12" customFormat="1" ht="25.9" customHeight="1">
      <c r="A335" s="12"/>
      <c r="B335" s="190"/>
      <c r="C335" s="191"/>
      <c r="D335" s="192" t="s">
        <v>70</v>
      </c>
      <c r="E335" s="193" t="s">
        <v>600</v>
      </c>
      <c r="F335" s="193" t="s">
        <v>601</v>
      </c>
      <c r="G335" s="191"/>
      <c r="H335" s="191"/>
      <c r="I335" s="194"/>
      <c r="J335" s="195">
        <f>BK335</f>
        <v>0</v>
      </c>
      <c r="K335" s="191"/>
      <c r="L335" s="196"/>
      <c r="M335" s="197"/>
      <c r="N335" s="198"/>
      <c r="O335" s="198"/>
      <c r="P335" s="199">
        <f>P336</f>
        <v>0</v>
      </c>
      <c r="Q335" s="198"/>
      <c r="R335" s="199">
        <f>R336</f>
        <v>0</v>
      </c>
      <c r="S335" s="198"/>
      <c r="T335" s="200">
        <f>T336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1" t="s">
        <v>164</v>
      </c>
      <c r="AT335" s="202" t="s">
        <v>70</v>
      </c>
      <c r="AU335" s="202" t="s">
        <v>71</v>
      </c>
      <c r="AY335" s="201" t="s">
        <v>131</v>
      </c>
      <c r="BK335" s="203">
        <f>BK336</f>
        <v>0</v>
      </c>
    </row>
    <row r="336" spans="1:65" s="2" customFormat="1" ht="16.5" customHeight="1">
      <c r="A336" s="40"/>
      <c r="B336" s="41"/>
      <c r="C336" s="206" t="s">
        <v>787</v>
      </c>
      <c r="D336" s="206" t="s">
        <v>134</v>
      </c>
      <c r="E336" s="207" t="s">
        <v>603</v>
      </c>
      <c r="F336" s="208" t="s">
        <v>601</v>
      </c>
      <c r="G336" s="209" t="s">
        <v>176</v>
      </c>
      <c r="H336" s="210">
        <v>1</v>
      </c>
      <c r="I336" s="211"/>
      <c r="J336" s="212">
        <f>ROUND(I336*H336,2)</f>
        <v>0</v>
      </c>
      <c r="K336" s="208" t="s">
        <v>19</v>
      </c>
      <c r="L336" s="46"/>
      <c r="M336" s="279" t="s">
        <v>19</v>
      </c>
      <c r="N336" s="280" t="s">
        <v>42</v>
      </c>
      <c r="O336" s="281"/>
      <c r="P336" s="282">
        <f>O336*H336</f>
        <v>0</v>
      </c>
      <c r="Q336" s="282">
        <v>0</v>
      </c>
      <c r="R336" s="282">
        <f>Q336*H336</f>
        <v>0</v>
      </c>
      <c r="S336" s="282">
        <v>0</v>
      </c>
      <c r="T336" s="283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139</v>
      </c>
      <c r="AT336" s="217" t="s">
        <v>134</v>
      </c>
      <c r="AU336" s="217" t="s">
        <v>79</v>
      </c>
      <c r="AY336" s="19" t="s">
        <v>131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79</v>
      </c>
      <c r="BK336" s="218">
        <f>ROUND(I336*H336,2)</f>
        <v>0</v>
      </c>
      <c r="BL336" s="19" t="s">
        <v>139</v>
      </c>
      <c r="BM336" s="217" t="s">
        <v>981</v>
      </c>
    </row>
    <row r="337" spans="1:31" s="2" customFormat="1" ht="6.95" customHeight="1">
      <c r="A337" s="40"/>
      <c r="B337" s="61"/>
      <c r="C337" s="62"/>
      <c r="D337" s="62"/>
      <c r="E337" s="62"/>
      <c r="F337" s="62"/>
      <c r="G337" s="62"/>
      <c r="H337" s="62"/>
      <c r="I337" s="62"/>
      <c r="J337" s="62"/>
      <c r="K337" s="62"/>
      <c r="L337" s="46"/>
      <c r="M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</row>
  </sheetData>
  <sheetProtection password="80EB" sheet="1" objects="1" scenarios="1" formatColumns="0" formatRows="0" autoFilter="0"/>
  <autoFilter ref="C96:K336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2_02/612131100"/>
    <hyperlink ref="F108" r:id="rId2" display="https://podminky.urs.cz/item/CS_URS_2022_02/612321121"/>
    <hyperlink ref="F110" r:id="rId3" display="https://podminky.urs.cz/item/CS_URS_2022_02/612321191"/>
    <hyperlink ref="F113" r:id="rId4" display="https://podminky.urs.cz/item/CS_URS_2022_02/619995001"/>
    <hyperlink ref="F122" r:id="rId5" display="https://podminky.urs.cz/item/CS_URS_2022_02/965081213"/>
    <hyperlink ref="F132" r:id="rId6" display="https://podminky.urs.cz/item/CS_URS_2022_02/978059541"/>
    <hyperlink ref="F139" r:id="rId7" display="https://podminky.urs.cz/item/CS_URS_2022_02/949101111"/>
    <hyperlink ref="F141" r:id="rId8" display="https://podminky.urs.cz/item/CS_URS_2022_02/952901111"/>
    <hyperlink ref="F144" r:id="rId9" display="https://podminky.urs.cz/item/CS_URS_2022_02/997002611"/>
    <hyperlink ref="F146" r:id="rId10" display="https://podminky.urs.cz/item/CS_URS_2022_02/997013212"/>
    <hyperlink ref="F148" r:id="rId11" display="https://podminky.urs.cz/item/CS_URS_2022_02/997013501"/>
    <hyperlink ref="F150" r:id="rId12" display="https://podminky.urs.cz/item/CS_URS_2022_02/997013509"/>
    <hyperlink ref="F153" r:id="rId13" display="https://podminky.urs.cz/item/CS_URS_2022_02/997013607"/>
    <hyperlink ref="F155" r:id="rId14" display="https://podminky.urs.cz/item/CS_URS_2022_02/997013631"/>
    <hyperlink ref="F158" r:id="rId15" display="https://podminky.urs.cz/item/CS_URS_2022_02/998018002"/>
    <hyperlink ref="F164" r:id="rId16" display="https://podminky.urs.cz/item/CS_URS_2022_02/998722202"/>
    <hyperlink ref="F167" r:id="rId17" display="https://podminky.urs.cz/item/CS_URS_2022_02/725110814"/>
    <hyperlink ref="F169" r:id="rId18" display="https://podminky.urs.cz/item/CS_URS_2022_02/725122817"/>
    <hyperlink ref="F172" r:id="rId19" display="https://podminky.urs.cz/item/CS_URS_2022_02/725820802"/>
    <hyperlink ref="F174" r:id="rId20" display="https://podminky.urs.cz/item/CS_URS_2022_02/725860811"/>
    <hyperlink ref="F181" r:id="rId21" display="https://podminky.urs.cz/item/CS_URS_2022_02/725112022"/>
    <hyperlink ref="F183" r:id="rId22" display="https://podminky.urs.cz/item/CS_URS_2022_02/725121527"/>
    <hyperlink ref="F185" r:id="rId23" display="https://podminky.urs.cz/item/CS_URS_2022_02/725865411"/>
    <hyperlink ref="F187" r:id="rId24" display="https://podminky.urs.cz/item/CS_URS_2022_02/725219102"/>
    <hyperlink ref="F192" r:id="rId25" display="https://podminky.urs.cz/item/CS_URS_2022_02/725822664"/>
    <hyperlink ref="F194" r:id="rId26" display="https://podminky.urs.cz/item/CS_URS_2022_02/725869101"/>
    <hyperlink ref="F202" r:id="rId27" display="https://podminky.urs.cz/item/CS_URS_2022_02/998725202"/>
    <hyperlink ref="F205" r:id="rId28" display="https://podminky.urs.cz/item/CS_URS_2022_02/726111031"/>
    <hyperlink ref="F207" r:id="rId29" display="https://podminky.urs.cz/item/CS_URS_2022_02/998726212"/>
    <hyperlink ref="F211" r:id="rId30" display="https://podminky.urs.cz/item/CS_URS_2022_02/998735202"/>
    <hyperlink ref="F218" r:id="rId31" display="https://podminky.urs.cz/item/CS_URS_2022_02/998741202"/>
    <hyperlink ref="F221" r:id="rId32" display="https://podminky.urs.cz/item/CS_URS_2022_02/763121590"/>
    <hyperlink ref="F224" r:id="rId33" display="https://podminky.urs.cz/item/CS_URS_2022_02/998763402"/>
    <hyperlink ref="F227" r:id="rId34" display="https://podminky.urs.cz/item/CS_URS_2022_02/766691914"/>
    <hyperlink ref="F231" r:id="rId35" display="https://podminky.urs.cz/item/CS_URS_2022_02/766660001"/>
    <hyperlink ref="F235" r:id="rId36" display="https://podminky.urs.cz/item/CS_URS_2022_02/766660728"/>
    <hyperlink ref="F238" r:id="rId37" display="https://podminky.urs.cz/item/CS_URS_2022_02/766660729"/>
    <hyperlink ref="F242" r:id="rId38" display="https://podminky.urs.cz/item/CS_URS_2022_02/998766202"/>
    <hyperlink ref="F245" r:id="rId39" display="https://podminky.urs.cz/item/CS_URS_2022_02/771121011"/>
    <hyperlink ref="F249" r:id="rId40" display="https://podminky.urs.cz/item/CS_URS_2022_02/771151014"/>
    <hyperlink ref="F259" r:id="rId41" display="https://podminky.urs.cz/item/CS_URS_2022_02/771574112"/>
    <hyperlink ref="F263" r:id="rId42" display="https://podminky.urs.cz/item/CS_URS_2022_02/771591115"/>
    <hyperlink ref="F267" r:id="rId43" display="https://podminky.urs.cz/item/CS_URS_2022_02/771161021"/>
    <hyperlink ref="F273" r:id="rId44" display="https://podminky.urs.cz/item/CS_URS_2022_02/998771202"/>
    <hyperlink ref="F276" r:id="rId45" display="https://podminky.urs.cz/item/CS_URS_2022_02/781121011"/>
    <hyperlink ref="F284" r:id="rId46" display="https://podminky.urs.cz/item/CS_URS_2022_02/781474114"/>
    <hyperlink ref="F288" r:id="rId47" display="https://podminky.urs.cz/item/CS_URS_2022_02/781494111"/>
    <hyperlink ref="F291" r:id="rId48" display="https://podminky.urs.cz/item/CS_URS_2022_02/781494511"/>
    <hyperlink ref="F294" r:id="rId49" display="https://podminky.urs.cz/item/CS_URS_2022_02/781495115"/>
    <hyperlink ref="F297" r:id="rId50" display="https://podminky.urs.cz/item/CS_URS_2022_02/998781202"/>
    <hyperlink ref="F300" r:id="rId51" display="https://podminky.urs.cz/item/CS_URS_2022_02/783306801"/>
    <hyperlink ref="F306" r:id="rId52" display="https://podminky.urs.cz/item/CS_URS_2022_02/783606861"/>
    <hyperlink ref="F310" r:id="rId53" display="https://podminky.urs.cz/item/CS_URS_2022_02/783315103"/>
    <hyperlink ref="F312" r:id="rId54" display="https://podminky.urs.cz/item/CS_URS_2022_02/783317101"/>
    <hyperlink ref="F314" r:id="rId55" display="https://podminky.urs.cz/item/CS_URS_2022_02/783615551"/>
    <hyperlink ref="F316" r:id="rId56" display="https://podminky.urs.cz/item/CS_URS_2022_02/783617611"/>
    <hyperlink ref="F319" r:id="rId57" display="https://podminky.urs.cz/item/CS_URS_2022_02/784181121"/>
    <hyperlink ref="F334" r:id="rId58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81</v>
      </c>
    </row>
    <row r="4" spans="2:46" s="1" customFormat="1" ht="24.95" customHeight="1">
      <c r="B4" s="22"/>
      <c r="D4" s="132" t="s">
        <v>91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Modernizace WC kinokavárny Alfa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92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982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15. 11. 2022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33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34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ROUND((SUM(BE98:BE400)),2)</f>
        <v>0</v>
      </c>
      <c r="G33" s="40"/>
      <c r="H33" s="40"/>
      <c r="I33" s="150">
        <v>0.21</v>
      </c>
      <c r="J33" s="149">
        <f>ROUND(((SUM(BE98:BE400))*I33),2)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ROUND((SUM(BF98:BF400)),2)</f>
        <v>0</v>
      </c>
      <c r="G34" s="40"/>
      <c r="H34" s="40"/>
      <c r="I34" s="150">
        <v>0.15</v>
      </c>
      <c r="J34" s="149">
        <f>ROUND(((SUM(BF98:BF400))*I34),2)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ROUND((SUM(BG98:BG400)),2)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ROUND((SUM(BH98:BH400)),2)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ROUND((SUM(BI98:BI400)),2)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94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Modernizace WC kinokavárny Alfa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92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04 - 2.NP WC ženy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15. 11. 2022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33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95</v>
      </c>
      <c r="D57" s="164"/>
      <c r="E57" s="164"/>
      <c r="F57" s="164"/>
      <c r="G57" s="164"/>
      <c r="H57" s="164"/>
      <c r="I57" s="164"/>
      <c r="J57" s="165" t="s">
        <v>96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97</v>
      </c>
    </row>
    <row r="60" spans="1:31" s="9" customFormat="1" ht="24.95" customHeight="1">
      <c r="A60" s="9"/>
      <c r="B60" s="167"/>
      <c r="C60" s="168"/>
      <c r="D60" s="169" t="s">
        <v>98</v>
      </c>
      <c r="E60" s="170"/>
      <c r="F60" s="170"/>
      <c r="G60" s="170"/>
      <c r="H60" s="170"/>
      <c r="I60" s="170"/>
      <c r="J60" s="171">
        <f>J99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606</v>
      </c>
      <c r="E61" s="176"/>
      <c r="F61" s="176"/>
      <c r="G61" s="176"/>
      <c r="H61" s="176"/>
      <c r="I61" s="176"/>
      <c r="J61" s="177">
        <f>J100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99</v>
      </c>
      <c r="E62" s="176"/>
      <c r="F62" s="176"/>
      <c r="G62" s="176"/>
      <c r="H62" s="176"/>
      <c r="I62" s="176"/>
      <c r="J62" s="177">
        <f>J112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6"/>
      <c r="J63" s="177">
        <f>J155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101</v>
      </c>
      <c r="E64" s="176"/>
      <c r="F64" s="176"/>
      <c r="G64" s="176"/>
      <c r="H64" s="176"/>
      <c r="I64" s="176"/>
      <c r="J64" s="177">
        <f>J200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102</v>
      </c>
      <c r="E65" s="176"/>
      <c r="F65" s="176"/>
      <c r="G65" s="176"/>
      <c r="H65" s="176"/>
      <c r="I65" s="176"/>
      <c r="J65" s="177">
        <f>J216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103</v>
      </c>
      <c r="E66" s="170"/>
      <c r="F66" s="170"/>
      <c r="G66" s="170"/>
      <c r="H66" s="170"/>
      <c r="I66" s="170"/>
      <c r="J66" s="171">
        <f>J219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809</v>
      </c>
      <c r="E67" s="176"/>
      <c r="F67" s="176"/>
      <c r="G67" s="176"/>
      <c r="H67" s="176"/>
      <c r="I67" s="176"/>
      <c r="J67" s="177">
        <f>J220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105</v>
      </c>
      <c r="E68" s="176"/>
      <c r="F68" s="176"/>
      <c r="G68" s="176"/>
      <c r="H68" s="176"/>
      <c r="I68" s="176"/>
      <c r="J68" s="177">
        <f>J224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106</v>
      </c>
      <c r="E69" s="176"/>
      <c r="F69" s="176"/>
      <c r="G69" s="176"/>
      <c r="H69" s="176"/>
      <c r="I69" s="176"/>
      <c r="J69" s="177">
        <f>J252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107</v>
      </c>
      <c r="E70" s="176"/>
      <c r="F70" s="176"/>
      <c r="G70" s="176"/>
      <c r="H70" s="176"/>
      <c r="I70" s="176"/>
      <c r="J70" s="177">
        <f>J257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108</v>
      </c>
      <c r="E71" s="176"/>
      <c r="F71" s="176"/>
      <c r="G71" s="176"/>
      <c r="H71" s="176"/>
      <c r="I71" s="176"/>
      <c r="J71" s="177">
        <f>J261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109</v>
      </c>
      <c r="E72" s="176"/>
      <c r="F72" s="176"/>
      <c r="G72" s="176"/>
      <c r="H72" s="176"/>
      <c r="I72" s="176"/>
      <c r="J72" s="177">
        <f>J268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110</v>
      </c>
      <c r="E73" s="176"/>
      <c r="F73" s="176"/>
      <c r="G73" s="176"/>
      <c r="H73" s="176"/>
      <c r="I73" s="176"/>
      <c r="J73" s="177">
        <f>J274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111</v>
      </c>
      <c r="E74" s="176"/>
      <c r="F74" s="176"/>
      <c r="G74" s="176"/>
      <c r="H74" s="176"/>
      <c r="I74" s="176"/>
      <c r="J74" s="177">
        <f>J292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112</v>
      </c>
      <c r="E75" s="176"/>
      <c r="F75" s="176"/>
      <c r="G75" s="176"/>
      <c r="H75" s="176"/>
      <c r="I75" s="176"/>
      <c r="J75" s="177">
        <f>J329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113</v>
      </c>
      <c r="E76" s="176"/>
      <c r="F76" s="176"/>
      <c r="G76" s="176"/>
      <c r="H76" s="176"/>
      <c r="I76" s="176"/>
      <c r="J76" s="177">
        <f>J356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114</v>
      </c>
      <c r="E77" s="176"/>
      <c r="F77" s="176"/>
      <c r="G77" s="176"/>
      <c r="H77" s="176"/>
      <c r="I77" s="176"/>
      <c r="J77" s="177">
        <f>J379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67"/>
      <c r="C78" s="168"/>
      <c r="D78" s="169" t="s">
        <v>115</v>
      </c>
      <c r="E78" s="170"/>
      <c r="F78" s="170"/>
      <c r="G78" s="170"/>
      <c r="H78" s="170"/>
      <c r="I78" s="170"/>
      <c r="J78" s="171">
        <f>J399</f>
        <v>0</v>
      </c>
      <c r="K78" s="168"/>
      <c r="L78" s="172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116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62" t="str">
        <f>E7</f>
        <v>Modernizace WC kinokavárny Alfa</v>
      </c>
      <c r="F88" s="34"/>
      <c r="G88" s="34"/>
      <c r="H88" s="34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92</v>
      </c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71" t="str">
        <f>E9</f>
        <v>04 - 2.NP WC ženy</v>
      </c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2" customHeight="1">
      <c r="A92" s="40"/>
      <c r="B92" s="41"/>
      <c r="C92" s="34" t="s">
        <v>21</v>
      </c>
      <c r="D92" s="42"/>
      <c r="E92" s="42"/>
      <c r="F92" s="29" t="str">
        <f>F12</f>
        <v xml:space="preserve"> </v>
      </c>
      <c r="G92" s="42"/>
      <c r="H92" s="42"/>
      <c r="I92" s="34" t="s">
        <v>23</v>
      </c>
      <c r="J92" s="74" t="str">
        <f>IF(J12="","",J12)</f>
        <v>15. 11. 2022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25</v>
      </c>
      <c r="D94" s="42"/>
      <c r="E94" s="42"/>
      <c r="F94" s="29" t="str">
        <f>E15</f>
        <v>Město Sokolov</v>
      </c>
      <c r="G94" s="42"/>
      <c r="H94" s="42"/>
      <c r="I94" s="34" t="s">
        <v>31</v>
      </c>
      <c r="J94" s="38" t="str">
        <f>E21</f>
        <v xml:space="preserve"> 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29</v>
      </c>
      <c r="D95" s="42"/>
      <c r="E95" s="42"/>
      <c r="F95" s="29" t="str">
        <f>IF(E18="","",E18)</f>
        <v>Vyplň údaj</v>
      </c>
      <c r="G95" s="42"/>
      <c r="H95" s="42"/>
      <c r="I95" s="34" t="s">
        <v>33</v>
      </c>
      <c r="J95" s="38" t="str">
        <f>E24</f>
        <v>Michal Kubelka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0.3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11" customFormat="1" ht="29.25" customHeight="1">
      <c r="A97" s="179"/>
      <c r="B97" s="180"/>
      <c r="C97" s="181" t="s">
        <v>117</v>
      </c>
      <c r="D97" s="182" t="s">
        <v>56</v>
      </c>
      <c r="E97" s="182" t="s">
        <v>52</v>
      </c>
      <c r="F97" s="182" t="s">
        <v>53</v>
      </c>
      <c r="G97" s="182" t="s">
        <v>118</v>
      </c>
      <c r="H97" s="182" t="s">
        <v>119</v>
      </c>
      <c r="I97" s="182" t="s">
        <v>120</v>
      </c>
      <c r="J97" s="182" t="s">
        <v>96</v>
      </c>
      <c r="K97" s="183" t="s">
        <v>121</v>
      </c>
      <c r="L97" s="184"/>
      <c r="M97" s="94" t="s">
        <v>19</v>
      </c>
      <c r="N97" s="95" t="s">
        <v>41</v>
      </c>
      <c r="O97" s="95" t="s">
        <v>122</v>
      </c>
      <c r="P97" s="95" t="s">
        <v>123</v>
      </c>
      <c r="Q97" s="95" t="s">
        <v>124</v>
      </c>
      <c r="R97" s="95" t="s">
        <v>125</v>
      </c>
      <c r="S97" s="95" t="s">
        <v>126</v>
      </c>
      <c r="T97" s="96" t="s">
        <v>127</v>
      </c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</row>
    <row r="98" spans="1:63" s="2" customFormat="1" ht="22.8" customHeight="1">
      <c r="A98" s="40"/>
      <c r="B98" s="41"/>
      <c r="C98" s="101" t="s">
        <v>128</v>
      </c>
      <c r="D98" s="42"/>
      <c r="E98" s="42"/>
      <c r="F98" s="42"/>
      <c r="G98" s="42"/>
      <c r="H98" s="42"/>
      <c r="I98" s="42"/>
      <c r="J98" s="185">
        <f>BK98</f>
        <v>0</v>
      </c>
      <c r="K98" s="42"/>
      <c r="L98" s="46"/>
      <c r="M98" s="97"/>
      <c r="N98" s="186"/>
      <c r="O98" s="98"/>
      <c r="P98" s="187">
        <f>P99+P219+P399</f>
        <v>0</v>
      </c>
      <c r="Q98" s="98"/>
      <c r="R98" s="187">
        <f>R99+R219+R399</f>
        <v>6.371996859999999</v>
      </c>
      <c r="S98" s="98"/>
      <c r="T98" s="188">
        <f>T99+T219+T399</f>
        <v>7.259108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70</v>
      </c>
      <c r="AU98" s="19" t="s">
        <v>97</v>
      </c>
      <c r="BK98" s="189">
        <f>BK99+BK219+BK399</f>
        <v>0</v>
      </c>
    </row>
    <row r="99" spans="1:63" s="12" customFormat="1" ht="25.9" customHeight="1">
      <c r="A99" s="12"/>
      <c r="B99" s="190"/>
      <c r="C99" s="191"/>
      <c r="D99" s="192" t="s">
        <v>70</v>
      </c>
      <c r="E99" s="193" t="s">
        <v>129</v>
      </c>
      <c r="F99" s="193" t="s">
        <v>130</v>
      </c>
      <c r="G99" s="191"/>
      <c r="H99" s="191"/>
      <c r="I99" s="194"/>
      <c r="J99" s="195">
        <f>BK99</f>
        <v>0</v>
      </c>
      <c r="K99" s="191"/>
      <c r="L99" s="196"/>
      <c r="M99" s="197"/>
      <c r="N99" s="198"/>
      <c r="O99" s="198"/>
      <c r="P99" s="199">
        <f>P100+P112+P155+P200+P216</f>
        <v>0</v>
      </c>
      <c r="Q99" s="198"/>
      <c r="R99" s="199">
        <f>R100+R112+R155+R200+R216</f>
        <v>3.4206266</v>
      </c>
      <c r="S99" s="198"/>
      <c r="T99" s="200">
        <f>T100+T112+T155+T200+T216</f>
        <v>6.763428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79</v>
      </c>
      <c r="AT99" s="202" t="s">
        <v>70</v>
      </c>
      <c r="AU99" s="202" t="s">
        <v>71</v>
      </c>
      <c r="AY99" s="201" t="s">
        <v>131</v>
      </c>
      <c r="BK99" s="203">
        <f>BK100+BK112+BK155+BK200+BK216</f>
        <v>0</v>
      </c>
    </row>
    <row r="100" spans="1:63" s="12" customFormat="1" ht="22.8" customHeight="1">
      <c r="A100" s="12"/>
      <c r="B100" s="190"/>
      <c r="C100" s="191"/>
      <c r="D100" s="192" t="s">
        <v>70</v>
      </c>
      <c r="E100" s="204" t="s">
        <v>154</v>
      </c>
      <c r="F100" s="204" t="s">
        <v>607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SUM(P101:P111)</f>
        <v>0</v>
      </c>
      <c r="Q100" s="198"/>
      <c r="R100" s="199">
        <f>SUM(R101:R111)</f>
        <v>0.353121</v>
      </c>
      <c r="S100" s="198"/>
      <c r="T100" s="200">
        <f>SUM(T101:T111)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79</v>
      </c>
      <c r="AT100" s="202" t="s">
        <v>70</v>
      </c>
      <c r="AU100" s="202" t="s">
        <v>79</v>
      </c>
      <c r="AY100" s="201" t="s">
        <v>131</v>
      </c>
      <c r="BK100" s="203">
        <f>SUM(BK101:BK111)</f>
        <v>0</v>
      </c>
    </row>
    <row r="101" spans="1:65" s="2" customFormat="1" ht="24.15" customHeight="1">
      <c r="A101" s="40"/>
      <c r="B101" s="41"/>
      <c r="C101" s="206" t="s">
        <v>79</v>
      </c>
      <c r="D101" s="206" t="s">
        <v>134</v>
      </c>
      <c r="E101" s="207" t="s">
        <v>608</v>
      </c>
      <c r="F101" s="208" t="s">
        <v>609</v>
      </c>
      <c r="G101" s="209" t="s">
        <v>137</v>
      </c>
      <c r="H101" s="210">
        <v>4.425</v>
      </c>
      <c r="I101" s="211"/>
      <c r="J101" s="212">
        <f>ROUND(I101*H101,2)</f>
        <v>0</v>
      </c>
      <c r="K101" s="208" t="s">
        <v>138</v>
      </c>
      <c r="L101" s="46"/>
      <c r="M101" s="213" t="s">
        <v>19</v>
      </c>
      <c r="N101" s="214" t="s">
        <v>42</v>
      </c>
      <c r="O101" s="86"/>
      <c r="P101" s="215">
        <f>O101*H101</f>
        <v>0</v>
      </c>
      <c r="Q101" s="215">
        <v>0.06172</v>
      </c>
      <c r="R101" s="215">
        <f>Q101*H101</f>
        <v>0.273111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139</v>
      </c>
      <c r="AT101" s="217" t="s">
        <v>134</v>
      </c>
      <c r="AU101" s="217" t="s">
        <v>81</v>
      </c>
      <c r="AY101" s="19" t="s">
        <v>131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79</v>
      </c>
      <c r="BK101" s="218">
        <f>ROUND(I101*H101,2)</f>
        <v>0</v>
      </c>
      <c r="BL101" s="19" t="s">
        <v>139</v>
      </c>
      <c r="BM101" s="217" t="s">
        <v>983</v>
      </c>
    </row>
    <row r="102" spans="1:47" s="2" customFormat="1" ht="12">
      <c r="A102" s="40"/>
      <c r="B102" s="41"/>
      <c r="C102" s="42"/>
      <c r="D102" s="219" t="s">
        <v>141</v>
      </c>
      <c r="E102" s="42"/>
      <c r="F102" s="220" t="s">
        <v>611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141</v>
      </c>
      <c r="AU102" s="19" t="s">
        <v>81</v>
      </c>
    </row>
    <row r="103" spans="1:51" s="15" customFormat="1" ht="12">
      <c r="A103" s="15"/>
      <c r="B103" s="247"/>
      <c r="C103" s="248"/>
      <c r="D103" s="226" t="s">
        <v>143</v>
      </c>
      <c r="E103" s="249" t="s">
        <v>19</v>
      </c>
      <c r="F103" s="250" t="s">
        <v>984</v>
      </c>
      <c r="G103" s="248"/>
      <c r="H103" s="249" t="s">
        <v>19</v>
      </c>
      <c r="I103" s="251"/>
      <c r="J103" s="248"/>
      <c r="K103" s="248"/>
      <c r="L103" s="252"/>
      <c r="M103" s="253"/>
      <c r="N103" s="254"/>
      <c r="O103" s="254"/>
      <c r="P103" s="254"/>
      <c r="Q103" s="254"/>
      <c r="R103" s="254"/>
      <c r="S103" s="254"/>
      <c r="T103" s="25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6" t="s">
        <v>143</v>
      </c>
      <c r="AU103" s="256" t="s">
        <v>81</v>
      </c>
      <c r="AV103" s="15" t="s">
        <v>79</v>
      </c>
      <c r="AW103" s="15" t="s">
        <v>32</v>
      </c>
      <c r="AX103" s="15" t="s">
        <v>71</v>
      </c>
      <c r="AY103" s="256" t="s">
        <v>131</v>
      </c>
    </row>
    <row r="104" spans="1:51" s="13" customFormat="1" ht="12">
      <c r="A104" s="13"/>
      <c r="B104" s="224"/>
      <c r="C104" s="225"/>
      <c r="D104" s="226" t="s">
        <v>143</v>
      </c>
      <c r="E104" s="227" t="s">
        <v>19</v>
      </c>
      <c r="F104" s="228" t="s">
        <v>985</v>
      </c>
      <c r="G104" s="225"/>
      <c r="H104" s="229">
        <v>8.625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143</v>
      </c>
      <c r="AU104" s="235" t="s">
        <v>81</v>
      </c>
      <c r="AV104" s="13" t="s">
        <v>81</v>
      </c>
      <c r="AW104" s="13" t="s">
        <v>32</v>
      </c>
      <c r="AX104" s="13" t="s">
        <v>71</v>
      </c>
      <c r="AY104" s="235" t="s">
        <v>131</v>
      </c>
    </row>
    <row r="105" spans="1:51" s="13" customFormat="1" ht="12">
      <c r="A105" s="13"/>
      <c r="B105" s="224"/>
      <c r="C105" s="225"/>
      <c r="D105" s="226" t="s">
        <v>143</v>
      </c>
      <c r="E105" s="227" t="s">
        <v>19</v>
      </c>
      <c r="F105" s="228" t="s">
        <v>697</v>
      </c>
      <c r="G105" s="225"/>
      <c r="H105" s="229">
        <v>-4.2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143</v>
      </c>
      <c r="AU105" s="235" t="s">
        <v>81</v>
      </c>
      <c r="AV105" s="13" t="s">
        <v>81</v>
      </c>
      <c r="AW105" s="13" t="s">
        <v>32</v>
      </c>
      <c r="AX105" s="13" t="s">
        <v>71</v>
      </c>
      <c r="AY105" s="235" t="s">
        <v>131</v>
      </c>
    </row>
    <row r="106" spans="1:51" s="14" customFormat="1" ht="12">
      <c r="A106" s="14"/>
      <c r="B106" s="236"/>
      <c r="C106" s="237"/>
      <c r="D106" s="226" t="s">
        <v>143</v>
      </c>
      <c r="E106" s="238" t="s">
        <v>19</v>
      </c>
      <c r="F106" s="239" t="s">
        <v>147</v>
      </c>
      <c r="G106" s="237"/>
      <c r="H106" s="240">
        <v>4.425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143</v>
      </c>
      <c r="AU106" s="246" t="s">
        <v>81</v>
      </c>
      <c r="AV106" s="14" t="s">
        <v>139</v>
      </c>
      <c r="AW106" s="14" t="s">
        <v>32</v>
      </c>
      <c r="AX106" s="14" t="s">
        <v>79</v>
      </c>
      <c r="AY106" s="246" t="s">
        <v>131</v>
      </c>
    </row>
    <row r="107" spans="1:65" s="2" customFormat="1" ht="16.5" customHeight="1">
      <c r="A107" s="40"/>
      <c r="B107" s="41"/>
      <c r="C107" s="206" t="s">
        <v>81</v>
      </c>
      <c r="D107" s="206" t="s">
        <v>134</v>
      </c>
      <c r="E107" s="207" t="s">
        <v>615</v>
      </c>
      <c r="F107" s="208" t="s">
        <v>616</v>
      </c>
      <c r="G107" s="209" t="s">
        <v>475</v>
      </c>
      <c r="H107" s="210">
        <v>9</v>
      </c>
      <c r="I107" s="211"/>
      <c r="J107" s="212">
        <f>ROUND(I107*H107,2)</f>
        <v>0</v>
      </c>
      <c r="K107" s="208" t="s">
        <v>138</v>
      </c>
      <c r="L107" s="46"/>
      <c r="M107" s="213" t="s">
        <v>19</v>
      </c>
      <c r="N107" s="214" t="s">
        <v>42</v>
      </c>
      <c r="O107" s="86"/>
      <c r="P107" s="215">
        <f>O107*H107</f>
        <v>0</v>
      </c>
      <c r="Q107" s="215">
        <v>0.00013</v>
      </c>
      <c r="R107" s="215">
        <f>Q107*H107</f>
        <v>0.0011699999999999998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139</v>
      </c>
      <c r="AT107" s="217" t="s">
        <v>134</v>
      </c>
      <c r="AU107" s="217" t="s">
        <v>81</v>
      </c>
      <c r="AY107" s="19" t="s">
        <v>131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79</v>
      </c>
      <c r="BK107" s="218">
        <f>ROUND(I107*H107,2)</f>
        <v>0</v>
      </c>
      <c r="BL107" s="19" t="s">
        <v>139</v>
      </c>
      <c r="BM107" s="217" t="s">
        <v>986</v>
      </c>
    </row>
    <row r="108" spans="1:47" s="2" customFormat="1" ht="12">
      <c r="A108" s="40"/>
      <c r="B108" s="41"/>
      <c r="C108" s="42"/>
      <c r="D108" s="219" t="s">
        <v>141</v>
      </c>
      <c r="E108" s="42"/>
      <c r="F108" s="220" t="s">
        <v>618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141</v>
      </c>
      <c r="AU108" s="19" t="s">
        <v>81</v>
      </c>
    </row>
    <row r="109" spans="1:51" s="13" customFormat="1" ht="12">
      <c r="A109" s="13"/>
      <c r="B109" s="224"/>
      <c r="C109" s="225"/>
      <c r="D109" s="226" t="s">
        <v>143</v>
      </c>
      <c r="E109" s="227" t="s">
        <v>19</v>
      </c>
      <c r="F109" s="228" t="s">
        <v>987</v>
      </c>
      <c r="G109" s="225"/>
      <c r="H109" s="229">
        <v>9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143</v>
      </c>
      <c r="AU109" s="235" t="s">
        <v>81</v>
      </c>
      <c r="AV109" s="13" t="s">
        <v>81</v>
      </c>
      <c r="AW109" s="13" t="s">
        <v>32</v>
      </c>
      <c r="AX109" s="13" t="s">
        <v>79</v>
      </c>
      <c r="AY109" s="235" t="s">
        <v>131</v>
      </c>
    </row>
    <row r="110" spans="1:65" s="2" customFormat="1" ht="24.15" customHeight="1">
      <c r="A110" s="40"/>
      <c r="B110" s="41"/>
      <c r="C110" s="206" t="s">
        <v>154</v>
      </c>
      <c r="D110" s="206" t="s">
        <v>134</v>
      </c>
      <c r="E110" s="207" t="s">
        <v>620</v>
      </c>
      <c r="F110" s="208" t="s">
        <v>621</v>
      </c>
      <c r="G110" s="209" t="s">
        <v>307</v>
      </c>
      <c r="H110" s="210">
        <v>3</v>
      </c>
      <c r="I110" s="211"/>
      <c r="J110" s="212">
        <f>ROUND(I110*H110,2)</f>
        <v>0</v>
      </c>
      <c r="K110" s="208" t="s">
        <v>138</v>
      </c>
      <c r="L110" s="46"/>
      <c r="M110" s="213" t="s">
        <v>19</v>
      </c>
      <c r="N110" s="214" t="s">
        <v>42</v>
      </c>
      <c r="O110" s="86"/>
      <c r="P110" s="215">
        <f>O110*H110</f>
        <v>0</v>
      </c>
      <c r="Q110" s="215">
        <v>0.02628</v>
      </c>
      <c r="R110" s="215">
        <f>Q110*H110</f>
        <v>0.07884000000000001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139</v>
      </c>
      <c r="AT110" s="217" t="s">
        <v>134</v>
      </c>
      <c r="AU110" s="217" t="s">
        <v>81</v>
      </c>
      <c r="AY110" s="19" t="s">
        <v>131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79</v>
      </c>
      <c r="BK110" s="218">
        <f>ROUND(I110*H110,2)</f>
        <v>0</v>
      </c>
      <c r="BL110" s="19" t="s">
        <v>139</v>
      </c>
      <c r="BM110" s="217" t="s">
        <v>988</v>
      </c>
    </row>
    <row r="111" spans="1:47" s="2" customFormat="1" ht="12">
      <c r="A111" s="40"/>
      <c r="B111" s="41"/>
      <c r="C111" s="42"/>
      <c r="D111" s="219" t="s">
        <v>141</v>
      </c>
      <c r="E111" s="42"/>
      <c r="F111" s="220" t="s">
        <v>623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141</v>
      </c>
      <c r="AU111" s="19" t="s">
        <v>81</v>
      </c>
    </row>
    <row r="112" spans="1:63" s="12" customFormat="1" ht="22.8" customHeight="1">
      <c r="A112" s="12"/>
      <c r="B112" s="190"/>
      <c r="C112" s="191"/>
      <c r="D112" s="192" t="s">
        <v>70</v>
      </c>
      <c r="E112" s="204" t="s">
        <v>132</v>
      </c>
      <c r="F112" s="204" t="s">
        <v>133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SUM(P113:P154)</f>
        <v>0</v>
      </c>
      <c r="Q112" s="198"/>
      <c r="R112" s="199">
        <f>SUM(R113:R154)</f>
        <v>3.0640902999999997</v>
      </c>
      <c r="S112" s="198"/>
      <c r="T112" s="200">
        <f>SUM(T113:T154)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79</v>
      </c>
      <c r="AT112" s="202" t="s">
        <v>70</v>
      </c>
      <c r="AU112" s="202" t="s">
        <v>79</v>
      </c>
      <c r="AY112" s="201" t="s">
        <v>131</v>
      </c>
      <c r="BK112" s="203">
        <f>SUM(BK113:BK154)</f>
        <v>0</v>
      </c>
    </row>
    <row r="113" spans="1:65" s="2" customFormat="1" ht="24.15" customHeight="1">
      <c r="A113" s="40"/>
      <c r="B113" s="41"/>
      <c r="C113" s="206" t="s">
        <v>139</v>
      </c>
      <c r="D113" s="206" t="s">
        <v>134</v>
      </c>
      <c r="E113" s="207" t="s">
        <v>989</v>
      </c>
      <c r="F113" s="208" t="s">
        <v>990</v>
      </c>
      <c r="G113" s="209" t="s">
        <v>137</v>
      </c>
      <c r="H113" s="210">
        <v>4.914</v>
      </c>
      <c r="I113" s="211"/>
      <c r="J113" s="212">
        <f>ROUND(I113*H113,2)</f>
        <v>0</v>
      </c>
      <c r="K113" s="208" t="s">
        <v>138</v>
      </c>
      <c r="L113" s="46"/>
      <c r="M113" s="213" t="s">
        <v>19</v>
      </c>
      <c r="N113" s="214" t="s">
        <v>42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139</v>
      </c>
      <c r="AT113" s="217" t="s">
        <v>134</v>
      </c>
      <c r="AU113" s="217" t="s">
        <v>81</v>
      </c>
      <c r="AY113" s="19" t="s">
        <v>131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79</v>
      </c>
      <c r="BK113" s="218">
        <f>ROUND(I113*H113,2)</f>
        <v>0</v>
      </c>
      <c r="BL113" s="19" t="s">
        <v>139</v>
      </c>
      <c r="BM113" s="217" t="s">
        <v>991</v>
      </c>
    </row>
    <row r="114" spans="1:47" s="2" customFormat="1" ht="12">
      <c r="A114" s="40"/>
      <c r="B114" s="41"/>
      <c r="C114" s="42"/>
      <c r="D114" s="219" t="s">
        <v>141</v>
      </c>
      <c r="E114" s="42"/>
      <c r="F114" s="220" t="s">
        <v>992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141</v>
      </c>
      <c r="AU114" s="19" t="s">
        <v>81</v>
      </c>
    </row>
    <row r="115" spans="1:51" s="15" customFormat="1" ht="12">
      <c r="A115" s="15"/>
      <c r="B115" s="247"/>
      <c r="C115" s="248"/>
      <c r="D115" s="226" t="s">
        <v>143</v>
      </c>
      <c r="E115" s="249" t="s">
        <v>19</v>
      </c>
      <c r="F115" s="250" t="s">
        <v>993</v>
      </c>
      <c r="G115" s="248"/>
      <c r="H115" s="249" t="s">
        <v>19</v>
      </c>
      <c r="I115" s="251"/>
      <c r="J115" s="248"/>
      <c r="K115" s="248"/>
      <c r="L115" s="252"/>
      <c r="M115" s="253"/>
      <c r="N115" s="254"/>
      <c r="O115" s="254"/>
      <c r="P115" s="254"/>
      <c r="Q115" s="254"/>
      <c r="R115" s="254"/>
      <c r="S115" s="254"/>
      <c r="T115" s="25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143</v>
      </c>
      <c r="AU115" s="256" t="s">
        <v>81</v>
      </c>
      <c r="AV115" s="15" t="s">
        <v>79</v>
      </c>
      <c r="AW115" s="15" t="s">
        <v>32</v>
      </c>
      <c r="AX115" s="15" t="s">
        <v>71</v>
      </c>
      <c r="AY115" s="256" t="s">
        <v>131</v>
      </c>
    </row>
    <row r="116" spans="1:51" s="13" customFormat="1" ht="12">
      <c r="A116" s="13"/>
      <c r="B116" s="224"/>
      <c r="C116" s="225"/>
      <c r="D116" s="226" t="s">
        <v>143</v>
      </c>
      <c r="E116" s="227" t="s">
        <v>19</v>
      </c>
      <c r="F116" s="228" t="s">
        <v>994</v>
      </c>
      <c r="G116" s="225"/>
      <c r="H116" s="229">
        <v>4.914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143</v>
      </c>
      <c r="AU116" s="235" t="s">
        <v>81</v>
      </c>
      <c r="AV116" s="13" t="s">
        <v>81</v>
      </c>
      <c r="AW116" s="13" t="s">
        <v>32</v>
      </c>
      <c r="AX116" s="13" t="s">
        <v>79</v>
      </c>
      <c r="AY116" s="235" t="s">
        <v>131</v>
      </c>
    </row>
    <row r="117" spans="1:65" s="2" customFormat="1" ht="21.75" customHeight="1">
      <c r="A117" s="40"/>
      <c r="B117" s="41"/>
      <c r="C117" s="206" t="s">
        <v>164</v>
      </c>
      <c r="D117" s="206" t="s">
        <v>134</v>
      </c>
      <c r="E117" s="207" t="s">
        <v>148</v>
      </c>
      <c r="F117" s="208" t="s">
        <v>149</v>
      </c>
      <c r="G117" s="209" t="s">
        <v>137</v>
      </c>
      <c r="H117" s="210">
        <v>76.28</v>
      </c>
      <c r="I117" s="211"/>
      <c r="J117" s="212">
        <f>ROUND(I117*H117,2)</f>
        <v>0</v>
      </c>
      <c r="K117" s="208" t="s">
        <v>138</v>
      </c>
      <c r="L117" s="46"/>
      <c r="M117" s="213" t="s">
        <v>19</v>
      </c>
      <c r="N117" s="214" t="s">
        <v>42</v>
      </c>
      <c r="O117" s="86"/>
      <c r="P117" s="215">
        <f>O117*H117</f>
        <v>0</v>
      </c>
      <c r="Q117" s="215">
        <v>0.0065</v>
      </c>
      <c r="R117" s="215">
        <f>Q117*H117</f>
        <v>0.49582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139</v>
      </c>
      <c r="AT117" s="217" t="s">
        <v>134</v>
      </c>
      <c r="AU117" s="217" t="s">
        <v>81</v>
      </c>
      <c r="AY117" s="19" t="s">
        <v>131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79</v>
      </c>
      <c r="BK117" s="218">
        <f>ROUND(I117*H117,2)</f>
        <v>0</v>
      </c>
      <c r="BL117" s="19" t="s">
        <v>139</v>
      </c>
      <c r="BM117" s="217" t="s">
        <v>995</v>
      </c>
    </row>
    <row r="118" spans="1:47" s="2" customFormat="1" ht="12">
      <c r="A118" s="40"/>
      <c r="B118" s="41"/>
      <c r="C118" s="42"/>
      <c r="D118" s="219" t="s">
        <v>141</v>
      </c>
      <c r="E118" s="42"/>
      <c r="F118" s="220" t="s">
        <v>151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141</v>
      </c>
      <c r="AU118" s="19" t="s">
        <v>81</v>
      </c>
    </row>
    <row r="119" spans="1:51" s="15" customFormat="1" ht="12">
      <c r="A119" s="15"/>
      <c r="B119" s="247"/>
      <c r="C119" s="248"/>
      <c r="D119" s="226" t="s">
        <v>143</v>
      </c>
      <c r="E119" s="249" t="s">
        <v>19</v>
      </c>
      <c r="F119" s="250" t="s">
        <v>996</v>
      </c>
      <c r="G119" s="248"/>
      <c r="H119" s="249" t="s">
        <v>19</v>
      </c>
      <c r="I119" s="251"/>
      <c r="J119" s="248"/>
      <c r="K119" s="248"/>
      <c r="L119" s="252"/>
      <c r="M119" s="253"/>
      <c r="N119" s="254"/>
      <c r="O119" s="254"/>
      <c r="P119" s="254"/>
      <c r="Q119" s="254"/>
      <c r="R119" s="254"/>
      <c r="S119" s="254"/>
      <c r="T119" s="25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6" t="s">
        <v>143</v>
      </c>
      <c r="AU119" s="256" t="s">
        <v>81</v>
      </c>
      <c r="AV119" s="15" t="s">
        <v>79</v>
      </c>
      <c r="AW119" s="15" t="s">
        <v>32</v>
      </c>
      <c r="AX119" s="15" t="s">
        <v>71</v>
      </c>
      <c r="AY119" s="256" t="s">
        <v>131</v>
      </c>
    </row>
    <row r="120" spans="1:51" s="13" customFormat="1" ht="12">
      <c r="A120" s="13"/>
      <c r="B120" s="224"/>
      <c r="C120" s="225"/>
      <c r="D120" s="226" t="s">
        <v>143</v>
      </c>
      <c r="E120" s="227" t="s">
        <v>19</v>
      </c>
      <c r="F120" s="228" t="s">
        <v>997</v>
      </c>
      <c r="G120" s="225"/>
      <c r="H120" s="229">
        <v>76.28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143</v>
      </c>
      <c r="AU120" s="235" t="s">
        <v>81</v>
      </c>
      <c r="AV120" s="13" t="s">
        <v>81</v>
      </c>
      <c r="AW120" s="13" t="s">
        <v>32</v>
      </c>
      <c r="AX120" s="13" t="s">
        <v>79</v>
      </c>
      <c r="AY120" s="235" t="s">
        <v>131</v>
      </c>
    </row>
    <row r="121" spans="1:65" s="2" customFormat="1" ht="24.15" customHeight="1">
      <c r="A121" s="40"/>
      <c r="B121" s="41"/>
      <c r="C121" s="206" t="s">
        <v>132</v>
      </c>
      <c r="D121" s="206" t="s">
        <v>134</v>
      </c>
      <c r="E121" s="207" t="s">
        <v>155</v>
      </c>
      <c r="F121" s="208" t="s">
        <v>156</v>
      </c>
      <c r="G121" s="209" t="s">
        <v>137</v>
      </c>
      <c r="H121" s="210">
        <v>76.28</v>
      </c>
      <c r="I121" s="211"/>
      <c r="J121" s="212">
        <f>ROUND(I121*H121,2)</f>
        <v>0</v>
      </c>
      <c r="K121" s="208" t="s">
        <v>138</v>
      </c>
      <c r="L121" s="46"/>
      <c r="M121" s="213" t="s">
        <v>19</v>
      </c>
      <c r="N121" s="214" t="s">
        <v>42</v>
      </c>
      <c r="O121" s="86"/>
      <c r="P121" s="215">
        <f>O121*H121</f>
        <v>0</v>
      </c>
      <c r="Q121" s="215">
        <v>0.0154</v>
      </c>
      <c r="R121" s="215">
        <f>Q121*H121</f>
        <v>1.174712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139</v>
      </c>
      <c r="AT121" s="217" t="s">
        <v>134</v>
      </c>
      <c r="AU121" s="217" t="s">
        <v>81</v>
      </c>
      <c r="AY121" s="19" t="s">
        <v>131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79</v>
      </c>
      <c r="BK121" s="218">
        <f>ROUND(I121*H121,2)</f>
        <v>0</v>
      </c>
      <c r="BL121" s="19" t="s">
        <v>139</v>
      </c>
      <c r="BM121" s="217" t="s">
        <v>998</v>
      </c>
    </row>
    <row r="122" spans="1:47" s="2" customFormat="1" ht="12">
      <c r="A122" s="40"/>
      <c r="B122" s="41"/>
      <c r="C122" s="42"/>
      <c r="D122" s="219" t="s">
        <v>141</v>
      </c>
      <c r="E122" s="42"/>
      <c r="F122" s="220" t="s">
        <v>158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141</v>
      </c>
      <c r="AU122" s="19" t="s">
        <v>81</v>
      </c>
    </row>
    <row r="123" spans="1:65" s="2" customFormat="1" ht="24.15" customHeight="1">
      <c r="A123" s="40"/>
      <c r="B123" s="41"/>
      <c r="C123" s="206" t="s">
        <v>178</v>
      </c>
      <c r="D123" s="206" t="s">
        <v>134</v>
      </c>
      <c r="E123" s="207" t="s">
        <v>159</v>
      </c>
      <c r="F123" s="208" t="s">
        <v>160</v>
      </c>
      <c r="G123" s="209" t="s">
        <v>137</v>
      </c>
      <c r="H123" s="210">
        <v>152.56</v>
      </c>
      <c r="I123" s="211"/>
      <c r="J123" s="212">
        <f>ROUND(I123*H123,2)</f>
        <v>0</v>
      </c>
      <c r="K123" s="208" t="s">
        <v>138</v>
      </c>
      <c r="L123" s="46"/>
      <c r="M123" s="213" t="s">
        <v>19</v>
      </c>
      <c r="N123" s="214" t="s">
        <v>42</v>
      </c>
      <c r="O123" s="86"/>
      <c r="P123" s="215">
        <f>O123*H123</f>
        <v>0</v>
      </c>
      <c r="Q123" s="215">
        <v>0.0079</v>
      </c>
      <c r="R123" s="215">
        <f>Q123*H123</f>
        <v>1.205224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139</v>
      </c>
      <c r="AT123" s="217" t="s">
        <v>134</v>
      </c>
      <c r="AU123" s="217" t="s">
        <v>81</v>
      </c>
      <c r="AY123" s="19" t="s">
        <v>131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79</v>
      </c>
      <c r="BK123" s="218">
        <f>ROUND(I123*H123,2)</f>
        <v>0</v>
      </c>
      <c r="BL123" s="19" t="s">
        <v>139</v>
      </c>
      <c r="BM123" s="217" t="s">
        <v>999</v>
      </c>
    </row>
    <row r="124" spans="1:47" s="2" customFormat="1" ht="12">
      <c r="A124" s="40"/>
      <c r="B124" s="41"/>
      <c r="C124" s="42"/>
      <c r="D124" s="219" t="s">
        <v>141</v>
      </c>
      <c r="E124" s="42"/>
      <c r="F124" s="220" t="s">
        <v>162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141</v>
      </c>
      <c r="AU124" s="19" t="s">
        <v>81</v>
      </c>
    </row>
    <row r="125" spans="1:51" s="13" customFormat="1" ht="12">
      <c r="A125" s="13"/>
      <c r="B125" s="224"/>
      <c r="C125" s="225"/>
      <c r="D125" s="226" t="s">
        <v>143</v>
      </c>
      <c r="E125" s="227" t="s">
        <v>19</v>
      </c>
      <c r="F125" s="228" t="s">
        <v>1000</v>
      </c>
      <c r="G125" s="225"/>
      <c r="H125" s="229">
        <v>152.56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143</v>
      </c>
      <c r="AU125" s="235" t="s">
        <v>81</v>
      </c>
      <c r="AV125" s="13" t="s">
        <v>81</v>
      </c>
      <c r="AW125" s="13" t="s">
        <v>32</v>
      </c>
      <c r="AX125" s="13" t="s">
        <v>79</v>
      </c>
      <c r="AY125" s="235" t="s">
        <v>131</v>
      </c>
    </row>
    <row r="126" spans="1:65" s="2" customFormat="1" ht="24.15" customHeight="1">
      <c r="A126" s="40"/>
      <c r="B126" s="41"/>
      <c r="C126" s="206" t="s">
        <v>182</v>
      </c>
      <c r="D126" s="206" t="s">
        <v>134</v>
      </c>
      <c r="E126" s="207" t="s">
        <v>641</v>
      </c>
      <c r="F126" s="208" t="s">
        <v>642</v>
      </c>
      <c r="G126" s="209" t="s">
        <v>137</v>
      </c>
      <c r="H126" s="210">
        <v>7.883</v>
      </c>
      <c r="I126" s="211"/>
      <c r="J126" s="212">
        <f>ROUND(I126*H126,2)</f>
        <v>0</v>
      </c>
      <c r="K126" s="208" t="s">
        <v>138</v>
      </c>
      <c r="L126" s="46"/>
      <c r="M126" s="213" t="s">
        <v>19</v>
      </c>
      <c r="N126" s="214" t="s">
        <v>42</v>
      </c>
      <c r="O126" s="86"/>
      <c r="P126" s="215">
        <f>O126*H126</f>
        <v>0</v>
      </c>
      <c r="Q126" s="215">
        <v>0.00438</v>
      </c>
      <c r="R126" s="215">
        <f>Q126*H126</f>
        <v>0.03452754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139</v>
      </c>
      <c r="AT126" s="217" t="s">
        <v>134</v>
      </c>
      <c r="AU126" s="217" t="s">
        <v>81</v>
      </c>
      <c r="AY126" s="19" t="s">
        <v>131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79</v>
      </c>
      <c r="BK126" s="218">
        <f>ROUND(I126*H126,2)</f>
        <v>0</v>
      </c>
      <c r="BL126" s="19" t="s">
        <v>139</v>
      </c>
      <c r="BM126" s="217" t="s">
        <v>1001</v>
      </c>
    </row>
    <row r="127" spans="1:47" s="2" customFormat="1" ht="12">
      <c r="A127" s="40"/>
      <c r="B127" s="41"/>
      <c r="C127" s="42"/>
      <c r="D127" s="219" t="s">
        <v>141</v>
      </c>
      <c r="E127" s="42"/>
      <c r="F127" s="220" t="s">
        <v>644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141</v>
      </c>
      <c r="AU127" s="19" t="s">
        <v>81</v>
      </c>
    </row>
    <row r="128" spans="1:51" s="15" customFormat="1" ht="12">
      <c r="A128" s="15"/>
      <c r="B128" s="247"/>
      <c r="C128" s="248"/>
      <c r="D128" s="226" t="s">
        <v>143</v>
      </c>
      <c r="E128" s="249" t="s">
        <v>19</v>
      </c>
      <c r="F128" s="250" t="s">
        <v>1002</v>
      </c>
      <c r="G128" s="248"/>
      <c r="H128" s="249" t="s">
        <v>19</v>
      </c>
      <c r="I128" s="251"/>
      <c r="J128" s="248"/>
      <c r="K128" s="248"/>
      <c r="L128" s="252"/>
      <c r="M128" s="253"/>
      <c r="N128" s="254"/>
      <c r="O128" s="254"/>
      <c r="P128" s="254"/>
      <c r="Q128" s="254"/>
      <c r="R128" s="254"/>
      <c r="S128" s="254"/>
      <c r="T128" s="25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6" t="s">
        <v>143</v>
      </c>
      <c r="AU128" s="256" t="s">
        <v>81</v>
      </c>
      <c r="AV128" s="15" t="s">
        <v>79</v>
      </c>
      <c r="AW128" s="15" t="s">
        <v>32</v>
      </c>
      <c r="AX128" s="15" t="s">
        <v>71</v>
      </c>
      <c r="AY128" s="256" t="s">
        <v>131</v>
      </c>
    </row>
    <row r="129" spans="1:51" s="13" customFormat="1" ht="12">
      <c r="A129" s="13"/>
      <c r="B129" s="224"/>
      <c r="C129" s="225"/>
      <c r="D129" s="226" t="s">
        <v>143</v>
      </c>
      <c r="E129" s="227" t="s">
        <v>19</v>
      </c>
      <c r="F129" s="228" t="s">
        <v>1003</v>
      </c>
      <c r="G129" s="225"/>
      <c r="H129" s="229">
        <v>12.083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143</v>
      </c>
      <c r="AU129" s="235" t="s">
        <v>81</v>
      </c>
      <c r="AV129" s="13" t="s">
        <v>81</v>
      </c>
      <c r="AW129" s="13" t="s">
        <v>32</v>
      </c>
      <c r="AX129" s="13" t="s">
        <v>71</v>
      </c>
      <c r="AY129" s="235" t="s">
        <v>131</v>
      </c>
    </row>
    <row r="130" spans="1:51" s="13" customFormat="1" ht="12">
      <c r="A130" s="13"/>
      <c r="B130" s="224"/>
      <c r="C130" s="225"/>
      <c r="D130" s="226" t="s">
        <v>143</v>
      </c>
      <c r="E130" s="227" t="s">
        <v>19</v>
      </c>
      <c r="F130" s="228" t="s">
        <v>697</v>
      </c>
      <c r="G130" s="225"/>
      <c r="H130" s="229">
        <v>-4.2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143</v>
      </c>
      <c r="AU130" s="235" t="s">
        <v>81</v>
      </c>
      <c r="AV130" s="13" t="s">
        <v>81</v>
      </c>
      <c r="AW130" s="13" t="s">
        <v>32</v>
      </c>
      <c r="AX130" s="13" t="s">
        <v>71</v>
      </c>
      <c r="AY130" s="235" t="s">
        <v>131</v>
      </c>
    </row>
    <row r="131" spans="1:51" s="14" customFormat="1" ht="12">
      <c r="A131" s="14"/>
      <c r="B131" s="236"/>
      <c r="C131" s="237"/>
      <c r="D131" s="226" t="s">
        <v>143</v>
      </c>
      <c r="E131" s="238" t="s">
        <v>19</v>
      </c>
      <c r="F131" s="239" t="s">
        <v>147</v>
      </c>
      <c r="G131" s="237"/>
      <c r="H131" s="240">
        <v>7.883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143</v>
      </c>
      <c r="AU131" s="246" t="s">
        <v>81</v>
      </c>
      <c r="AV131" s="14" t="s">
        <v>139</v>
      </c>
      <c r="AW131" s="14" t="s">
        <v>32</v>
      </c>
      <c r="AX131" s="14" t="s">
        <v>79</v>
      </c>
      <c r="AY131" s="246" t="s">
        <v>131</v>
      </c>
    </row>
    <row r="132" spans="1:65" s="2" customFormat="1" ht="24.15" customHeight="1">
      <c r="A132" s="40"/>
      <c r="B132" s="41"/>
      <c r="C132" s="206" t="s">
        <v>172</v>
      </c>
      <c r="D132" s="206" t="s">
        <v>134</v>
      </c>
      <c r="E132" s="207" t="s">
        <v>647</v>
      </c>
      <c r="F132" s="208" t="s">
        <v>648</v>
      </c>
      <c r="G132" s="209" t="s">
        <v>475</v>
      </c>
      <c r="H132" s="210">
        <v>5.37</v>
      </c>
      <c r="I132" s="211"/>
      <c r="J132" s="212">
        <f>ROUND(I132*H132,2)</f>
        <v>0</v>
      </c>
      <c r="K132" s="208" t="s">
        <v>138</v>
      </c>
      <c r="L132" s="46"/>
      <c r="M132" s="213" t="s">
        <v>19</v>
      </c>
      <c r="N132" s="214" t="s">
        <v>42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139</v>
      </c>
      <c r="AT132" s="217" t="s">
        <v>134</v>
      </c>
      <c r="AU132" s="217" t="s">
        <v>81</v>
      </c>
      <c r="AY132" s="19" t="s">
        <v>131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79</v>
      </c>
      <c r="BK132" s="218">
        <f>ROUND(I132*H132,2)</f>
        <v>0</v>
      </c>
      <c r="BL132" s="19" t="s">
        <v>139</v>
      </c>
      <c r="BM132" s="217" t="s">
        <v>1004</v>
      </c>
    </row>
    <row r="133" spans="1:47" s="2" customFormat="1" ht="12">
      <c r="A133" s="40"/>
      <c r="B133" s="41"/>
      <c r="C133" s="42"/>
      <c r="D133" s="219" t="s">
        <v>141</v>
      </c>
      <c r="E133" s="42"/>
      <c r="F133" s="220" t="s">
        <v>650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141</v>
      </c>
      <c r="AU133" s="19" t="s">
        <v>81</v>
      </c>
    </row>
    <row r="134" spans="1:51" s="15" customFormat="1" ht="12">
      <c r="A134" s="15"/>
      <c r="B134" s="247"/>
      <c r="C134" s="248"/>
      <c r="D134" s="226" t="s">
        <v>143</v>
      </c>
      <c r="E134" s="249" t="s">
        <v>19</v>
      </c>
      <c r="F134" s="250" t="s">
        <v>1005</v>
      </c>
      <c r="G134" s="248"/>
      <c r="H134" s="249" t="s">
        <v>19</v>
      </c>
      <c r="I134" s="251"/>
      <c r="J134" s="248"/>
      <c r="K134" s="248"/>
      <c r="L134" s="252"/>
      <c r="M134" s="253"/>
      <c r="N134" s="254"/>
      <c r="O134" s="254"/>
      <c r="P134" s="254"/>
      <c r="Q134" s="254"/>
      <c r="R134" s="254"/>
      <c r="S134" s="254"/>
      <c r="T134" s="25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6" t="s">
        <v>143</v>
      </c>
      <c r="AU134" s="256" t="s">
        <v>81</v>
      </c>
      <c r="AV134" s="15" t="s">
        <v>79</v>
      </c>
      <c r="AW134" s="15" t="s">
        <v>32</v>
      </c>
      <c r="AX134" s="15" t="s">
        <v>71</v>
      </c>
      <c r="AY134" s="256" t="s">
        <v>131</v>
      </c>
    </row>
    <row r="135" spans="1:51" s="13" customFormat="1" ht="12">
      <c r="A135" s="13"/>
      <c r="B135" s="224"/>
      <c r="C135" s="225"/>
      <c r="D135" s="226" t="s">
        <v>143</v>
      </c>
      <c r="E135" s="227" t="s">
        <v>19</v>
      </c>
      <c r="F135" s="228" t="s">
        <v>1006</v>
      </c>
      <c r="G135" s="225"/>
      <c r="H135" s="229">
        <v>5.37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143</v>
      </c>
      <c r="AU135" s="235" t="s">
        <v>81</v>
      </c>
      <c r="AV135" s="13" t="s">
        <v>81</v>
      </c>
      <c r="AW135" s="13" t="s">
        <v>32</v>
      </c>
      <c r="AX135" s="13" t="s">
        <v>79</v>
      </c>
      <c r="AY135" s="235" t="s">
        <v>131</v>
      </c>
    </row>
    <row r="136" spans="1:65" s="2" customFormat="1" ht="16.5" customHeight="1">
      <c r="A136" s="40"/>
      <c r="B136" s="41"/>
      <c r="C136" s="258" t="s">
        <v>194</v>
      </c>
      <c r="D136" s="258" t="s">
        <v>338</v>
      </c>
      <c r="E136" s="259" t="s">
        <v>653</v>
      </c>
      <c r="F136" s="260" t="s">
        <v>654</v>
      </c>
      <c r="G136" s="261" t="s">
        <v>475</v>
      </c>
      <c r="H136" s="262">
        <v>6.176</v>
      </c>
      <c r="I136" s="263"/>
      <c r="J136" s="264">
        <f>ROUND(I136*H136,2)</f>
        <v>0</v>
      </c>
      <c r="K136" s="260" t="s">
        <v>138</v>
      </c>
      <c r="L136" s="265"/>
      <c r="M136" s="266" t="s">
        <v>19</v>
      </c>
      <c r="N136" s="267" t="s">
        <v>42</v>
      </c>
      <c r="O136" s="86"/>
      <c r="P136" s="215">
        <f>O136*H136</f>
        <v>0</v>
      </c>
      <c r="Q136" s="215">
        <v>3E-05</v>
      </c>
      <c r="R136" s="215">
        <f>Q136*H136</f>
        <v>0.00018528000000000001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182</v>
      </c>
      <c r="AT136" s="217" t="s">
        <v>338</v>
      </c>
      <c r="AU136" s="217" t="s">
        <v>81</v>
      </c>
      <c r="AY136" s="19" t="s">
        <v>131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79</v>
      </c>
      <c r="BK136" s="218">
        <f>ROUND(I136*H136,2)</f>
        <v>0</v>
      </c>
      <c r="BL136" s="19" t="s">
        <v>139</v>
      </c>
      <c r="BM136" s="217" t="s">
        <v>1007</v>
      </c>
    </row>
    <row r="137" spans="1:51" s="13" customFormat="1" ht="12">
      <c r="A137" s="13"/>
      <c r="B137" s="224"/>
      <c r="C137" s="225"/>
      <c r="D137" s="226" t="s">
        <v>143</v>
      </c>
      <c r="E137" s="225"/>
      <c r="F137" s="228" t="s">
        <v>1008</v>
      </c>
      <c r="G137" s="225"/>
      <c r="H137" s="229">
        <v>6.176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143</v>
      </c>
      <c r="AU137" s="235" t="s">
        <v>81</v>
      </c>
      <c r="AV137" s="13" t="s">
        <v>81</v>
      </c>
      <c r="AW137" s="13" t="s">
        <v>4</v>
      </c>
      <c r="AX137" s="13" t="s">
        <v>79</v>
      </c>
      <c r="AY137" s="235" t="s">
        <v>131</v>
      </c>
    </row>
    <row r="138" spans="1:65" s="2" customFormat="1" ht="16.5" customHeight="1">
      <c r="A138" s="40"/>
      <c r="B138" s="41"/>
      <c r="C138" s="206" t="s">
        <v>199</v>
      </c>
      <c r="D138" s="206" t="s">
        <v>134</v>
      </c>
      <c r="E138" s="207" t="s">
        <v>657</v>
      </c>
      <c r="F138" s="208" t="s">
        <v>658</v>
      </c>
      <c r="G138" s="209" t="s">
        <v>137</v>
      </c>
      <c r="H138" s="210">
        <v>1.248</v>
      </c>
      <c r="I138" s="211"/>
      <c r="J138" s="212">
        <f>ROUND(I138*H138,2)</f>
        <v>0</v>
      </c>
      <c r="K138" s="208" t="s">
        <v>138</v>
      </c>
      <c r="L138" s="46"/>
      <c r="M138" s="213" t="s">
        <v>19</v>
      </c>
      <c r="N138" s="214" t="s">
        <v>42</v>
      </c>
      <c r="O138" s="86"/>
      <c r="P138" s="215">
        <f>O138*H138</f>
        <v>0</v>
      </c>
      <c r="Q138" s="215">
        <v>0.00026</v>
      </c>
      <c r="R138" s="215">
        <f>Q138*H138</f>
        <v>0.00032448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139</v>
      </c>
      <c r="AT138" s="217" t="s">
        <v>134</v>
      </c>
      <c r="AU138" s="217" t="s">
        <v>81</v>
      </c>
      <c r="AY138" s="19" t="s">
        <v>131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79</v>
      </c>
      <c r="BK138" s="218">
        <f>ROUND(I138*H138,2)</f>
        <v>0</v>
      </c>
      <c r="BL138" s="19" t="s">
        <v>139</v>
      </c>
      <c r="BM138" s="217" t="s">
        <v>1009</v>
      </c>
    </row>
    <row r="139" spans="1:47" s="2" customFormat="1" ht="12">
      <c r="A139" s="40"/>
      <c r="B139" s="41"/>
      <c r="C139" s="42"/>
      <c r="D139" s="219" t="s">
        <v>141</v>
      </c>
      <c r="E139" s="42"/>
      <c r="F139" s="220" t="s">
        <v>660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141</v>
      </c>
      <c r="AU139" s="19" t="s">
        <v>81</v>
      </c>
    </row>
    <row r="140" spans="1:51" s="15" customFormat="1" ht="12">
      <c r="A140" s="15"/>
      <c r="B140" s="247"/>
      <c r="C140" s="248"/>
      <c r="D140" s="226" t="s">
        <v>143</v>
      </c>
      <c r="E140" s="249" t="s">
        <v>19</v>
      </c>
      <c r="F140" s="250" t="s">
        <v>661</v>
      </c>
      <c r="G140" s="248"/>
      <c r="H140" s="249" t="s">
        <v>19</v>
      </c>
      <c r="I140" s="251"/>
      <c r="J140" s="248"/>
      <c r="K140" s="248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143</v>
      </c>
      <c r="AU140" s="256" t="s">
        <v>81</v>
      </c>
      <c r="AV140" s="15" t="s">
        <v>79</v>
      </c>
      <c r="AW140" s="15" t="s">
        <v>32</v>
      </c>
      <c r="AX140" s="15" t="s">
        <v>71</v>
      </c>
      <c r="AY140" s="256" t="s">
        <v>131</v>
      </c>
    </row>
    <row r="141" spans="1:51" s="15" customFormat="1" ht="12">
      <c r="A141" s="15"/>
      <c r="B141" s="247"/>
      <c r="C141" s="248"/>
      <c r="D141" s="226" t="s">
        <v>143</v>
      </c>
      <c r="E141" s="249" t="s">
        <v>19</v>
      </c>
      <c r="F141" s="250" t="s">
        <v>1010</v>
      </c>
      <c r="G141" s="248"/>
      <c r="H141" s="249" t="s">
        <v>19</v>
      </c>
      <c r="I141" s="251"/>
      <c r="J141" s="248"/>
      <c r="K141" s="248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143</v>
      </c>
      <c r="AU141" s="256" t="s">
        <v>81</v>
      </c>
      <c r="AV141" s="15" t="s">
        <v>79</v>
      </c>
      <c r="AW141" s="15" t="s">
        <v>32</v>
      </c>
      <c r="AX141" s="15" t="s">
        <v>71</v>
      </c>
      <c r="AY141" s="256" t="s">
        <v>131</v>
      </c>
    </row>
    <row r="142" spans="1:51" s="13" customFormat="1" ht="12">
      <c r="A142" s="13"/>
      <c r="B142" s="224"/>
      <c r="C142" s="225"/>
      <c r="D142" s="226" t="s">
        <v>143</v>
      </c>
      <c r="E142" s="227" t="s">
        <v>19</v>
      </c>
      <c r="F142" s="228" t="s">
        <v>1011</v>
      </c>
      <c r="G142" s="225"/>
      <c r="H142" s="229">
        <v>1.248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143</v>
      </c>
      <c r="AU142" s="235" t="s">
        <v>81</v>
      </c>
      <c r="AV142" s="13" t="s">
        <v>81</v>
      </c>
      <c r="AW142" s="13" t="s">
        <v>32</v>
      </c>
      <c r="AX142" s="13" t="s">
        <v>79</v>
      </c>
      <c r="AY142" s="235" t="s">
        <v>131</v>
      </c>
    </row>
    <row r="143" spans="1:65" s="2" customFormat="1" ht="16.5" customHeight="1">
      <c r="A143" s="40"/>
      <c r="B143" s="41"/>
      <c r="C143" s="206" t="s">
        <v>206</v>
      </c>
      <c r="D143" s="206" t="s">
        <v>134</v>
      </c>
      <c r="E143" s="207" t="s">
        <v>664</v>
      </c>
      <c r="F143" s="208" t="s">
        <v>665</v>
      </c>
      <c r="G143" s="209" t="s">
        <v>137</v>
      </c>
      <c r="H143" s="210">
        <v>1.248</v>
      </c>
      <c r="I143" s="211"/>
      <c r="J143" s="212">
        <f>ROUND(I143*H143,2)</f>
        <v>0</v>
      </c>
      <c r="K143" s="208" t="s">
        <v>138</v>
      </c>
      <c r="L143" s="46"/>
      <c r="M143" s="213" t="s">
        <v>19</v>
      </c>
      <c r="N143" s="214" t="s">
        <v>42</v>
      </c>
      <c r="O143" s="86"/>
      <c r="P143" s="215">
        <f>O143*H143</f>
        <v>0</v>
      </c>
      <c r="Q143" s="215">
        <v>0.004</v>
      </c>
      <c r="R143" s="215">
        <f>Q143*H143</f>
        <v>0.004992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139</v>
      </c>
      <c r="AT143" s="217" t="s">
        <v>134</v>
      </c>
      <c r="AU143" s="217" t="s">
        <v>81</v>
      </c>
      <c r="AY143" s="19" t="s">
        <v>131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79</v>
      </c>
      <c r="BK143" s="218">
        <f>ROUND(I143*H143,2)</f>
        <v>0</v>
      </c>
      <c r="BL143" s="19" t="s">
        <v>139</v>
      </c>
      <c r="BM143" s="217" t="s">
        <v>1012</v>
      </c>
    </row>
    <row r="144" spans="1:47" s="2" customFormat="1" ht="12">
      <c r="A144" s="40"/>
      <c r="B144" s="41"/>
      <c r="C144" s="42"/>
      <c r="D144" s="219" t="s">
        <v>141</v>
      </c>
      <c r="E144" s="42"/>
      <c r="F144" s="220" t="s">
        <v>667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141</v>
      </c>
      <c r="AU144" s="19" t="s">
        <v>81</v>
      </c>
    </row>
    <row r="145" spans="1:65" s="2" customFormat="1" ht="16.5" customHeight="1">
      <c r="A145" s="40"/>
      <c r="B145" s="41"/>
      <c r="C145" s="206" t="s">
        <v>212</v>
      </c>
      <c r="D145" s="206" t="s">
        <v>134</v>
      </c>
      <c r="E145" s="207" t="s">
        <v>817</v>
      </c>
      <c r="F145" s="208" t="s">
        <v>818</v>
      </c>
      <c r="G145" s="209" t="s">
        <v>475</v>
      </c>
      <c r="H145" s="210">
        <v>39.31</v>
      </c>
      <c r="I145" s="211"/>
      <c r="J145" s="212">
        <f>ROUND(I145*H145,2)</f>
        <v>0</v>
      </c>
      <c r="K145" s="208" t="s">
        <v>138</v>
      </c>
      <c r="L145" s="46"/>
      <c r="M145" s="213" t="s">
        <v>19</v>
      </c>
      <c r="N145" s="214" t="s">
        <v>42</v>
      </c>
      <c r="O145" s="86"/>
      <c r="P145" s="215">
        <f>O145*H145</f>
        <v>0</v>
      </c>
      <c r="Q145" s="215">
        <v>0.0015</v>
      </c>
      <c r="R145" s="215">
        <f>Q145*H145</f>
        <v>0.058965000000000004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139</v>
      </c>
      <c r="AT145" s="217" t="s">
        <v>134</v>
      </c>
      <c r="AU145" s="217" t="s">
        <v>81</v>
      </c>
      <c r="AY145" s="19" t="s">
        <v>131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79</v>
      </c>
      <c r="BK145" s="218">
        <f>ROUND(I145*H145,2)</f>
        <v>0</v>
      </c>
      <c r="BL145" s="19" t="s">
        <v>139</v>
      </c>
      <c r="BM145" s="217" t="s">
        <v>1013</v>
      </c>
    </row>
    <row r="146" spans="1:47" s="2" customFormat="1" ht="12">
      <c r="A146" s="40"/>
      <c r="B146" s="41"/>
      <c r="C146" s="42"/>
      <c r="D146" s="219" t="s">
        <v>141</v>
      </c>
      <c r="E146" s="42"/>
      <c r="F146" s="220" t="s">
        <v>820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141</v>
      </c>
      <c r="AU146" s="19" t="s">
        <v>81</v>
      </c>
    </row>
    <row r="147" spans="1:51" s="13" customFormat="1" ht="12">
      <c r="A147" s="13"/>
      <c r="B147" s="224"/>
      <c r="C147" s="225"/>
      <c r="D147" s="226" t="s">
        <v>143</v>
      </c>
      <c r="E147" s="227" t="s">
        <v>19</v>
      </c>
      <c r="F147" s="228" t="s">
        <v>1014</v>
      </c>
      <c r="G147" s="225"/>
      <c r="H147" s="229">
        <v>38.14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143</v>
      </c>
      <c r="AU147" s="235" t="s">
        <v>81</v>
      </c>
      <c r="AV147" s="13" t="s">
        <v>81</v>
      </c>
      <c r="AW147" s="13" t="s">
        <v>32</v>
      </c>
      <c r="AX147" s="13" t="s">
        <v>71</v>
      </c>
      <c r="AY147" s="235" t="s">
        <v>131</v>
      </c>
    </row>
    <row r="148" spans="1:51" s="13" customFormat="1" ht="12">
      <c r="A148" s="13"/>
      <c r="B148" s="224"/>
      <c r="C148" s="225"/>
      <c r="D148" s="226" t="s">
        <v>143</v>
      </c>
      <c r="E148" s="227" t="s">
        <v>19</v>
      </c>
      <c r="F148" s="228" t="s">
        <v>1015</v>
      </c>
      <c r="G148" s="225"/>
      <c r="H148" s="229">
        <v>1.17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143</v>
      </c>
      <c r="AU148" s="235" t="s">
        <v>81</v>
      </c>
      <c r="AV148" s="13" t="s">
        <v>81</v>
      </c>
      <c r="AW148" s="13" t="s">
        <v>32</v>
      </c>
      <c r="AX148" s="13" t="s">
        <v>71</v>
      </c>
      <c r="AY148" s="235" t="s">
        <v>131</v>
      </c>
    </row>
    <row r="149" spans="1:51" s="14" customFormat="1" ht="12">
      <c r="A149" s="14"/>
      <c r="B149" s="236"/>
      <c r="C149" s="237"/>
      <c r="D149" s="226" t="s">
        <v>143</v>
      </c>
      <c r="E149" s="238" t="s">
        <v>19</v>
      </c>
      <c r="F149" s="239" t="s">
        <v>147</v>
      </c>
      <c r="G149" s="237"/>
      <c r="H149" s="240">
        <v>39.31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143</v>
      </c>
      <c r="AU149" s="246" t="s">
        <v>81</v>
      </c>
      <c r="AV149" s="14" t="s">
        <v>139</v>
      </c>
      <c r="AW149" s="14" t="s">
        <v>32</v>
      </c>
      <c r="AX149" s="14" t="s">
        <v>79</v>
      </c>
      <c r="AY149" s="246" t="s">
        <v>131</v>
      </c>
    </row>
    <row r="150" spans="1:65" s="2" customFormat="1" ht="24.15" customHeight="1">
      <c r="A150" s="40"/>
      <c r="B150" s="41"/>
      <c r="C150" s="206" t="s">
        <v>217</v>
      </c>
      <c r="D150" s="206" t="s">
        <v>134</v>
      </c>
      <c r="E150" s="207" t="s">
        <v>668</v>
      </c>
      <c r="F150" s="208" t="s">
        <v>669</v>
      </c>
      <c r="G150" s="209" t="s">
        <v>307</v>
      </c>
      <c r="H150" s="210">
        <v>3</v>
      </c>
      <c r="I150" s="211"/>
      <c r="J150" s="212">
        <f>ROUND(I150*H150,2)</f>
        <v>0</v>
      </c>
      <c r="K150" s="208" t="s">
        <v>138</v>
      </c>
      <c r="L150" s="46"/>
      <c r="M150" s="213" t="s">
        <v>19</v>
      </c>
      <c r="N150" s="214" t="s">
        <v>42</v>
      </c>
      <c r="O150" s="86"/>
      <c r="P150" s="215">
        <f>O150*H150</f>
        <v>0</v>
      </c>
      <c r="Q150" s="215">
        <v>0.01777</v>
      </c>
      <c r="R150" s="215">
        <f>Q150*H150</f>
        <v>0.05331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139</v>
      </c>
      <c r="AT150" s="217" t="s">
        <v>134</v>
      </c>
      <c r="AU150" s="217" t="s">
        <v>81</v>
      </c>
      <c r="AY150" s="19" t="s">
        <v>131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79</v>
      </c>
      <c r="BK150" s="218">
        <f>ROUND(I150*H150,2)</f>
        <v>0</v>
      </c>
      <c r="BL150" s="19" t="s">
        <v>139</v>
      </c>
      <c r="BM150" s="217" t="s">
        <v>1016</v>
      </c>
    </row>
    <row r="151" spans="1:47" s="2" customFormat="1" ht="12">
      <c r="A151" s="40"/>
      <c r="B151" s="41"/>
      <c r="C151" s="42"/>
      <c r="D151" s="219" t="s">
        <v>141</v>
      </c>
      <c r="E151" s="42"/>
      <c r="F151" s="220" t="s">
        <v>671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141</v>
      </c>
      <c r="AU151" s="19" t="s">
        <v>81</v>
      </c>
    </row>
    <row r="152" spans="1:51" s="15" customFormat="1" ht="12">
      <c r="A152" s="15"/>
      <c r="B152" s="247"/>
      <c r="C152" s="248"/>
      <c r="D152" s="226" t="s">
        <v>143</v>
      </c>
      <c r="E152" s="249" t="s">
        <v>19</v>
      </c>
      <c r="F152" s="250" t="s">
        <v>672</v>
      </c>
      <c r="G152" s="248"/>
      <c r="H152" s="249" t="s">
        <v>19</v>
      </c>
      <c r="I152" s="251"/>
      <c r="J152" s="248"/>
      <c r="K152" s="248"/>
      <c r="L152" s="252"/>
      <c r="M152" s="253"/>
      <c r="N152" s="254"/>
      <c r="O152" s="254"/>
      <c r="P152" s="254"/>
      <c r="Q152" s="254"/>
      <c r="R152" s="254"/>
      <c r="S152" s="254"/>
      <c r="T152" s="25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6" t="s">
        <v>143</v>
      </c>
      <c r="AU152" s="256" t="s">
        <v>81</v>
      </c>
      <c r="AV152" s="15" t="s">
        <v>79</v>
      </c>
      <c r="AW152" s="15" t="s">
        <v>32</v>
      </c>
      <c r="AX152" s="15" t="s">
        <v>71</v>
      </c>
      <c r="AY152" s="256" t="s">
        <v>131</v>
      </c>
    </row>
    <row r="153" spans="1:51" s="13" customFormat="1" ht="12">
      <c r="A153" s="13"/>
      <c r="B153" s="224"/>
      <c r="C153" s="225"/>
      <c r="D153" s="226" t="s">
        <v>143</v>
      </c>
      <c r="E153" s="227" t="s">
        <v>19</v>
      </c>
      <c r="F153" s="228" t="s">
        <v>154</v>
      </c>
      <c r="G153" s="225"/>
      <c r="H153" s="229">
        <v>3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143</v>
      </c>
      <c r="AU153" s="235" t="s">
        <v>81</v>
      </c>
      <c r="AV153" s="13" t="s">
        <v>81</v>
      </c>
      <c r="AW153" s="13" t="s">
        <v>32</v>
      </c>
      <c r="AX153" s="13" t="s">
        <v>79</v>
      </c>
      <c r="AY153" s="235" t="s">
        <v>131</v>
      </c>
    </row>
    <row r="154" spans="1:65" s="2" customFormat="1" ht="16.5" customHeight="1">
      <c r="A154" s="40"/>
      <c r="B154" s="41"/>
      <c r="C154" s="258" t="s">
        <v>8</v>
      </c>
      <c r="D154" s="258" t="s">
        <v>338</v>
      </c>
      <c r="E154" s="259" t="s">
        <v>673</v>
      </c>
      <c r="F154" s="260" t="s">
        <v>674</v>
      </c>
      <c r="G154" s="261" t="s">
        <v>307</v>
      </c>
      <c r="H154" s="262">
        <v>3</v>
      </c>
      <c r="I154" s="263"/>
      <c r="J154" s="264">
        <f>ROUND(I154*H154,2)</f>
        <v>0</v>
      </c>
      <c r="K154" s="260" t="s">
        <v>138</v>
      </c>
      <c r="L154" s="265"/>
      <c r="M154" s="266" t="s">
        <v>19</v>
      </c>
      <c r="N154" s="267" t="s">
        <v>42</v>
      </c>
      <c r="O154" s="86"/>
      <c r="P154" s="215">
        <f>O154*H154</f>
        <v>0</v>
      </c>
      <c r="Q154" s="215">
        <v>0.01201</v>
      </c>
      <c r="R154" s="215">
        <f>Q154*H154</f>
        <v>0.03603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182</v>
      </c>
      <c r="AT154" s="217" t="s">
        <v>338</v>
      </c>
      <c r="AU154" s="217" t="s">
        <v>81</v>
      </c>
      <c r="AY154" s="19" t="s">
        <v>131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79</v>
      </c>
      <c r="BK154" s="218">
        <f>ROUND(I154*H154,2)</f>
        <v>0</v>
      </c>
      <c r="BL154" s="19" t="s">
        <v>139</v>
      </c>
      <c r="BM154" s="217" t="s">
        <v>1017</v>
      </c>
    </row>
    <row r="155" spans="1:63" s="12" customFormat="1" ht="22.8" customHeight="1">
      <c r="A155" s="12"/>
      <c r="B155" s="190"/>
      <c r="C155" s="191"/>
      <c r="D155" s="192" t="s">
        <v>70</v>
      </c>
      <c r="E155" s="204" t="s">
        <v>172</v>
      </c>
      <c r="F155" s="204" t="s">
        <v>173</v>
      </c>
      <c r="G155" s="191"/>
      <c r="H155" s="191"/>
      <c r="I155" s="194"/>
      <c r="J155" s="205">
        <f>BK155</f>
        <v>0</v>
      </c>
      <c r="K155" s="191"/>
      <c r="L155" s="196"/>
      <c r="M155" s="197"/>
      <c r="N155" s="198"/>
      <c r="O155" s="198"/>
      <c r="P155" s="199">
        <f>SUM(P156:P199)</f>
        <v>0</v>
      </c>
      <c r="Q155" s="198"/>
      <c r="R155" s="199">
        <f>SUM(R156:R199)</f>
        <v>0.0034152999999999996</v>
      </c>
      <c r="S155" s="198"/>
      <c r="T155" s="200">
        <f>SUM(T156:T199)</f>
        <v>6.763428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1" t="s">
        <v>79</v>
      </c>
      <c r="AT155" s="202" t="s">
        <v>70</v>
      </c>
      <c r="AU155" s="202" t="s">
        <v>79</v>
      </c>
      <c r="AY155" s="201" t="s">
        <v>131</v>
      </c>
      <c r="BK155" s="203">
        <f>SUM(BK156:BK199)</f>
        <v>0</v>
      </c>
    </row>
    <row r="156" spans="1:65" s="2" customFormat="1" ht="16.5" customHeight="1">
      <c r="A156" s="40"/>
      <c r="B156" s="41"/>
      <c r="C156" s="206" t="s">
        <v>229</v>
      </c>
      <c r="D156" s="206" t="s">
        <v>134</v>
      </c>
      <c r="E156" s="207" t="s">
        <v>174</v>
      </c>
      <c r="F156" s="208" t="s">
        <v>175</v>
      </c>
      <c r="G156" s="209" t="s">
        <v>176</v>
      </c>
      <c r="H156" s="210">
        <v>1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42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139</v>
      </c>
      <c r="AT156" s="217" t="s">
        <v>134</v>
      </c>
      <c r="AU156" s="217" t="s">
        <v>81</v>
      </c>
      <c r="AY156" s="19" t="s">
        <v>131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79</v>
      </c>
      <c r="BK156" s="218">
        <f>ROUND(I156*H156,2)</f>
        <v>0</v>
      </c>
      <c r="BL156" s="19" t="s">
        <v>139</v>
      </c>
      <c r="BM156" s="217" t="s">
        <v>1018</v>
      </c>
    </row>
    <row r="157" spans="1:65" s="2" customFormat="1" ht="16.5" customHeight="1">
      <c r="A157" s="40"/>
      <c r="B157" s="41"/>
      <c r="C157" s="206" t="s">
        <v>234</v>
      </c>
      <c r="D157" s="206" t="s">
        <v>134</v>
      </c>
      <c r="E157" s="207" t="s">
        <v>179</v>
      </c>
      <c r="F157" s="208" t="s">
        <v>180</v>
      </c>
      <c r="G157" s="209" t="s">
        <v>176</v>
      </c>
      <c r="H157" s="210">
        <v>1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42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139</v>
      </c>
      <c r="AT157" s="217" t="s">
        <v>134</v>
      </c>
      <c r="AU157" s="217" t="s">
        <v>81</v>
      </c>
      <c r="AY157" s="19" t="s">
        <v>131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79</v>
      </c>
      <c r="BK157" s="218">
        <f>ROUND(I157*H157,2)</f>
        <v>0</v>
      </c>
      <c r="BL157" s="19" t="s">
        <v>139</v>
      </c>
      <c r="BM157" s="217" t="s">
        <v>1019</v>
      </c>
    </row>
    <row r="158" spans="1:65" s="2" customFormat="1" ht="24.15" customHeight="1">
      <c r="A158" s="40"/>
      <c r="B158" s="41"/>
      <c r="C158" s="206" t="s">
        <v>239</v>
      </c>
      <c r="D158" s="206" t="s">
        <v>134</v>
      </c>
      <c r="E158" s="207" t="s">
        <v>183</v>
      </c>
      <c r="F158" s="208" t="s">
        <v>184</v>
      </c>
      <c r="G158" s="209" t="s">
        <v>137</v>
      </c>
      <c r="H158" s="210">
        <v>19.865</v>
      </c>
      <c r="I158" s="211"/>
      <c r="J158" s="212">
        <f>ROUND(I158*H158,2)</f>
        <v>0</v>
      </c>
      <c r="K158" s="208" t="s">
        <v>138</v>
      </c>
      <c r="L158" s="46"/>
      <c r="M158" s="213" t="s">
        <v>19</v>
      </c>
      <c r="N158" s="214" t="s">
        <v>42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0.035</v>
      </c>
      <c r="T158" s="216">
        <f>S158*H158</f>
        <v>0.695275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139</v>
      </c>
      <c r="AT158" s="217" t="s">
        <v>134</v>
      </c>
      <c r="AU158" s="217" t="s">
        <v>81</v>
      </c>
      <c r="AY158" s="19" t="s">
        <v>131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79</v>
      </c>
      <c r="BK158" s="218">
        <f>ROUND(I158*H158,2)</f>
        <v>0</v>
      </c>
      <c r="BL158" s="19" t="s">
        <v>139</v>
      </c>
      <c r="BM158" s="217" t="s">
        <v>1020</v>
      </c>
    </row>
    <row r="159" spans="1:47" s="2" customFormat="1" ht="12">
      <c r="A159" s="40"/>
      <c r="B159" s="41"/>
      <c r="C159" s="42"/>
      <c r="D159" s="219" t="s">
        <v>141</v>
      </c>
      <c r="E159" s="42"/>
      <c r="F159" s="220" t="s">
        <v>186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141</v>
      </c>
      <c r="AU159" s="19" t="s">
        <v>81</v>
      </c>
    </row>
    <row r="160" spans="1:51" s="15" customFormat="1" ht="12">
      <c r="A160" s="15"/>
      <c r="B160" s="247"/>
      <c r="C160" s="248"/>
      <c r="D160" s="226" t="s">
        <v>143</v>
      </c>
      <c r="E160" s="249" t="s">
        <v>19</v>
      </c>
      <c r="F160" s="250" t="s">
        <v>1021</v>
      </c>
      <c r="G160" s="248"/>
      <c r="H160" s="249" t="s">
        <v>19</v>
      </c>
      <c r="I160" s="251"/>
      <c r="J160" s="248"/>
      <c r="K160" s="248"/>
      <c r="L160" s="252"/>
      <c r="M160" s="253"/>
      <c r="N160" s="254"/>
      <c r="O160" s="254"/>
      <c r="P160" s="254"/>
      <c r="Q160" s="254"/>
      <c r="R160" s="254"/>
      <c r="S160" s="254"/>
      <c r="T160" s="25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6" t="s">
        <v>143</v>
      </c>
      <c r="AU160" s="256" t="s">
        <v>81</v>
      </c>
      <c r="AV160" s="15" t="s">
        <v>79</v>
      </c>
      <c r="AW160" s="15" t="s">
        <v>32</v>
      </c>
      <c r="AX160" s="15" t="s">
        <v>71</v>
      </c>
      <c r="AY160" s="256" t="s">
        <v>131</v>
      </c>
    </row>
    <row r="161" spans="1:51" s="13" customFormat="1" ht="12">
      <c r="A161" s="13"/>
      <c r="B161" s="224"/>
      <c r="C161" s="225"/>
      <c r="D161" s="226" t="s">
        <v>143</v>
      </c>
      <c r="E161" s="227" t="s">
        <v>19</v>
      </c>
      <c r="F161" s="228" t="s">
        <v>1022</v>
      </c>
      <c r="G161" s="225"/>
      <c r="H161" s="229">
        <v>3.636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143</v>
      </c>
      <c r="AU161" s="235" t="s">
        <v>81</v>
      </c>
      <c r="AV161" s="13" t="s">
        <v>81</v>
      </c>
      <c r="AW161" s="13" t="s">
        <v>32</v>
      </c>
      <c r="AX161" s="13" t="s">
        <v>71</v>
      </c>
      <c r="AY161" s="235" t="s">
        <v>131</v>
      </c>
    </row>
    <row r="162" spans="1:51" s="13" customFormat="1" ht="12">
      <c r="A162" s="13"/>
      <c r="B162" s="224"/>
      <c r="C162" s="225"/>
      <c r="D162" s="226" t="s">
        <v>143</v>
      </c>
      <c r="E162" s="227" t="s">
        <v>19</v>
      </c>
      <c r="F162" s="228" t="s">
        <v>1023</v>
      </c>
      <c r="G162" s="225"/>
      <c r="H162" s="229">
        <v>1.148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143</v>
      </c>
      <c r="AU162" s="235" t="s">
        <v>81</v>
      </c>
      <c r="AV162" s="13" t="s">
        <v>81</v>
      </c>
      <c r="AW162" s="13" t="s">
        <v>32</v>
      </c>
      <c r="AX162" s="13" t="s">
        <v>71</v>
      </c>
      <c r="AY162" s="235" t="s">
        <v>131</v>
      </c>
    </row>
    <row r="163" spans="1:51" s="13" customFormat="1" ht="12">
      <c r="A163" s="13"/>
      <c r="B163" s="224"/>
      <c r="C163" s="225"/>
      <c r="D163" s="226" t="s">
        <v>143</v>
      </c>
      <c r="E163" s="227" t="s">
        <v>19</v>
      </c>
      <c r="F163" s="228" t="s">
        <v>1024</v>
      </c>
      <c r="G163" s="225"/>
      <c r="H163" s="229">
        <v>-0.081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143</v>
      </c>
      <c r="AU163" s="235" t="s">
        <v>81</v>
      </c>
      <c r="AV163" s="13" t="s">
        <v>81</v>
      </c>
      <c r="AW163" s="13" t="s">
        <v>32</v>
      </c>
      <c r="AX163" s="13" t="s">
        <v>71</v>
      </c>
      <c r="AY163" s="235" t="s">
        <v>131</v>
      </c>
    </row>
    <row r="164" spans="1:51" s="13" customFormat="1" ht="12">
      <c r="A164" s="13"/>
      <c r="B164" s="224"/>
      <c r="C164" s="225"/>
      <c r="D164" s="226" t="s">
        <v>143</v>
      </c>
      <c r="E164" s="227" t="s">
        <v>19</v>
      </c>
      <c r="F164" s="228" t="s">
        <v>187</v>
      </c>
      <c r="G164" s="225"/>
      <c r="H164" s="229">
        <v>0.18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143</v>
      </c>
      <c r="AU164" s="235" t="s">
        <v>81</v>
      </c>
      <c r="AV164" s="13" t="s">
        <v>81</v>
      </c>
      <c r="AW164" s="13" t="s">
        <v>32</v>
      </c>
      <c r="AX164" s="13" t="s">
        <v>71</v>
      </c>
      <c r="AY164" s="235" t="s">
        <v>131</v>
      </c>
    </row>
    <row r="165" spans="1:51" s="13" customFormat="1" ht="12">
      <c r="A165" s="13"/>
      <c r="B165" s="224"/>
      <c r="C165" s="225"/>
      <c r="D165" s="226" t="s">
        <v>143</v>
      </c>
      <c r="E165" s="227" t="s">
        <v>19</v>
      </c>
      <c r="F165" s="228" t="s">
        <v>1025</v>
      </c>
      <c r="G165" s="225"/>
      <c r="H165" s="229">
        <v>5.922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143</v>
      </c>
      <c r="AU165" s="235" t="s">
        <v>81</v>
      </c>
      <c r="AV165" s="13" t="s">
        <v>81</v>
      </c>
      <c r="AW165" s="13" t="s">
        <v>32</v>
      </c>
      <c r="AX165" s="13" t="s">
        <v>71</v>
      </c>
      <c r="AY165" s="235" t="s">
        <v>131</v>
      </c>
    </row>
    <row r="166" spans="1:51" s="13" customFormat="1" ht="12">
      <c r="A166" s="13"/>
      <c r="B166" s="224"/>
      <c r="C166" s="225"/>
      <c r="D166" s="226" t="s">
        <v>143</v>
      </c>
      <c r="E166" s="227" t="s">
        <v>19</v>
      </c>
      <c r="F166" s="228" t="s">
        <v>1026</v>
      </c>
      <c r="G166" s="225"/>
      <c r="H166" s="229">
        <v>3.249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143</v>
      </c>
      <c r="AU166" s="235" t="s">
        <v>81</v>
      </c>
      <c r="AV166" s="13" t="s">
        <v>81</v>
      </c>
      <c r="AW166" s="13" t="s">
        <v>32</v>
      </c>
      <c r="AX166" s="13" t="s">
        <v>71</v>
      </c>
      <c r="AY166" s="235" t="s">
        <v>131</v>
      </c>
    </row>
    <row r="167" spans="1:51" s="13" customFormat="1" ht="12">
      <c r="A167" s="13"/>
      <c r="B167" s="224"/>
      <c r="C167" s="225"/>
      <c r="D167" s="226" t="s">
        <v>143</v>
      </c>
      <c r="E167" s="227" t="s">
        <v>19</v>
      </c>
      <c r="F167" s="228" t="s">
        <v>1027</v>
      </c>
      <c r="G167" s="225"/>
      <c r="H167" s="229">
        <v>3.15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143</v>
      </c>
      <c r="AU167" s="235" t="s">
        <v>81</v>
      </c>
      <c r="AV167" s="13" t="s">
        <v>81</v>
      </c>
      <c r="AW167" s="13" t="s">
        <v>32</v>
      </c>
      <c r="AX167" s="13" t="s">
        <v>71</v>
      </c>
      <c r="AY167" s="235" t="s">
        <v>131</v>
      </c>
    </row>
    <row r="168" spans="1:51" s="13" customFormat="1" ht="12">
      <c r="A168" s="13"/>
      <c r="B168" s="224"/>
      <c r="C168" s="225"/>
      <c r="D168" s="226" t="s">
        <v>143</v>
      </c>
      <c r="E168" s="227" t="s">
        <v>19</v>
      </c>
      <c r="F168" s="228" t="s">
        <v>1028</v>
      </c>
      <c r="G168" s="225"/>
      <c r="H168" s="229">
        <v>2.136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143</v>
      </c>
      <c r="AU168" s="235" t="s">
        <v>81</v>
      </c>
      <c r="AV168" s="13" t="s">
        <v>81</v>
      </c>
      <c r="AW168" s="13" t="s">
        <v>32</v>
      </c>
      <c r="AX168" s="13" t="s">
        <v>71</v>
      </c>
      <c r="AY168" s="235" t="s">
        <v>131</v>
      </c>
    </row>
    <row r="169" spans="1:51" s="13" customFormat="1" ht="12">
      <c r="A169" s="13"/>
      <c r="B169" s="224"/>
      <c r="C169" s="225"/>
      <c r="D169" s="226" t="s">
        <v>143</v>
      </c>
      <c r="E169" s="227" t="s">
        <v>19</v>
      </c>
      <c r="F169" s="228" t="s">
        <v>1029</v>
      </c>
      <c r="G169" s="225"/>
      <c r="H169" s="229">
        <v>0.525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143</v>
      </c>
      <c r="AU169" s="235" t="s">
        <v>81</v>
      </c>
      <c r="AV169" s="13" t="s">
        <v>81</v>
      </c>
      <c r="AW169" s="13" t="s">
        <v>32</v>
      </c>
      <c r="AX169" s="13" t="s">
        <v>71</v>
      </c>
      <c r="AY169" s="235" t="s">
        <v>131</v>
      </c>
    </row>
    <row r="170" spans="1:51" s="14" customFormat="1" ht="12">
      <c r="A170" s="14"/>
      <c r="B170" s="236"/>
      <c r="C170" s="237"/>
      <c r="D170" s="226" t="s">
        <v>143</v>
      </c>
      <c r="E170" s="238" t="s">
        <v>19</v>
      </c>
      <c r="F170" s="239" t="s">
        <v>147</v>
      </c>
      <c r="G170" s="237"/>
      <c r="H170" s="240">
        <v>19.865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143</v>
      </c>
      <c r="AU170" s="246" t="s">
        <v>81</v>
      </c>
      <c r="AV170" s="14" t="s">
        <v>139</v>
      </c>
      <c r="AW170" s="14" t="s">
        <v>32</v>
      </c>
      <c r="AX170" s="14" t="s">
        <v>79</v>
      </c>
      <c r="AY170" s="246" t="s">
        <v>131</v>
      </c>
    </row>
    <row r="171" spans="1:65" s="2" customFormat="1" ht="24.15" customHeight="1">
      <c r="A171" s="40"/>
      <c r="B171" s="41"/>
      <c r="C171" s="206" t="s">
        <v>245</v>
      </c>
      <c r="D171" s="206" t="s">
        <v>134</v>
      </c>
      <c r="E171" s="207" t="s">
        <v>685</v>
      </c>
      <c r="F171" s="208" t="s">
        <v>686</v>
      </c>
      <c r="G171" s="209" t="s">
        <v>137</v>
      </c>
      <c r="H171" s="210">
        <v>3.6</v>
      </c>
      <c r="I171" s="211"/>
      <c r="J171" s="212">
        <f>ROUND(I171*H171,2)</f>
        <v>0</v>
      </c>
      <c r="K171" s="208" t="s">
        <v>138</v>
      </c>
      <c r="L171" s="46"/>
      <c r="M171" s="213" t="s">
        <v>19</v>
      </c>
      <c r="N171" s="214" t="s">
        <v>42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0.076</v>
      </c>
      <c r="T171" s="216">
        <f>S171*H171</f>
        <v>0.2736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139</v>
      </c>
      <c r="AT171" s="217" t="s">
        <v>134</v>
      </c>
      <c r="AU171" s="217" t="s">
        <v>81</v>
      </c>
      <c r="AY171" s="19" t="s">
        <v>131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79</v>
      </c>
      <c r="BK171" s="218">
        <f>ROUND(I171*H171,2)</f>
        <v>0</v>
      </c>
      <c r="BL171" s="19" t="s">
        <v>139</v>
      </c>
      <c r="BM171" s="217" t="s">
        <v>1030</v>
      </c>
    </row>
    <row r="172" spans="1:47" s="2" customFormat="1" ht="12">
      <c r="A172" s="40"/>
      <c r="B172" s="41"/>
      <c r="C172" s="42"/>
      <c r="D172" s="219" t="s">
        <v>141</v>
      </c>
      <c r="E172" s="42"/>
      <c r="F172" s="220" t="s">
        <v>688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141</v>
      </c>
      <c r="AU172" s="19" t="s">
        <v>81</v>
      </c>
    </row>
    <row r="173" spans="1:51" s="15" customFormat="1" ht="12">
      <c r="A173" s="15"/>
      <c r="B173" s="247"/>
      <c r="C173" s="248"/>
      <c r="D173" s="226" t="s">
        <v>143</v>
      </c>
      <c r="E173" s="249" t="s">
        <v>19</v>
      </c>
      <c r="F173" s="250" t="s">
        <v>1031</v>
      </c>
      <c r="G173" s="248"/>
      <c r="H173" s="249" t="s">
        <v>19</v>
      </c>
      <c r="I173" s="251"/>
      <c r="J173" s="248"/>
      <c r="K173" s="248"/>
      <c r="L173" s="252"/>
      <c r="M173" s="253"/>
      <c r="N173" s="254"/>
      <c r="O173" s="254"/>
      <c r="P173" s="254"/>
      <c r="Q173" s="254"/>
      <c r="R173" s="254"/>
      <c r="S173" s="254"/>
      <c r="T173" s="25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6" t="s">
        <v>143</v>
      </c>
      <c r="AU173" s="256" t="s">
        <v>81</v>
      </c>
      <c r="AV173" s="15" t="s">
        <v>79</v>
      </c>
      <c r="AW173" s="15" t="s">
        <v>32</v>
      </c>
      <c r="AX173" s="15" t="s">
        <v>71</v>
      </c>
      <c r="AY173" s="256" t="s">
        <v>131</v>
      </c>
    </row>
    <row r="174" spans="1:51" s="13" customFormat="1" ht="12">
      <c r="A174" s="13"/>
      <c r="B174" s="224"/>
      <c r="C174" s="225"/>
      <c r="D174" s="226" t="s">
        <v>143</v>
      </c>
      <c r="E174" s="227" t="s">
        <v>19</v>
      </c>
      <c r="F174" s="228" t="s">
        <v>690</v>
      </c>
      <c r="G174" s="225"/>
      <c r="H174" s="229">
        <v>3.6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143</v>
      </c>
      <c r="AU174" s="235" t="s">
        <v>81</v>
      </c>
      <c r="AV174" s="13" t="s">
        <v>81</v>
      </c>
      <c r="AW174" s="13" t="s">
        <v>32</v>
      </c>
      <c r="AX174" s="13" t="s">
        <v>79</v>
      </c>
      <c r="AY174" s="235" t="s">
        <v>131</v>
      </c>
    </row>
    <row r="175" spans="1:65" s="2" customFormat="1" ht="24.15" customHeight="1">
      <c r="A175" s="40"/>
      <c r="B175" s="41"/>
      <c r="C175" s="206" t="s">
        <v>250</v>
      </c>
      <c r="D175" s="206" t="s">
        <v>134</v>
      </c>
      <c r="E175" s="207" t="s">
        <v>691</v>
      </c>
      <c r="F175" s="208" t="s">
        <v>692</v>
      </c>
      <c r="G175" s="209" t="s">
        <v>137</v>
      </c>
      <c r="H175" s="210">
        <v>2.213</v>
      </c>
      <c r="I175" s="211"/>
      <c r="J175" s="212">
        <f>ROUND(I175*H175,2)</f>
        <v>0</v>
      </c>
      <c r="K175" s="208" t="s">
        <v>138</v>
      </c>
      <c r="L175" s="46"/>
      <c r="M175" s="213" t="s">
        <v>19</v>
      </c>
      <c r="N175" s="214" t="s">
        <v>42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0.261</v>
      </c>
      <c r="T175" s="216">
        <f>S175*H175</f>
        <v>0.577593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139</v>
      </c>
      <c r="AT175" s="217" t="s">
        <v>134</v>
      </c>
      <c r="AU175" s="217" t="s">
        <v>81</v>
      </c>
      <c r="AY175" s="19" t="s">
        <v>131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79</v>
      </c>
      <c r="BK175" s="218">
        <f>ROUND(I175*H175,2)</f>
        <v>0</v>
      </c>
      <c r="BL175" s="19" t="s">
        <v>139</v>
      </c>
      <c r="BM175" s="217" t="s">
        <v>1032</v>
      </c>
    </row>
    <row r="176" spans="1:47" s="2" customFormat="1" ht="12">
      <c r="A176" s="40"/>
      <c r="B176" s="41"/>
      <c r="C176" s="42"/>
      <c r="D176" s="219" t="s">
        <v>141</v>
      </c>
      <c r="E176" s="42"/>
      <c r="F176" s="220" t="s">
        <v>694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141</v>
      </c>
      <c r="AU176" s="19" t="s">
        <v>81</v>
      </c>
    </row>
    <row r="177" spans="1:51" s="15" customFormat="1" ht="12">
      <c r="A177" s="15"/>
      <c r="B177" s="247"/>
      <c r="C177" s="248"/>
      <c r="D177" s="226" t="s">
        <v>143</v>
      </c>
      <c r="E177" s="249" t="s">
        <v>19</v>
      </c>
      <c r="F177" s="250" t="s">
        <v>1033</v>
      </c>
      <c r="G177" s="248"/>
      <c r="H177" s="249" t="s">
        <v>19</v>
      </c>
      <c r="I177" s="251"/>
      <c r="J177" s="248"/>
      <c r="K177" s="248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143</v>
      </c>
      <c r="AU177" s="256" t="s">
        <v>81</v>
      </c>
      <c r="AV177" s="15" t="s">
        <v>79</v>
      </c>
      <c r="AW177" s="15" t="s">
        <v>32</v>
      </c>
      <c r="AX177" s="15" t="s">
        <v>71</v>
      </c>
      <c r="AY177" s="256" t="s">
        <v>131</v>
      </c>
    </row>
    <row r="178" spans="1:51" s="13" customFormat="1" ht="12">
      <c r="A178" s="13"/>
      <c r="B178" s="224"/>
      <c r="C178" s="225"/>
      <c r="D178" s="226" t="s">
        <v>143</v>
      </c>
      <c r="E178" s="227" t="s">
        <v>19</v>
      </c>
      <c r="F178" s="228" t="s">
        <v>1034</v>
      </c>
      <c r="G178" s="225"/>
      <c r="H178" s="229">
        <v>6.413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143</v>
      </c>
      <c r="AU178" s="235" t="s">
        <v>81</v>
      </c>
      <c r="AV178" s="13" t="s">
        <v>81</v>
      </c>
      <c r="AW178" s="13" t="s">
        <v>32</v>
      </c>
      <c r="AX178" s="13" t="s">
        <v>71</v>
      </c>
      <c r="AY178" s="235" t="s">
        <v>131</v>
      </c>
    </row>
    <row r="179" spans="1:51" s="13" customFormat="1" ht="12">
      <c r="A179" s="13"/>
      <c r="B179" s="224"/>
      <c r="C179" s="225"/>
      <c r="D179" s="226" t="s">
        <v>143</v>
      </c>
      <c r="E179" s="227" t="s">
        <v>19</v>
      </c>
      <c r="F179" s="228" t="s">
        <v>697</v>
      </c>
      <c r="G179" s="225"/>
      <c r="H179" s="229">
        <v>-4.2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143</v>
      </c>
      <c r="AU179" s="235" t="s">
        <v>81</v>
      </c>
      <c r="AV179" s="13" t="s">
        <v>81</v>
      </c>
      <c r="AW179" s="13" t="s">
        <v>32</v>
      </c>
      <c r="AX179" s="13" t="s">
        <v>71</v>
      </c>
      <c r="AY179" s="235" t="s">
        <v>131</v>
      </c>
    </row>
    <row r="180" spans="1:51" s="14" customFormat="1" ht="12">
      <c r="A180" s="14"/>
      <c r="B180" s="236"/>
      <c r="C180" s="237"/>
      <c r="D180" s="226" t="s">
        <v>143</v>
      </c>
      <c r="E180" s="238" t="s">
        <v>19</v>
      </c>
      <c r="F180" s="239" t="s">
        <v>147</v>
      </c>
      <c r="G180" s="237"/>
      <c r="H180" s="240">
        <v>2.213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143</v>
      </c>
      <c r="AU180" s="246" t="s">
        <v>81</v>
      </c>
      <c r="AV180" s="14" t="s">
        <v>139</v>
      </c>
      <c r="AW180" s="14" t="s">
        <v>32</v>
      </c>
      <c r="AX180" s="14" t="s">
        <v>79</v>
      </c>
      <c r="AY180" s="246" t="s">
        <v>131</v>
      </c>
    </row>
    <row r="181" spans="1:65" s="2" customFormat="1" ht="24.15" customHeight="1">
      <c r="A181" s="40"/>
      <c r="B181" s="41"/>
      <c r="C181" s="206" t="s">
        <v>7</v>
      </c>
      <c r="D181" s="206" t="s">
        <v>134</v>
      </c>
      <c r="E181" s="207" t="s">
        <v>207</v>
      </c>
      <c r="F181" s="208" t="s">
        <v>208</v>
      </c>
      <c r="G181" s="209" t="s">
        <v>137</v>
      </c>
      <c r="H181" s="210">
        <v>76.72</v>
      </c>
      <c r="I181" s="211"/>
      <c r="J181" s="212">
        <f>ROUND(I181*H181,2)</f>
        <v>0</v>
      </c>
      <c r="K181" s="208" t="s">
        <v>138</v>
      </c>
      <c r="L181" s="46"/>
      <c r="M181" s="213" t="s">
        <v>19</v>
      </c>
      <c r="N181" s="214" t="s">
        <v>42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0.068</v>
      </c>
      <c r="T181" s="216">
        <f>S181*H181</f>
        <v>5.21696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139</v>
      </c>
      <c r="AT181" s="217" t="s">
        <v>134</v>
      </c>
      <c r="AU181" s="217" t="s">
        <v>81</v>
      </c>
      <c r="AY181" s="19" t="s">
        <v>131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79</v>
      </c>
      <c r="BK181" s="218">
        <f>ROUND(I181*H181,2)</f>
        <v>0</v>
      </c>
      <c r="BL181" s="19" t="s">
        <v>139</v>
      </c>
      <c r="BM181" s="217" t="s">
        <v>1035</v>
      </c>
    </row>
    <row r="182" spans="1:47" s="2" customFormat="1" ht="12">
      <c r="A182" s="40"/>
      <c r="B182" s="41"/>
      <c r="C182" s="42"/>
      <c r="D182" s="219" t="s">
        <v>141</v>
      </c>
      <c r="E182" s="42"/>
      <c r="F182" s="220" t="s">
        <v>210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141</v>
      </c>
      <c r="AU182" s="19" t="s">
        <v>81</v>
      </c>
    </row>
    <row r="183" spans="1:51" s="15" customFormat="1" ht="12">
      <c r="A183" s="15"/>
      <c r="B183" s="247"/>
      <c r="C183" s="248"/>
      <c r="D183" s="226" t="s">
        <v>143</v>
      </c>
      <c r="E183" s="249" t="s">
        <v>19</v>
      </c>
      <c r="F183" s="250" t="s">
        <v>1021</v>
      </c>
      <c r="G183" s="248"/>
      <c r="H183" s="249" t="s">
        <v>19</v>
      </c>
      <c r="I183" s="251"/>
      <c r="J183" s="248"/>
      <c r="K183" s="248"/>
      <c r="L183" s="252"/>
      <c r="M183" s="253"/>
      <c r="N183" s="254"/>
      <c r="O183" s="254"/>
      <c r="P183" s="254"/>
      <c r="Q183" s="254"/>
      <c r="R183" s="254"/>
      <c r="S183" s="254"/>
      <c r="T183" s="25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6" t="s">
        <v>143</v>
      </c>
      <c r="AU183" s="256" t="s">
        <v>81</v>
      </c>
      <c r="AV183" s="15" t="s">
        <v>79</v>
      </c>
      <c r="AW183" s="15" t="s">
        <v>32</v>
      </c>
      <c r="AX183" s="15" t="s">
        <v>71</v>
      </c>
      <c r="AY183" s="256" t="s">
        <v>131</v>
      </c>
    </row>
    <row r="184" spans="1:51" s="13" customFormat="1" ht="12">
      <c r="A184" s="13"/>
      <c r="B184" s="224"/>
      <c r="C184" s="225"/>
      <c r="D184" s="226" t="s">
        <v>143</v>
      </c>
      <c r="E184" s="227" t="s">
        <v>19</v>
      </c>
      <c r="F184" s="228" t="s">
        <v>1036</v>
      </c>
      <c r="G184" s="225"/>
      <c r="H184" s="229">
        <v>76.72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143</v>
      </c>
      <c r="AU184" s="235" t="s">
        <v>81</v>
      </c>
      <c r="AV184" s="13" t="s">
        <v>81</v>
      </c>
      <c r="AW184" s="13" t="s">
        <v>32</v>
      </c>
      <c r="AX184" s="13" t="s">
        <v>79</v>
      </c>
      <c r="AY184" s="235" t="s">
        <v>131</v>
      </c>
    </row>
    <row r="185" spans="1:65" s="2" customFormat="1" ht="24.15" customHeight="1">
      <c r="A185" s="40"/>
      <c r="B185" s="41"/>
      <c r="C185" s="206" t="s">
        <v>261</v>
      </c>
      <c r="D185" s="206" t="s">
        <v>134</v>
      </c>
      <c r="E185" s="207" t="s">
        <v>213</v>
      </c>
      <c r="F185" s="208" t="s">
        <v>214</v>
      </c>
      <c r="G185" s="209" t="s">
        <v>137</v>
      </c>
      <c r="H185" s="210">
        <v>20.09</v>
      </c>
      <c r="I185" s="211"/>
      <c r="J185" s="212">
        <f>ROUND(I185*H185,2)</f>
        <v>0</v>
      </c>
      <c r="K185" s="208" t="s">
        <v>138</v>
      </c>
      <c r="L185" s="46"/>
      <c r="M185" s="213" t="s">
        <v>19</v>
      </c>
      <c r="N185" s="214" t="s">
        <v>42</v>
      </c>
      <c r="O185" s="86"/>
      <c r="P185" s="215">
        <f>O185*H185</f>
        <v>0</v>
      </c>
      <c r="Q185" s="215">
        <v>0.00013</v>
      </c>
      <c r="R185" s="215">
        <f>Q185*H185</f>
        <v>0.0026117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139</v>
      </c>
      <c r="AT185" s="217" t="s">
        <v>134</v>
      </c>
      <c r="AU185" s="217" t="s">
        <v>81</v>
      </c>
      <c r="AY185" s="19" t="s">
        <v>131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79</v>
      </c>
      <c r="BK185" s="218">
        <f>ROUND(I185*H185,2)</f>
        <v>0</v>
      </c>
      <c r="BL185" s="19" t="s">
        <v>139</v>
      </c>
      <c r="BM185" s="217" t="s">
        <v>1037</v>
      </c>
    </row>
    <row r="186" spans="1:47" s="2" customFormat="1" ht="12">
      <c r="A186" s="40"/>
      <c r="B186" s="41"/>
      <c r="C186" s="42"/>
      <c r="D186" s="219" t="s">
        <v>141</v>
      </c>
      <c r="E186" s="42"/>
      <c r="F186" s="220" t="s">
        <v>216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141</v>
      </c>
      <c r="AU186" s="19" t="s">
        <v>81</v>
      </c>
    </row>
    <row r="187" spans="1:51" s="13" customFormat="1" ht="12">
      <c r="A187" s="13"/>
      <c r="B187" s="224"/>
      <c r="C187" s="225"/>
      <c r="D187" s="226" t="s">
        <v>143</v>
      </c>
      <c r="E187" s="227" t="s">
        <v>19</v>
      </c>
      <c r="F187" s="228" t="s">
        <v>1022</v>
      </c>
      <c r="G187" s="225"/>
      <c r="H187" s="229">
        <v>3.636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143</v>
      </c>
      <c r="AU187" s="235" t="s">
        <v>81</v>
      </c>
      <c r="AV187" s="13" t="s">
        <v>81</v>
      </c>
      <c r="AW187" s="13" t="s">
        <v>32</v>
      </c>
      <c r="AX187" s="13" t="s">
        <v>71</v>
      </c>
      <c r="AY187" s="235" t="s">
        <v>131</v>
      </c>
    </row>
    <row r="188" spans="1:51" s="13" customFormat="1" ht="12">
      <c r="A188" s="13"/>
      <c r="B188" s="224"/>
      <c r="C188" s="225"/>
      <c r="D188" s="226" t="s">
        <v>143</v>
      </c>
      <c r="E188" s="227" t="s">
        <v>19</v>
      </c>
      <c r="F188" s="228" t="s">
        <v>1023</v>
      </c>
      <c r="G188" s="225"/>
      <c r="H188" s="229">
        <v>1.148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143</v>
      </c>
      <c r="AU188" s="235" t="s">
        <v>81</v>
      </c>
      <c r="AV188" s="13" t="s">
        <v>81</v>
      </c>
      <c r="AW188" s="13" t="s">
        <v>32</v>
      </c>
      <c r="AX188" s="13" t="s">
        <v>71</v>
      </c>
      <c r="AY188" s="235" t="s">
        <v>131</v>
      </c>
    </row>
    <row r="189" spans="1:51" s="13" customFormat="1" ht="12">
      <c r="A189" s="13"/>
      <c r="B189" s="224"/>
      <c r="C189" s="225"/>
      <c r="D189" s="226" t="s">
        <v>143</v>
      </c>
      <c r="E189" s="227" t="s">
        <v>19</v>
      </c>
      <c r="F189" s="228" t="s">
        <v>1024</v>
      </c>
      <c r="G189" s="225"/>
      <c r="H189" s="229">
        <v>-0.081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143</v>
      </c>
      <c r="AU189" s="235" t="s">
        <v>81</v>
      </c>
      <c r="AV189" s="13" t="s">
        <v>81</v>
      </c>
      <c r="AW189" s="13" t="s">
        <v>32</v>
      </c>
      <c r="AX189" s="13" t="s">
        <v>71</v>
      </c>
      <c r="AY189" s="235" t="s">
        <v>131</v>
      </c>
    </row>
    <row r="190" spans="1:51" s="13" customFormat="1" ht="12">
      <c r="A190" s="13"/>
      <c r="B190" s="224"/>
      <c r="C190" s="225"/>
      <c r="D190" s="226" t="s">
        <v>143</v>
      </c>
      <c r="E190" s="227" t="s">
        <v>19</v>
      </c>
      <c r="F190" s="228" t="s">
        <v>187</v>
      </c>
      <c r="G190" s="225"/>
      <c r="H190" s="229">
        <v>0.18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143</v>
      </c>
      <c r="AU190" s="235" t="s">
        <v>81</v>
      </c>
      <c r="AV190" s="13" t="s">
        <v>81</v>
      </c>
      <c r="AW190" s="13" t="s">
        <v>32</v>
      </c>
      <c r="AX190" s="13" t="s">
        <v>71</v>
      </c>
      <c r="AY190" s="235" t="s">
        <v>131</v>
      </c>
    </row>
    <row r="191" spans="1:51" s="13" customFormat="1" ht="12">
      <c r="A191" s="13"/>
      <c r="B191" s="224"/>
      <c r="C191" s="225"/>
      <c r="D191" s="226" t="s">
        <v>143</v>
      </c>
      <c r="E191" s="227" t="s">
        <v>19</v>
      </c>
      <c r="F191" s="228" t="s">
        <v>1038</v>
      </c>
      <c r="G191" s="225"/>
      <c r="H191" s="229">
        <v>5.922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143</v>
      </c>
      <c r="AU191" s="235" t="s">
        <v>81</v>
      </c>
      <c r="AV191" s="13" t="s">
        <v>81</v>
      </c>
      <c r="AW191" s="13" t="s">
        <v>32</v>
      </c>
      <c r="AX191" s="13" t="s">
        <v>71</v>
      </c>
      <c r="AY191" s="235" t="s">
        <v>131</v>
      </c>
    </row>
    <row r="192" spans="1:51" s="13" customFormat="1" ht="12">
      <c r="A192" s="13"/>
      <c r="B192" s="224"/>
      <c r="C192" s="225"/>
      <c r="D192" s="226" t="s">
        <v>143</v>
      </c>
      <c r="E192" s="227" t="s">
        <v>19</v>
      </c>
      <c r="F192" s="228" t="s">
        <v>1026</v>
      </c>
      <c r="G192" s="225"/>
      <c r="H192" s="229">
        <v>3.249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143</v>
      </c>
      <c r="AU192" s="235" t="s">
        <v>81</v>
      </c>
      <c r="AV192" s="13" t="s">
        <v>81</v>
      </c>
      <c r="AW192" s="13" t="s">
        <v>32</v>
      </c>
      <c r="AX192" s="13" t="s">
        <v>71</v>
      </c>
      <c r="AY192" s="235" t="s">
        <v>131</v>
      </c>
    </row>
    <row r="193" spans="1:51" s="13" customFormat="1" ht="12">
      <c r="A193" s="13"/>
      <c r="B193" s="224"/>
      <c r="C193" s="225"/>
      <c r="D193" s="226" t="s">
        <v>143</v>
      </c>
      <c r="E193" s="227" t="s">
        <v>19</v>
      </c>
      <c r="F193" s="228" t="s">
        <v>1039</v>
      </c>
      <c r="G193" s="225"/>
      <c r="H193" s="229">
        <v>3.15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143</v>
      </c>
      <c r="AU193" s="235" t="s">
        <v>81</v>
      </c>
      <c r="AV193" s="13" t="s">
        <v>81</v>
      </c>
      <c r="AW193" s="13" t="s">
        <v>32</v>
      </c>
      <c r="AX193" s="13" t="s">
        <v>71</v>
      </c>
      <c r="AY193" s="235" t="s">
        <v>131</v>
      </c>
    </row>
    <row r="194" spans="1:51" s="13" customFormat="1" ht="12">
      <c r="A194" s="13"/>
      <c r="B194" s="224"/>
      <c r="C194" s="225"/>
      <c r="D194" s="226" t="s">
        <v>143</v>
      </c>
      <c r="E194" s="227" t="s">
        <v>19</v>
      </c>
      <c r="F194" s="228" t="s">
        <v>1040</v>
      </c>
      <c r="G194" s="225"/>
      <c r="H194" s="229">
        <v>0.63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143</v>
      </c>
      <c r="AU194" s="235" t="s">
        <v>81</v>
      </c>
      <c r="AV194" s="13" t="s">
        <v>81</v>
      </c>
      <c r="AW194" s="13" t="s">
        <v>32</v>
      </c>
      <c r="AX194" s="13" t="s">
        <v>71</v>
      </c>
      <c r="AY194" s="235" t="s">
        <v>131</v>
      </c>
    </row>
    <row r="195" spans="1:51" s="13" customFormat="1" ht="12">
      <c r="A195" s="13"/>
      <c r="B195" s="224"/>
      <c r="C195" s="225"/>
      <c r="D195" s="226" t="s">
        <v>143</v>
      </c>
      <c r="E195" s="227" t="s">
        <v>19</v>
      </c>
      <c r="F195" s="228" t="s">
        <v>1041</v>
      </c>
      <c r="G195" s="225"/>
      <c r="H195" s="229">
        <v>1.26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143</v>
      </c>
      <c r="AU195" s="235" t="s">
        <v>81</v>
      </c>
      <c r="AV195" s="13" t="s">
        <v>81</v>
      </c>
      <c r="AW195" s="13" t="s">
        <v>32</v>
      </c>
      <c r="AX195" s="13" t="s">
        <v>71</v>
      </c>
      <c r="AY195" s="235" t="s">
        <v>131</v>
      </c>
    </row>
    <row r="196" spans="1:51" s="13" customFormat="1" ht="12">
      <c r="A196" s="13"/>
      <c r="B196" s="224"/>
      <c r="C196" s="225"/>
      <c r="D196" s="226" t="s">
        <v>143</v>
      </c>
      <c r="E196" s="227" t="s">
        <v>19</v>
      </c>
      <c r="F196" s="228" t="s">
        <v>1042</v>
      </c>
      <c r="G196" s="225"/>
      <c r="H196" s="229">
        <v>0.996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143</v>
      </c>
      <c r="AU196" s="235" t="s">
        <v>81</v>
      </c>
      <c r="AV196" s="13" t="s">
        <v>81</v>
      </c>
      <c r="AW196" s="13" t="s">
        <v>32</v>
      </c>
      <c r="AX196" s="13" t="s">
        <v>71</v>
      </c>
      <c r="AY196" s="235" t="s">
        <v>131</v>
      </c>
    </row>
    <row r="197" spans="1:51" s="14" customFormat="1" ht="12">
      <c r="A197" s="14"/>
      <c r="B197" s="236"/>
      <c r="C197" s="237"/>
      <c r="D197" s="226" t="s">
        <v>143</v>
      </c>
      <c r="E197" s="238" t="s">
        <v>19</v>
      </c>
      <c r="F197" s="239" t="s">
        <v>147</v>
      </c>
      <c r="G197" s="237"/>
      <c r="H197" s="240">
        <v>20.09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143</v>
      </c>
      <c r="AU197" s="246" t="s">
        <v>81</v>
      </c>
      <c r="AV197" s="14" t="s">
        <v>139</v>
      </c>
      <c r="AW197" s="14" t="s">
        <v>32</v>
      </c>
      <c r="AX197" s="14" t="s">
        <v>79</v>
      </c>
      <c r="AY197" s="246" t="s">
        <v>131</v>
      </c>
    </row>
    <row r="198" spans="1:65" s="2" customFormat="1" ht="24.15" customHeight="1">
      <c r="A198" s="40"/>
      <c r="B198" s="41"/>
      <c r="C198" s="206" t="s">
        <v>270</v>
      </c>
      <c r="D198" s="206" t="s">
        <v>134</v>
      </c>
      <c r="E198" s="207" t="s">
        <v>218</v>
      </c>
      <c r="F198" s="208" t="s">
        <v>219</v>
      </c>
      <c r="G198" s="209" t="s">
        <v>137</v>
      </c>
      <c r="H198" s="210">
        <v>20.09</v>
      </c>
      <c r="I198" s="211"/>
      <c r="J198" s="212">
        <f>ROUND(I198*H198,2)</f>
        <v>0</v>
      </c>
      <c r="K198" s="208" t="s">
        <v>138</v>
      </c>
      <c r="L198" s="46"/>
      <c r="M198" s="213" t="s">
        <v>19</v>
      </c>
      <c r="N198" s="214" t="s">
        <v>42</v>
      </c>
      <c r="O198" s="86"/>
      <c r="P198" s="215">
        <f>O198*H198</f>
        <v>0</v>
      </c>
      <c r="Q198" s="215">
        <v>4E-05</v>
      </c>
      <c r="R198" s="215">
        <f>Q198*H198</f>
        <v>0.0008036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139</v>
      </c>
      <c r="AT198" s="217" t="s">
        <v>134</v>
      </c>
      <c r="AU198" s="217" t="s">
        <v>81</v>
      </c>
      <c r="AY198" s="19" t="s">
        <v>131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79</v>
      </c>
      <c r="BK198" s="218">
        <f>ROUND(I198*H198,2)</f>
        <v>0</v>
      </c>
      <c r="BL198" s="19" t="s">
        <v>139</v>
      </c>
      <c r="BM198" s="217" t="s">
        <v>1043</v>
      </c>
    </row>
    <row r="199" spans="1:47" s="2" customFormat="1" ht="12">
      <c r="A199" s="40"/>
      <c r="B199" s="41"/>
      <c r="C199" s="42"/>
      <c r="D199" s="219" t="s">
        <v>141</v>
      </c>
      <c r="E199" s="42"/>
      <c r="F199" s="220" t="s">
        <v>221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141</v>
      </c>
      <c r="AU199" s="19" t="s">
        <v>81</v>
      </c>
    </row>
    <row r="200" spans="1:63" s="12" customFormat="1" ht="22.8" customHeight="1">
      <c r="A200" s="12"/>
      <c r="B200" s="190"/>
      <c r="C200" s="191"/>
      <c r="D200" s="192" t="s">
        <v>70</v>
      </c>
      <c r="E200" s="204" t="s">
        <v>222</v>
      </c>
      <c r="F200" s="204" t="s">
        <v>223</v>
      </c>
      <c r="G200" s="191"/>
      <c r="H200" s="191"/>
      <c r="I200" s="194"/>
      <c r="J200" s="205">
        <f>BK200</f>
        <v>0</v>
      </c>
      <c r="K200" s="191"/>
      <c r="L200" s="196"/>
      <c r="M200" s="197"/>
      <c r="N200" s="198"/>
      <c r="O200" s="198"/>
      <c r="P200" s="199">
        <f>SUM(P201:P215)</f>
        <v>0</v>
      </c>
      <c r="Q200" s="198"/>
      <c r="R200" s="199">
        <f>SUM(R201:R215)</f>
        <v>0</v>
      </c>
      <c r="S200" s="198"/>
      <c r="T200" s="200">
        <f>SUM(T201:T215)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1" t="s">
        <v>79</v>
      </c>
      <c r="AT200" s="202" t="s">
        <v>70</v>
      </c>
      <c r="AU200" s="202" t="s">
        <v>79</v>
      </c>
      <c r="AY200" s="201" t="s">
        <v>131</v>
      </c>
      <c r="BK200" s="203">
        <f>SUM(BK201:BK215)</f>
        <v>0</v>
      </c>
    </row>
    <row r="201" spans="1:65" s="2" customFormat="1" ht="16.5" customHeight="1">
      <c r="A201" s="40"/>
      <c r="B201" s="41"/>
      <c r="C201" s="206" t="s">
        <v>274</v>
      </c>
      <c r="D201" s="206" t="s">
        <v>134</v>
      </c>
      <c r="E201" s="207" t="s">
        <v>224</v>
      </c>
      <c r="F201" s="208" t="s">
        <v>225</v>
      </c>
      <c r="G201" s="209" t="s">
        <v>226</v>
      </c>
      <c r="H201" s="210">
        <v>7.259</v>
      </c>
      <c r="I201" s="211"/>
      <c r="J201" s="212">
        <f>ROUND(I201*H201,2)</f>
        <v>0</v>
      </c>
      <c r="K201" s="208" t="s">
        <v>138</v>
      </c>
      <c r="L201" s="46"/>
      <c r="M201" s="213" t="s">
        <v>19</v>
      </c>
      <c r="N201" s="214" t="s">
        <v>42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139</v>
      </c>
      <c r="AT201" s="217" t="s">
        <v>134</v>
      </c>
      <c r="AU201" s="217" t="s">
        <v>81</v>
      </c>
      <c r="AY201" s="19" t="s">
        <v>131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79</v>
      </c>
      <c r="BK201" s="218">
        <f>ROUND(I201*H201,2)</f>
        <v>0</v>
      </c>
      <c r="BL201" s="19" t="s">
        <v>139</v>
      </c>
      <c r="BM201" s="217" t="s">
        <v>1044</v>
      </c>
    </row>
    <row r="202" spans="1:47" s="2" customFormat="1" ht="12">
      <c r="A202" s="40"/>
      <c r="B202" s="41"/>
      <c r="C202" s="42"/>
      <c r="D202" s="219" t="s">
        <v>141</v>
      </c>
      <c r="E202" s="42"/>
      <c r="F202" s="220" t="s">
        <v>228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141</v>
      </c>
      <c r="AU202" s="19" t="s">
        <v>81</v>
      </c>
    </row>
    <row r="203" spans="1:65" s="2" customFormat="1" ht="24.15" customHeight="1">
      <c r="A203" s="40"/>
      <c r="B203" s="41"/>
      <c r="C203" s="206" t="s">
        <v>278</v>
      </c>
      <c r="D203" s="206" t="s">
        <v>134</v>
      </c>
      <c r="E203" s="207" t="s">
        <v>836</v>
      </c>
      <c r="F203" s="208" t="s">
        <v>837</v>
      </c>
      <c r="G203" s="209" t="s">
        <v>226</v>
      </c>
      <c r="H203" s="210">
        <v>7.259</v>
      </c>
      <c r="I203" s="211"/>
      <c r="J203" s="212">
        <f>ROUND(I203*H203,2)</f>
        <v>0</v>
      </c>
      <c r="K203" s="208" t="s">
        <v>138</v>
      </c>
      <c r="L203" s="46"/>
      <c r="M203" s="213" t="s">
        <v>19</v>
      </c>
      <c r="N203" s="214" t="s">
        <v>42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139</v>
      </c>
      <c r="AT203" s="217" t="s">
        <v>134</v>
      </c>
      <c r="AU203" s="217" t="s">
        <v>81</v>
      </c>
      <c r="AY203" s="19" t="s">
        <v>131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79</v>
      </c>
      <c r="BK203" s="218">
        <f>ROUND(I203*H203,2)</f>
        <v>0</v>
      </c>
      <c r="BL203" s="19" t="s">
        <v>139</v>
      </c>
      <c r="BM203" s="217" t="s">
        <v>1045</v>
      </c>
    </row>
    <row r="204" spans="1:47" s="2" customFormat="1" ht="12">
      <c r="A204" s="40"/>
      <c r="B204" s="41"/>
      <c r="C204" s="42"/>
      <c r="D204" s="219" t="s">
        <v>141</v>
      </c>
      <c r="E204" s="42"/>
      <c r="F204" s="220" t="s">
        <v>839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141</v>
      </c>
      <c r="AU204" s="19" t="s">
        <v>81</v>
      </c>
    </row>
    <row r="205" spans="1:65" s="2" customFormat="1" ht="21.75" customHeight="1">
      <c r="A205" s="40"/>
      <c r="B205" s="41"/>
      <c r="C205" s="206" t="s">
        <v>285</v>
      </c>
      <c r="D205" s="206" t="s">
        <v>134</v>
      </c>
      <c r="E205" s="207" t="s">
        <v>235</v>
      </c>
      <c r="F205" s="208" t="s">
        <v>236</v>
      </c>
      <c r="G205" s="209" t="s">
        <v>226</v>
      </c>
      <c r="H205" s="210">
        <v>7.259</v>
      </c>
      <c r="I205" s="211"/>
      <c r="J205" s="212">
        <f>ROUND(I205*H205,2)</f>
        <v>0</v>
      </c>
      <c r="K205" s="208" t="s">
        <v>138</v>
      </c>
      <c r="L205" s="46"/>
      <c r="M205" s="213" t="s">
        <v>19</v>
      </c>
      <c r="N205" s="214" t="s">
        <v>42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139</v>
      </c>
      <c r="AT205" s="217" t="s">
        <v>134</v>
      </c>
      <c r="AU205" s="217" t="s">
        <v>81</v>
      </c>
      <c r="AY205" s="19" t="s">
        <v>131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79</v>
      </c>
      <c r="BK205" s="218">
        <f>ROUND(I205*H205,2)</f>
        <v>0</v>
      </c>
      <c r="BL205" s="19" t="s">
        <v>139</v>
      </c>
      <c r="BM205" s="217" t="s">
        <v>1046</v>
      </c>
    </row>
    <row r="206" spans="1:47" s="2" customFormat="1" ht="12">
      <c r="A206" s="40"/>
      <c r="B206" s="41"/>
      <c r="C206" s="42"/>
      <c r="D206" s="219" t="s">
        <v>141</v>
      </c>
      <c r="E206" s="42"/>
      <c r="F206" s="220" t="s">
        <v>238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141</v>
      </c>
      <c r="AU206" s="19" t="s">
        <v>81</v>
      </c>
    </row>
    <row r="207" spans="1:65" s="2" customFormat="1" ht="24.15" customHeight="1">
      <c r="A207" s="40"/>
      <c r="B207" s="41"/>
      <c r="C207" s="206" t="s">
        <v>290</v>
      </c>
      <c r="D207" s="206" t="s">
        <v>134</v>
      </c>
      <c r="E207" s="207" t="s">
        <v>240</v>
      </c>
      <c r="F207" s="208" t="s">
        <v>241</v>
      </c>
      <c r="G207" s="209" t="s">
        <v>226</v>
      </c>
      <c r="H207" s="210">
        <v>65.331</v>
      </c>
      <c r="I207" s="211"/>
      <c r="J207" s="212">
        <f>ROUND(I207*H207,2)</f>
        <v>0</v>
      </c>
      <c r="K207" s="208" t="s">
        <v>138</v>
      </c>
      <c r="L207" s="46"/>
      <c r="M207" s="213" t="s">
        <v>19</v>
      </c>
      <c r="N207" s="214" t="s">
        <v>42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139</v>
      </c>
      <c r="AT207" s="217" t="s">
        <v>134</v>
      </c>
      <c r="AU207" s="217" t="s">
        <v>81</v>
      </c>
      <c r="AY207" s="19" t="s">
        <v>131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79</v>
      </c>
      <c r="BK207" s="218">
        <f>ROUND(I207*H207,2)</f>
        <v>0</v>
      </c>
      <c r="BL207" s="19" t="s">
        <v>139</v>
      </c>
      <c r="BM207" s="217" t="s">
        <v>1047</v>
      </c>
    </row>
    <row r="208" spans="1:47" s="2" customFormat="1" ht="12">
      <c r="A208" s="40"/>
      <c r="B208" s="41"/>
      <c r="C208" s="42"/>
      <c r="D208" s="219" t="s">
        <v>141</v>
      </c>
      <c r="E208" s="42"/>
      <c r="F208" s="220" t="s">
        <v>243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141</v>
      </c>
      <c r="AU208" s="19" t="s">
        <v>81</v>
      </c>
    </row>
    <row r="209" spans="1:51" s="13" customFormat="1" ht="12">
      <c r="A209" s="13"/>
      <c r="B209" s="224"/>
      <c r="C209" s="225"/>
      <c r="D209" s="226" t="s">
        <v>143</v>
      </c>
      <c r="E209" s="227" t="s">
        <v>19</v>
      </c>
      <c r="F209" s="228" t="s">
        <v>1048</v>
      </c>
      <c r="G209" s="225"/>
      <c r="H209" s="229">
        <v>65.331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143</v>
      </c>
      <c r="AU209" s="235" t="s">
        <v>81</v>
      </c>
      <c r="AV209" s="13" t="s">
        <v>81</v>
      </c>
      <c r="AW209" s="13" t="s">
        <v>32</v>
      </c>
      <c r="AX209" s="13" t="s">
        <v>79</v>
      </c>
      <c r="AY209" s="235" t="s">
        <v>131</v>
      </c>
    </row>
    <row r="210" spans="1:65" s="2" customFormat="1" ht="24.15" customHeight="1">
      <c r="A210" s="40"/>
      <c r="B210" s="41"/>
      <c r="C210" s="206" t="s">
        <v>295</v>
      </c>
      <c r="D210" s="206" t="s">
        <v>134</v>
      </c>
      <c r="E210" s="207" t="s">
        <v>246</v>
      </c>
      <c r="F210" s="208" t="s">
        <v>247</v>
      </c>
      <c r="G210" s="209" t="s">
        <v>226</v>
      </c>
      <c r="H210" s="210">
        <v>0.578</v>
      </c>
      <c r="I210" s="211"/>
      <c r="J210" s="212">
        <f>ROUND(I210*H210,2)</f>
        <v>0</v>
      </c>
      <c r="K210" s="208" t="s">
        <v>138</v>
      </c>
      <c r="L210" s="46"/>
      <c r="M210" s="213" t="s">
        <v>19</v>
      </c>
      <c r="N210" s="214" t="s">
        <v>42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139</v>
      </c>
      <c r="AT210" s="217" t="s">
        <v>134</v>
      </c>
      <c r="AU210" s="217" t="s">
        <v>81</v>
      </c>
      <c r="AY210" s="19" t="s">
        <v>131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79</v>
      </c>
      <c r="BK210" s="218">
        <f>ROUND(I210*H210,2)</f>
        <v>0</v>
      </c>
      <c r="BL210" s="19" t="s">
        <v>139</v>
      </c>
      <c r="BM210" s="217" t="s">
        <v>1049</v>
      </c>
    </row>
    <row r="211" spans="1:47" s="2" customFormat="1" ht="12">
      <c r="A211" s="40"/>
      <c r="B211" s="41"/>
      <c r="C211" s="42"/>
      <c r="D211" s="219" t="s">
        <v>141</v>
      </c>
      <c r="E211" s="42"/>
      <c r="F211" s="220" t="s">
        <v>249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141</v>
      </c>
      <c r="AU211" s="19" t="s">
        <v>81</v>
      </c>
    </row>
    <row r="212" spans="1:65" s="2" customFormat="1" ht="24.15" customHeight="1">
      <c r="A212" s="40"/>
      <c r="B212" s="41"/>
      <c r="C212" s="206" t="s">
        <v>299</v>
      </c>
      <c r="D212" s="206" t="s">
        <v>134</v>
      </c>
      <c r="E212" s="207" t="s">
        <v>251</v>
      </c>
      <c r="F212" s="208" t="s">
        <v>252</v>
      </c>
      <c r="G212" s="209" t="s">
        <v>226</v>
      </c>
      <c r="H212" s="210">
        <v>5.912</v>
      </c>
      <c r="I212" s="211"/>
      <c r="J212" s="212">
        <f>ROUND(I212*H212,2)</f>
        <v>0</v>
      </c>
      <c r="K212" s="208" t="s">
        <v>138</v>
      </c>
      <c r="L212" s="46"/>
      <c r="M212" s="213" t="s">
        <v>19</v>
      </c>
      <c r="N212" s="214" t="s">
        <v>42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139</v>
      </c>
      <c r="AT212" s="217" t="s">
        <v>134</v>
      </c>
      <c r="AU212" s="217" t="s">
        <v>81</v>
      </c>
      <c r="AY212" s="19" t="s">
        <v>131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79</v>
      </c>
      <c r="BK212" s="218">
        <f>ROUND(I212*H212,2)</f>
        <v>0</v>
      </c>
      <c r="BL212" s="19" t="s">
        <v>139</v>
      </c>
      <c r="BM212" s="217" t="s">
        <v>1050</v>
      </c>
    </row>
    <row r="213" spans="1:47" s="2" customFormat="1" ht="12">
      <c r="A213" s="40"/>
      <c r="B213" s="41"/>
      <c r="C213" s="42"/>
      <c r="D213" s="219" t="s">
        <v>141</v>
      </c>
      <c r="E213" s="42"/>
      <c r="F213" s="220" t="s">
        <v>254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141</v>
      </c>
      <c r="AU213" s="19" t="s">
        <v>81</v>
      </c>
    </row>
    <row r="214" spans="1:65" s="2" customFormat="1" ht="24.15" customHeight="1">
      <c r="A214" s="40"/>
      <c r="B214" s="41"/>
      <c r="C214" s="206" t="s">
        <v>304</v>
      </c>
      <c r="D214" s="206" t="s">
        <v>134</v>
      </c>
      <c r="E214" s="207" t="s">
        <v>255</v>
      </c>
      <c r="F214" s="208" t="s">
        <v>256</v>
      </c>
      <c r="G214" s="209" t="s">
        <v>226</v>
      </c>
      <c r="H214" s="210">
        <v>0.769</v>
      </c>
      <c r="I214" s="211"/>
      <c r="J214" s="212">
        <f>ROUND(I214*H214,2)</f>
        <v>0</v>
      </c>
      <c r="K214" s="208" t="s">
        <v>138</v>
      </c>
      <c r="L214" s="46"/>
      <c r="M214" s="213" t="s">
        <v>19</v>
      </c>
      <c r="N214" s="214" t="s">
        <v>42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139</v>
      </c>
      <c r="AT214" s="217" t="s">
        <v>134</v>
      </c>
      <c r="AU214" s="217" t="s">
        <v>81</v>
      </c>
      <c r="AY214" s="19" t="s">
        <v>131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79</v>
      </c>
      <c r="BK214" s="218">
        <f>ROUND(I214*H214,2)</f>
        <v>0</v>
      </c>
      <c r="BL214" s="19" t="s">
        <v>139</v>
      </c>
      <c r="BM214" s="217" t="s">
        <v>1051</v>
      </c>
    </row>
    <row r="215" spans="1:47" s="2" customFormat="1" ht="12">
      <c r="A215" s="40"/>
      <c r="B215" s="41"/>
      <c r="C215" s="42"/>
      <c r="D215" s="219" t="s">
        <v>141</v>
      </c>
      <c r="E215" s="42"/>
      <c r="F215" s="220" t="s">
        <v>258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141</v>
      </c>
      <c r="AU215" s="19" t="s">
        <v>81</v>
      </c>
    </row>
    <row r="216" spans="1:63" s="12" customFormat="1" ht="22.8" customHeight="1">
      <c r="A216" s="12"/>
      <c r="B216" s="190"/>
      <c r="C216" s="191"/>
      <c r="D216" s="192" t="s">
        <v>70</v>
      </c>
      <c r="E216" s="204" t="s">
        <v>259</v>
      </c>
      <c r="F216" s="204" t="s">
        <v>260</v>
      </c>
      <c r="G216" s="191"/>
      <c r="H216" s="191"/>
      <c r="I216" s="194"/>
      <c r="J216" s="205">
        <f>BK216</f>
        <v>0</v>
      </c>
      <c r="K216" s="191"/>
      <c r="L216" s="196"/>
      <c r="M216" s="197"/>
      <c r="N216" s="198"/>
      <c r="O216" s="198"/>
      <c r="P216" s="199">
        <f>SUM(P217:P218)</f>
        <v>0</v>
      </c>
      <c r="Q216" s="198"/>
      <c r="R216" s="199">
        <f>SUM(R217:R218)</f>
        <v>0</v>
      </c>
      <c r="S216" s="198"/>
      <c r="T216" s="200">
        <f>SUM(T217:T218)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1" t="s">
        <v>79</v>
      </c>
      <c r="AT216" s="202" t="s">
        <v>70</v>
      </c>
      <c r="AU216" s="202" t="s">
        <v>79</v>
      </c>
      <c r="AY216" s="201" t="s">
        <v>131</v>
      </c>
      <c r="BK216" s="203">
        <f>SUM(BK217:BK218)</f>
        <v>0</v>
      </c>
    </row>
    <row r="217" spans="1:65" s="2" customFormat="1" ht="33" customHeight="1">
      <c r="A217" s="40"/>
      <c r="B217" s="41"/>
      <c r="C217" s="206" t="s">
        <v>311</v>
      </c>
      <c r="D217" s="206" t="s">
        <v>134</v>
      </c>
      <c r="E217" s="207" t="s">
        <v>845</v>
      </c>
      <c r="F217" s="208" t="s">
        <v>846</v>
      </c>
      <c r="G217" s="209" t="s">
        <v>226</v>
      </c>
      <c r="H217" s="210">
        <v>3.421</v>
      </c>
      <c r="I217" s="211"/>
      <c r="J217" s="212">
        <f>ROUND(I217*H217,2)</f>
        <v>0</v>
      </c>
      <c r="K217" s="208" t="s">
        <v>138</v>
      </c>
      <c r="L217" s="46"/>
      <c r="M217" s="213" t="s">
        <v>19</v>
      </c>
      <c r="N217" s="214" t="s">
        <v>42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139</v>
      </c>
      <c r="AT217" s="217" t="s">
        <v>134</v>
      </c>
      <c r="AU217" s="217" t="s">
        <v>81</v>
      </c>
      <c r="AY217" s="19" t="s">
        <v>131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79</v>
      </c>
      <c r="BK217" s="218">
        <f>ROUND(I217*H217,2)</f>
        <v>0</v>
      </c>
      <c r="BL217" s="19" t="s">
        <v>139</v>
      </c>
      <c r="BM217" s="217" t="s">
        <v>1052</v>
      </c>
    </row>
    <row r="218" spans="1:47" s="2" customFormat="1" ht="12">
      <c r="A218" s="40"/>
      <c r="B218" s="41"/>
      <c r="C218" s="42"/>
      <c r="D218" s="219" t="s">
        <v>141</v>
      </c>
      <c r="E218" s="42"/>
      <c r="F218" s="220" t="s">
        <v>848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141</v>
      </c>
      <c r="AU218" s="19" t="s">
        <v>81</v>
      </c>
    </row>
    <row r="219" spans="1:63" s="12" customFormat="1" ht="25.9" customHeight="1">
      <c r="A219" s="12"/>
      <c r="B219" s="190"/>
      <c r="C219" s="191"/>
      <c r="D219" s="192" t="s">
        <v>70</v>
      </c>
      <c r="E219" s="193" t="s">
        <v>266</v>
      </c>
      <c r="F219" s="193" t="s">
        <v>267</v>
      </c>
      <c r="G219" s="191"/>
      <c r="H219" s="191"/>
      <c r="I219" s="194"/>
      <c r="J219" s="195">
        <f>BK219</f>
        <v>0</v>
      </c>
      <c r="K219" s="191"/>
      <c r="L219" s="196"/>
      <c r="M219" s="197"/>
      <c r="N219" s="198"/>
      <c r="O219" s="198"/>
      <c r="P219" s="199">
        <f>P220+P224+P252+P257+P261+P268+P274+P292+P329+P356+P379</f>
        <v>0</v>
      </c>
      <c r="Q219" s="198"/>
      <c r="R219" s="199">
        <f>R220+R224+R252+R257+R261+R268+R274+R292+R329+R356+R379</f>
        <v>2.95137026</v>
      </c>
      <c r="S219" s="198"/>
      <c r="T219" s="200">
        <f>T220+T224+T252+T257+T261+T268+T274+T292+T329+T356+T379</f>
        <v>0.49568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81</v>
      </c>
      <c r="AT219" s="202" t="s">
        <v>70</v>
      </c>
      <c r="AU219" s="202" t="s">
        <v>71</v>
      </c>
      <c r="AY219" s="201" t="s">
        <v>131</v>
      </c>
      <c r="BK219" s="203">
        <f>BK220+BK224+BK252+BK257+BK261+BK268+BK274+BK292+BK329+BK356+BK379</f>
        <v>0</v>
      </c>
    </row>
    <row r="220" spans="1:63" s="12" customFormat="1" ht="22.8" customHeight="1">
      <c r="A220" s="12"/>
      <c r="B220" s="190"/>
      <c r="C220" s="191"/>
      <c r="D220" s="192" t="s">
        <v>70</v>
      </c>
      <c r="E220" s="204" t="s">
        <v>268</v>
      </c>
      <c r="F220" s="204" t="s">
        <v>849</v>
      </c>
      <c r="G220" s="191"/>
      <c r="H220" s="191"/>
      <c r="I220" s="194"/>
      <c r="J220" s="205">
        <f>BK220</f>
        <v>0</v>
      </c>
      <c r="K220" s="191"/>
      <c r="L220" s="196"/>
      <c r="M220" s="197"/>
      <c r="N220" s="198"/>
      <c r="O220" s="198"/>
      <c r="P220" s="199">
        <f>SUM(P221:P223)</f>
        <v>0</v>
      </c>
      <c r="Q220" s="198"/>
      <c r="R220" s="199">
        <f>SUM(R221:R223)</f>
        <v>0</v>
      </c>
      <c r="S220" s="198"/>
      <c r="T220" s="200">
        <f>SUM(T221:T223)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1" t="s">
        <v>81</v>
      </c>
      <c r="AT220" s="202" t="s">
        <v>70</v>
      </c>
      <c r="AU220" s="202" t="s">
        <v>79</v>
      </c>
      <c r="AY220" s="201" t="s">
        <v>131</v>
      </c>
      <c r="BK220" s="203">
        <f>SUM(BK221:BK223)</f>
        <v>0</v>
      </c>
    </row>
    <row r="221" spans="1:65" s="2" customFormat="1" ht="16.5" customHeight="1">
      <c r="A221" s="40"/>
      <c r="B221" s="41"/>
      <c r="C221" s="206" t="s">
        <v>316</v>
      </c>
      <c r="D221" s="206" t="s">
        <v>134</v>
      </c>
      <c r="E221" s="207" t="s">
        <v>275</v>
      </c>
      <c r="F221" s="208" t="s">
        <v>276</v>
      </c>
      <c r="G221" s="209" t="s">
        <v>176</v>
      </c>
      <c r="H221" s="210">
        <v>5</v>
      </c>
      <c r="I221" s="211"/>
      <c r="J221" s="212">
        <f>ROUND(I221*H221,2)</f>
        <v>0</v>
      </c>
      <c r="K221" s="208" t="s">
        <v>19</v>
      </c>
      <c r="L221" s="46"/>
      <c r="M221" s="213" t="s">
        <v>19</v>
      </c>
      <c r="N221" s="214" t="s">
        <v>42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229</v>
      </c>
      <c r="AT221" s="217" t="s">
        <v>134</v>
      </c>
      <c r="AU221" s="217" t="s">
        <v>81</v>
      </c>
      <c r="AY221" s="19" t="s">
        <v>131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79</v>
      </c>
      <c r="BK221" s="218">
        <f>ROUND(I221*H221,2)</f>
        <v>0</v>
      </c>
      <c r="BL221" s="19" t="s">
        <v>229</v>
      </c>
      <c r="BM221" s="217" t="s">
        <v>1053</v>
      </c>
    </row>
    <row r="222" spans="1:65" s="2" customFormat="1" ht="24.15" customHeight="1">
      <c r="A222" s="40"/>
      <c r="B222" s="41"/>
      <c r="C222" s="206" t="s">
        <v>321</v>
      </c>
      <c r="D222" s="206" t="s">
        <v>134</v>
      </c>
      <c r="E222" s="207" t="s">
        <v>852</v>
      </c>
      <c r="F222" s="208" t="s">
        <v>853</v>
      </c>
      <c r="G222" s="209" t="s">
        <v>281</v>
      </c>
      <c r="H222" s="257"/>
      <c r="I222" s="211"/>
      <c r="J222" s="212">
        <f>ROUND(I222*H222,2)</f>
        <v>0</v>
      </c>
      <c r="K222" s="208" t="s">
        <v>138</v>
      </c>
      <c r="L222" s="46"/>
      <c r="M222" s="213" t="s">
        <v>19</v>
      </c>
      <c r="N222" s="214" t="s">
        <v>42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229</v>
      </c>
      <c r="AT222" s="217" t="s">
        <v>134</v>
      </c>
      <c r="AU222" s="217" t="s">
        <v>81</v>
      </c>
      <c r="AY222" s="19" t="s">
        <v>131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79</v>
      </c>
      <c r="BK222" s="218">
        <f>ROUND(I222*H222,2)</f>
        <v>0</v>
      </c>
      <c r="BL222" s="19" t="s">
        <v>229</v>
      </c>
      <c r="BM222" s="217" t="s">
        <v>1054</v>
      </c>
    </row>
    <row r="223" spans="1:47" s="2" customFormat="1" ht="12">
      <c r="A223" s="40"/>
      <c r="B223" s="41"/>
      <c r="C223" s="42"/>
      <c r="D223" s="219" t="s">
        <v>141</v>
      </c>
      <c r="E223" s="42"/>
      <c r="F223" s="220" t="s">
        <v>855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141</v>
      </c>
      <c r="AU223" s="19" t="s">
        <v>81</v>
      </c>
    </row>
    <row r="224" spans="1:63" s="12" customFormat="1" ht="22.8" customHeight="1">
      <c r="A224" s="12"/>
      <c r="B224" s="190"/>
      <c r="C224" s="191"/>
      <c r="D224" s="192" t="s">
        <v>70</v>
      </c>
      <c r="E224" s="204" t="s">
        <v>283</v>
      </c>
      <c r="F224" s="204" t="s">
        <v>284</v>
      </c>
      <c r="G224" s="191"/>
      <c r="H224" s="191"/>
      <c r="I224" s="194"/>
      <c r="J224" s="205">
        <f>BK224</f>
        <v>0</v>
      </c>
      <c r="K224" s="191"/>
      <c r="L224" s="196"/>
      <c r="M224" s="197"/>
      <c r="N224" s="198"/>
      <c r="O224" s="198"/>
      <c r="P224" s="199">
        <f>SUM(P225:P251)</f>
        <v>0</v>
      </c>
      <c r="Q224" s="198"/>
      <c r="R224" s="199">
        <f>SUM(R225:R251)</f>
        <v>0.09852999999999999</v>
      </c>
      <c r="S224" s="198"/>
      <c r="T224" s="200">
        <f>SUM(T225:T251)</f>
        <v>0.25568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1" t="s">
        <v>81</v>
      </c>
      <c r="AT224" s="202" t="s">
        <v>70</v>
      </c>
      <c r="AU224" s="202" t="s">
        <v>79</v>
      </c>
      <c r="AY224" s="201" t="s">
        <v>131</v>
      </c>
      <c r="BK224" s="203">
        <f>SUM(BK225:BK251)</f>
        <v>0</v>
      </c>
    </row>
    <row r="225" spans="1:65" s="2" customFormat="1" ht="16.5" customHeight="1">
      <c r="A225" s="40"/>
      <c r="B225" s="41"/>
      <c r="C225" s="206" t="s">
        <v>326</v>
      </c>
      <c r="D225" s="206" t="s">
        <v>134</v>
      </c>
      <c r="E225" s="207" t="s">
        <v>286</v>
      </c>
      <c r="F225" s="208" t="s">
        <v>287</v>
      </c>
      <c r="G225" s="209" t="s">
        <v>176</v>
      </c>
      <c r="H225" s="210">
        <v>5</v>
      </c>
      <c r="I225" s="211"/>
      <c r="J225" s="212">
        <f>ROUND(I225*H225,2)</f>
        <v>0</v>
      </c>
      <c r="K225" s="208" t="s">
        <v>138</v>
      </c>
      <c r="L225" s="46"/>
      <c r="M225" s="213" t="s">
        <v>19</v>
      </c>
      <c r="N225" s="214" t="s">
        <v>42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0.0342</v>
      </c>
      <c r="T225" s="216">
        <f>S225*H225</f>
        <v>0.171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229</v>
      </c>
      <c r="AT225" s="217" t="s">
        <v>134</v>
      </c>
      <c r="AU225" s="217" t="s">
        <v>81</v>
      </c>
      <c r="AY225" s="19" t="s">
        <v>131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79</v>
      </c>
      <c r="BK225" s="218">
        <f>ROUND(I225*H225,2)</f>
        <v>0</v>
      </c>
      <c r="BL225" s="19" t="s">
        <v>229</v>
      </c>
      <c r="BM225" s="217" t="s">
        <v>1055</v>
      </c>
    </row>
    <row r="226" spans="1:47" s="2" customFormat="1" ht="12">
      <c r="A226" s="40"/>
      <c r="B226" s="41"/>
      <c r="C226" s="42"/>
      <c r="D226" s="219" t="s">
        <v>141</v>
      </c>
      <c r="E226" s="42"/>
      <c r="F226" s="220" t="s">
        <v>289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141</v>
      </c>
      <c r="AU226" s="19" t="s">
        <v>81</v>
      </c>
    </row>
    <row r="227" spans="1:65" s="2" customFormat="1" ht="16.5" customHeight="1">
      <c r="A227" s="40"/>
      <c r="B227" s="41"/>
      <c r="C227" s="206" t="s">
        <v>331</v>
      </c>
      <c r="D227" s="206" t="s">
        <v>134</v>
      </c>
      <c r="E227" s="207" t="s">
        <v>296</v>
      </c>
      <c r="F227" s="208" t="s">
        <v>297</v>
      </c>
      <c r="G227" s="209" t="s">
        <v>176</v>
      </c>
      <c r="H227" s="210">
        <v>4</v>
      </c>
      <c r="I227" s="211"/>
      <c r="J227" s="212">
        <f>ROUND(I227*H227,2)</f>
        <v>0</v>
      </c>
      <c r="K227" s="208" t="s">
        <v>19</v>
      </c>
      <c r="L227" s="46"/>
      <c r="M227" s="213" t="s">
        <v>19</v>
      </c>
      <c r="N227" s="214" t="s">
        <v>42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0.01946</v>
      </c>
      <c r="T227" s="216">
        <f>S227*H227</f>
        <v>0.07784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229</v>
      </c>
      <c r="AT227" s="217" t="s">
        <v>134</v>
      </c>
      <c r="AU227" s="217" t="s">
        <v>81</v>
      </c>
      <c r="AY227" s="19" t="s">
        <v>131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79</v>
      </c>
      <c r="BK227" s="218">
        <f>ROUND(I227*H227,2)</f>
        <v>0</v>
      </c>
      <c r="BL227" s="19" t="s">
        <v>229</v>
      </c>
      <c r="BM227" s="217" t="s">
        <v>1056</v>
      </c>
    </row>
    <row r="228" spans="1:65" s="2" customFormat="1" ht="16.5" customHeight="1">
      <c r="A228" s="40"/>
      <c r="B228" s="41"/>
      <c r="C228" s="206" t="s">
        <v>337</v>
      </c>
      <c r="D228" s="206" t="s">
        <v>134</v>
      </c>
      <c r="E228" s="207" t="s">
        <v>300</v>
      </c>
      <c r="F228" s="208" t="s">
        <v>301</v>
      </c>
      <c r="G228" s="209" t="s">
        <v>176</v>
      </c>
      <c r="H228" s="210">
        <v>4</v>
      </c>
      <c r="I228" s="211"/>
      <c r="J228" s="212">
        <f>ROUND(I228*H228,2)</f>
        <v>0</v>
      </c>
      <c r="K228" s="208" t="s">
        <v>138</v>
      </c>
      <c r="L228" s="46"/>
      <c r="M228" s="213" t="s">
        <v>19</v>
      </c>
      <c r="N228" s="214" t="s">
        <v>42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0.00086</v>
      </c>
      <c r="T228" s="216">
        <f>S228*H228</f>
        <v>0.00344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229</v>
      </c>
      <c r="AT228" s="217" t="s">
        <v>134</v>
      </c>
      <c r="AU228" s="217" t="s">
        <v>81</v>
      </c>
      <c r="AY228" s="19" t="s">
        <v>131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79</v>
      </c>
      <c r="BK228" s="218">
        <f>ROUND(I228*H228,2)</f>
        <v>0</v>
      </c>
      <c r="BL228" s="19" t="s">
        <v>229</v>
      </c>
      <c r="BM228" s="217" t="s">
        <v>1057</v>
      </c>
    </row>
    <row r="229" spans="1:47" s="2" customFormat="1" ht="12">
      <c r="A229" s="40"/>
      <c r="B229" s="41"/>
      <c r="C229" s="42"/>
      <c r="D229" s="219" t="s">
        <v>141</v>
      </c>
      <c r="E229" s="42"/>
      <c r="F229" s="220" t="s">
        <v>303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141</v>
      </c>
      <c r="AU229" s="19" t="s">
        <v>81</v>
      </c>
    </row>
    <row r="230" spans="1:65" s="2" customFormat="1" ht="16.5" customHeight="1">
      <c r="A230" s="40"/>
      <c r="B230" s="41"/>
      <c r="C230" s="206" t="s">
        <v>343</v>
      </c>
      <c r="D230" s="206" t="s">
        <v>134</v>
      </c>
      <c r="E230" s="207" t="s">
        <v>312</v>
      </c>
      <c r="F230" s="208" t="s">
        <v>313</v>
      </c>
      <c r="G230" s="209" t="s">
        <v>307</v>
      </c>
      <c r="H230" s="210">
        <v>4</v>
      </c>
      <c r="I230" s="211"/>
      <c r="J230" s="212">
        <f>ROUND(I230*H230,2)</f>
        <v>0</v>
      </c>
      <c r="K230" s="208" t="s">
        <v>19</v>
      </c>
      <c r="L230" s="46"/>
      <c r="M230" s="213" t="s">
        <v>19</v>
      </c>
      <c r="N230" s="214" t="s">
        <v>42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0.00085</v>
      </c>
      <c r="T230" s="216">
        <f>S230*H230</f>
        <v>0.0034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229</v>
      </c>
      <c r="AT230" s="217" t="s">
        <v>134</v>
      </c>
      <c r="AU230" s="217" t="s">
        <v>81</v>
      </c>
      <c r="AY230" s="19" t="s">
        <v>131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79</v>
      </c>
      <c r="BK230" s="218">
        <f>ROUND(I230*H230,2)</f>
        <v>0</v>
      </c>
      <c r="BL230" s="19" t="s">
        <v>229</v>
      </c>
      <c r="BM230" s="217" t="s">
        <v>1058</v>
      </c>
    </row>
    <row r="231" spans="1:51" s="15" customFormat="1" ht="12">
      <c r="A231" s="15"/>
      <c r="B231" s="247"/>
      <c r="C231" s="248"/>
      <c r="D231" s="226" t="s">
        <v>143</v>
      </c>
      <c r="E231" s="249" t="s">
        <v>19</v>
      </c>
      <c r="F231" s="250" t="s">
        <v>315</v>
      </c>
      <c r="G231" s="248"/>
      <c r="H231" s="249" t="s">
        <v>19</v>
      </c>
      <c r="I231" s="251"/>
      <c r="J231" s="248"/>
      <c r="K231" s="248"/>
      <c r="L231" s="252"/>
      <c r="M231" s="253"/>
      <c r="N231" s="254"/>
      <c r="O231" s="254"/>
      <c r="P231" s="254"/>
      <c r="Q231" s="254"/>
      <c r="R231" s="254"/>
      <c r="S231" s="254"/>
      <c r="T231" s="25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6" t="s">
        <v>143</v>
      </c>
      <c r="AU231" s="256" t="s">
        <v>81</v>
      </c>
      <c r="AV231" s="15" t="s">
        <v>79</v>
      </c>
      <c r="AW231" s="15" t="s">
        <v>32</v>
      </c>
      <c r="AX231" s="15" t="s">
        <v>71</v>
      </c>
      <c r="AY231" s="256" t="s">
        <v>131</v>
      </c>
    </row>
    <row r="232" spans="1:51" s="13" customFormat="1" ht="12">
      <c r="A232" s="13"/>
      <c r="B232" s="224"/>
      <c r="C232" s="225"/>
      <c r="D232" s="226" t="s">
        <v>143</v>
      </c>
      <c r="E232" s="227" t="s">
        <v>19</v>
      </c>
      <c r="F232" s="228" t="s">
        <v>139</v>
      </c>
      <c r="G232" s="225"/>
      <c r="H232" s="229">
        <v>4</v>
      </c>
      <c r="I232" s="230"/>
      <c r="J232" s="225"/>
      <c r="K232" s="225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143</v>
      </c>
      <c r="AU232" s="235" t="s">
        <v>81</v>
      </c>
      <c r="AV232" s="13" t="s">
        <v>81</v>
      </c>
      <c r="AW232" s="13" t="s">
        <v>32</v>
      </c>
      <c r="AX232" s="13" t="s">
        <v>79</v>
      </c>
      <c r="AY232" s="235" t="s">
        <v>131</v>
      </c>
    </row>
    <row r="233" spans="1:65" s="2" customFormat="1" ht="21.75" customHeight="1">
      <c r="A233" s="40"/>
      <c r="B233" s="41"/>
      <c r="C233" s="206" t="s">
        <v>348</v>
      </c>
      <c r="D233" s="206" t="s">
        <v>134</v>
      </c>
      <c r="E233" s="207" t="s">
        <v>317</v>
      </c>
      <c r="F233" s="208" t="s">
        <v>318</v>
      </c>
      <c r="G233" s="209" t="s">
        <v>176</v>
      </c>
      <c r="H233" s="210">
        <v>5</v>
      </c>
      <c r="I233" s="211"/>
      <c r="J233" s="212">
        <f>ROUND(I233*H233,2)</f>
        <v>0</v>
      </c>
      <c r="K233" s="208" t="s">
        <v>138</v>
      </c>
      <c r="L233" s="46"/>
      <c r="M233" s="213" t="s">
        <v>19</v>
      </c>
      <c r="N233" s="214" t="s">
        <v>42</v>
      </c>
      <c r="O233" s="86"/>
      <c r="P233" s="215">
        <f>O233*H233</f>
        <v>0</v>
      </c>
      <c r="Q233" s="215">
        <v>0.01697</v>
      </c>
      <c r="R233" s="215">
        <f>Q233*H233</f>
        <v>0.08485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229</v>
      </c>
      <c r="AT233" s="217" t="s">
        <v>134</v>
      </c>
      <c r="AU233" s="217" t="s">
        <v>81</v>
      </c>
      <c r="AY233" s="19" t="s">
        <v>131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79</v>
      </c>
      <c r="BK233" s="218">
        <f>ROUND(I233*H233,2)</f>
        <v>0</v>
      </c>
      <c r="BL233" s="19" t="s">
        <v>229</v>
      </c>
      <c r="BM233" s="217" t="s">
        <v>1059</v>
      </c>
    </row>
    <row r="234" spans="1:47" s="2" customFormat="1" ht="12">
      <c r="A234" s="40"/>
      <c r="B234" s="41"/>
      <c r="C234" s="42"/>
      <c r="D234" s="219" t="s">
        <v>141</v>
      </c>
      <c r="E234" s="42"/>
      <c r="F234" s="220" t="s">
        <v>320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141</v>
      </c>
      <c r="AU234" s="19" t="s">
        <v>81</v>
      </c>
    </row>
    <row r="235" spans="1:65" s="2" customFormat="1" ht="16.5" customHeight="1">
      <c r="A235" s="40"/>
      <c r="B235" s="41"/>
      <c r="C235" s="206" t="s">
        <v>354</v>
      </c>
      <c r="D235" s="206" t="s">
        <v>134</v>
      </c>
      <c r="E235" s="207" t="s">
        <v>332</v>
      </c>
      <c r="F235" s="208" t="s">
        <v>333</v>
      </c>
      <c r="G235" s="209" t="s">
        <v>176</v>
      </c>
      <c r="H235" s="210">
        <v>4</v>
      </c>
      <c r="I235" s="211"/>
      <c r="J235" s="212">
        <f>ROUND(I235*H235,2)</f>
        <v>0</v>
      </c>
      <c r="K235" s="208" t="s">
        <v>138</v>
      </c>
      <c r="L235" s="46"/>
      <c r="M235" s="213" t="s">
        <v>19</v>
      </c>
      <c r="N235" s="214" t="s">
        <v>42</v>
      </c>
      <c r="O235" s="86"/>
      <c r="P235" s="215">
        <f>O235*H235</f>
        <v>0</v>
      </c>
      <c r="Q235" s="215">
        <v>0.00173</v>
      </c>
      <c r="R235" s="215">
        <f>Q235*H235</f>
        <v>0.00692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229</v>
      </c>
      <c r="AT235" s="217" t="s">
        <v>134</v>
      </c>
      <c r="AU235" s="217" t="s">
        <v>81</v>
      </c>
      <c r="AY235" s="19" t="s">
        <v>131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79</v>
      </c>
      <c r="BK235" s="218">
        <f>ROUND(I235*H235,2)</f>
        <v>0</v>
      </c>
      <c r="BL235" s="19" t="s">
        <v>229</v>
      </c>
      <c r="BM235" s="217" t="s">
        <v>1060</v>
      </c>
    </row>
    <row r="236" spans="1:47" s="2" customFormat="1" ht="12">
      <c r="A236" s="40"/>
      <c r="B236" s="41"/>
      <c r="C236" s="42"/>
      <c r="D236" s="219" t="s">
        <v>141</v>
      </c>
      <c r="E236" s="42"/>
      <c r="F236" s="220" t="s">
        <v>335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141</v>
      </c>
      <c r="AU236" s="19" t="s">
        <v>81</v>
      </c>
    </row>
    <row r="237" spans="1:51" s="15" customFormat="1" ht="12">
      <c r="A237" s="15"/>
      <c r="B237" s="247"/>
      <c r="C237" s="248"/>
      <c r="D237" s="226" t="s">
        <v>143</v>
      </c>
      <c r="E237" s="249" t="s">
        <v>19</v>
      </c>
      <c r="F237" s="250" t="s">
        <v>336</v>
      </c>
      <c r="G237" s="248"/>
      <c r="H237" s="249" t="s">
        <v>19</v>
      </c>
      <c r="I237" s="251"/>
      <c r="J237" s="248"/>
      <c r="K237" s="248"/>
      <c r="L237" s="252"/>
      <c r="M237" s="253"/>
      <c r="N237" s="254"/>
      <c r="O237" s="254"/>
      <c r="P237" s="254"/>
      <c r="Q237" s="254"/>
      <c r="R237" s="254"/>
      <c r="S237" s="254"/>
      <c r="T237" s="25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6" t="s">
        <v>143</v>
      </c>
      <c r="AU237" s="256" t="s">
        <v>81</v>
      </c>
      <c r="AV237" s="15" t="s">
        <v>79</v>
      </c>
      <c r="AW237" s="15" t="s">
        <v>32</v>
      </c>
      <c r="AX237" s="15" t="s">
        <v>71</v>
      </c>
      <c r="AY237" s="256" t="s">
        <v>131</v>
      </c>
    </row>
    <row r="238" spans="1:51" s="13" customFormat="1" ht="12">
      <c r="A238" s="13"/>
      <c r="B238" s="224"/>
      <c r="C238" s="225"/>
      <c r="D238" s="226" t="s">
        <v>143</v>
      </c>
      <c r="E238" s="227" t="s">
        <v>19</v>
      </c>
      <c r="F238" s="228" t="s">
        <v>139</v>
      </c>
      <c r="G238" s="225"/>
      <c r="H238" s="229">
        <v>4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143</v>
      </c>
      <c r="AU238" s="235" t="s">
        <v>81</v>
      </c>
      <c r="AV238" s="13" t="s">
        <v>81</v>
      </c>
      <c r="AW238" s="13" t="s">
        <v>32</v>
      </c>
      <c r="AX238" s="13" t="s">
        <v>79</v>
      </c>
      <c r="AY238" s="235" t="s">
        <v>131</v>
      </c>
    </row>
    <row r="239" spans="1:65" s="2" customFormat="1" ht="16.5" customHeight="1">
      <c r="A239" s="40"/>
      <c r="B239" s="41"/>
      <c r="C239" s="258" t="s">
        <v>358</v>
      </c>
      <c r="D239" s="258" t="s">
        <v>338</v>
      </c>
      <c r="E239" s="259" t="s">
        <v>339</v>
      </c>
      <c r="F239" s="260" t="s">
        <v>340</v>
      </c>
      <c r="G239" s="261" t="s">
        <v>341</v>
      </c>
      <c r="H239" s="262">
        <v>4</v>
      </c>
      <c r="I239" s="263"/>
      <c r="J239" s="264">
        <f>ROUND(I239*H239,2)</f>
        <v>0</v>
      </c>
      <c r="K239" s="260" t="s">
        <v>138</v>
      </c>
      <c r="L239" s="265"/>
      <c r="M239" s="266" t="s">
        <v>19</v>
      </c>
      <c r="N239" s="267" t="s">
        <v>42</v>
      </c>
      <c r="O239" s="86"/>
      <c r="P239" s="215">
        <f>O239*H239</f>
        <v>0</v>
      </c>
      <c r="Q239" s="215">
        <v>0.0005</v>
      </c>
      <c r="R239" s="215">
        <f>Q239*H239</f>
        <v>0.002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316</v>
      </c>
      <c r="AT239" s="217" t="s">
        <v>338</v>
      </c>
      <c r="AU239" s="217" t="s">
        <v>81</v>
      </c>
      <c r="AY239" s="19" t="s">
        <v>131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79</v>
      </c>
      <c r="BK239" s="218">
        <f>ROUND(I239*H239,2)</f>
        <v>0</v>
      </c>
      <c r="BL239" s="19" t="s">
        <v>229</v>
      </c>
      <c r="BM239" s="217" t="s">
        <v>1061</v>
      </c>
    </row>
    <row r="240" spans="1:65" s="2" customFormat="1" ht="24.15" customHeight="1">
      <c r="A240" s="40"/>
      <c r="B240" s="41"/>
      <c r="C240" s="206" t="s">
        <v>362</v>
      </c>
      <c r="D240" s="206" t="s">
        <v>134</v>
      </c>
      <c r="E240" s="207" t="s">
        <v>344</v>
      </c>
      <c r="F240" s="208" t="s">
        <v>345</v>
      </c>
      <c r="G240" s="209" t="s">
        <v>176</v>
      </c>
      <c r="H240" s="210">
        <v>4</v>
      </c>
      <c r="I240" s="211"/>
      <c r="J240" s="212">
        <f>ROUND(I240*H240,2)</f>
        <v>0</v>
      </c>
      <c r="K240" s="208" t="s">
        <v>138</v>
      </c>
      <c r="L240" s="46"/>
      <c r="M240" s="213" t="s">
        <v>19</v>
      </c>
      <c r="N240" s="214" t="s">
        <v>42</v>
      </c>
      <c r="O240" s="86"/>
      <c r="P240" s="215">
        <f>O240*H240</f>
        <v>0</v>
      </c>
      <c r="Q240" s="215">
        <v>0.00104</v>
      </c>
      <c r="R240" s="215">
        <f>Q240*H240</f>
        <v>0.00416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229</v>
      </c>
      <c r="AT240" s="217" t="s">
        <v>134</v>
      </c>
      <c r="AU240" s="217" t="s">
        <v>81</v>
      </c>
      <c r="AY240" s="19" t="s">
        <v>131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79</v>
      </c>
      <c r="BK240" s="218">
        <f>ROUND(I240*H240,2)</f>
        <v>0</v>
      </c>
      <c r="BL240" s="19" t="s">
        <v>229</v>
      </c>
      <c r="BM240" s="217" t="s">
        <v>1062</v>
      </c>
    </row>
    <row r="241" spans="1:47" s="2" customFormat="1" ht="12">
      <c r="A241" s="40"/>
      <c r="B241" s="41"/>
      <c r="C241" s="42"/>
      <c r="D241" s="219" t="s">
        <v>141</v>
      </c>
      <c r="E241" s="42"/>
      <c r="F241" s="220" t="s">
        <v>347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141</v>
      </c>
      <c r="AU241" s="19" t="s">
        <v>81</v>
      </c>
    </row>
    <row r="242" spans="1:65" s="2" customFormat="1" ht="16.5" customHeight="1">
      <c r="A242" s="40"/>
      <c r="B242" s="41"/>
      <c r="C242" s="206" t="s">
        <v>366</v>
      </c>
      <c r="D242" s="206" t="s">
        <v>134</v>
      </c>
      <c r="E242" s="207" t="s">
        <v>349</v>
      </c>
      <c r="F242" s="208" t="s">
        <v>350</v>
      </c>
      <c r="G242" s="209" t="s">
        <v>307</v>
      </c>
      <c r="H242" s="210">
        <v>4</v>
      </c>
      <c r="I242" s="211"/>
      <c r="J242" s="212">
        <f>ROUND(I242*H242,2)</f>
        <v>0</v>
      </c>
      <c r="K242" s="208" t="s">
        <v>138</v>
      </c>
      <c r="L242" s="46"/>
      <c r="M242" s="213" t="s">
        <v>19</v>
      </c>
      <c r="N242" s="214" t="s">
        <v>42</v>
      </c>
      <c r="O242" s="86"/>
      <c r="P242" s="215">
        <f>O242*H242</f>
        <v>0</v>
      </c>
      <c r="Q242" s="215">
        <v>0.00015</v>
      </c>
      <c r="R242" s="215">
        <f>Q242*H242</f>
        <v>0.0006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229</v>
      </c>
      <c r="AT242" s="217" t="s">
        <v>134</v>
      </c>
      <c r="AU242" s="217" t="s">
        <v>81</v>
      </c>
      <c r="AY242" s="19" t="s">
        <v>131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79</v>
      </c>
      <c r="BK242" s="218">
        <f>ROUND(I242*H242,2)</f>
        <v>0</v>
      </c>
      <c r="BL242" s="19" t="s">
        <v>229</v>
      </c>
      <c r="BM242" s="217" t="s">
        <v>1063</v>
      </c>
    </row>
    <row r="243" spans="1:47" s="2" customFormat="1" ht="12">
      <c r="A243" s="40"/>
      <c r="B243" s="41"/>
      <c r="C243" s="42"/>
      <c r="D243" s="219" t="s">
        <v>141</v>
      </c>
      <c r="E243" s="42"/>
      <c r="F243" s="220" t="s">
        <v>352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141</v>
      </c>
      <c r="AU243" s="19" t="s">
        <v>81</v>
      </c>
    </row>
    <row r="244" spans="1:51" s="15" customFormat="1" ht="12">
      <c r="A244" s="15"/>
      <c r="B244" s="247"/>
      <c r="C244" s="248"/>
      <c r="D244" s="226" t="s">
        <v>143</v>
      </c>
      <c r="E244" s="249" t="s">
        <v>19</v>
      </c>
      <c r="F244" s="250" t="s">
        <v>353</v>
      </c>
      <c r="G244" s="248"/>
      <c r="H244" s="249" t="s">
        <v>19</v>
      </c>
      <c r="I244" s="251"/>
      <c r="J244" s="248"/>
      <c r="K244" s="248"/>
      <c r="L244" s="252"/>
      <c r="M244" s="253"/>
      <c r="N244" s="254"/>
      <c r="O244" s="254"/>
      <c r="P244" s="254"/>
      <c r="Q244" s="254"/>
      <c r="R244" s="254"/>
      <c r="S244" s="254"/>
      <c r="T244" s="25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6" t="s">
        <v>143</v>
      </c>
      <c r="AU244" s="256" t="s">
        <v>81</v>
      </c>
      <c r="AV244" s="15" t="s">
        <v>79</v>
      </c>
      <c r="AW244" s="15" t="s">
        <v>32</v>
      </c>
      <c r="AX244" s="15" t="s">
        <v>71</v>
      </c>
      <c r="AY244" s="256" t="s">
        <v>131</v>
      </c>
    </row>
    <row r="245" spans="1:51" s="13" customFormat="1" ht="12">
      <c r="A245" s="13"/>
      <c r="B245" s="224"/>
      <c r="C245" s="225"/>
      <c r="D245" s="226" t="s">
        <v>143</v>
      </c>
      <c r="E245" s="227" t="s">
        <v>19</v>
      </c>
      <c r="F245" s="228" t="s">
        <v>139</v>
      </c>
      <c r="G245" s="225"/>
      <c r="H245" s="229">
        <v>4</v>
      </c>
      <c r="I245" s="230"/>
      <c r="J245" s="225"/>
      <c r="K245" s="225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143</v>
      </c>
      <c r="AU245" s="235" t="s">
        <v>81</v>
      </c>
      <c r="AV245" s="13" t="s">
        <v>81</v>
      </c>
      <c r="AW245" s="13" t="s">
        <v>32</v>
      </c>
      <c r="AX245" s="13" t="s">
        <v>79</v>
      </c>
      <c r="AY245" s="235" t="s">
        <v>131</v>
      </c>
    </row>
    <row r="246" spans="1:65" s="2" customFormat="1" ht="21.75" customHeight="1">
      <c r="A246" s="40"/>
      <c r="B246" s="41"/>
      <c r="C246" s="206" t="s">
        <v>370</v>
      </c>
      <c r="D246" s="206" t="s">
        <v>134</v>
      </c>
      <c r="E246" s="207" t="s">
        <v>355</v>
      </c>
      <c r="F246" s="208" t="s">
        <v>356</v>
      </c>
      <c r="G246" s="209" t="s">
        <v>307</v>
      </c>
      <c r="H246" s="210">
        <v>2</v>
      </c>
      <c r="I246" s="211"/>
      <c r="J246" s="212">
        <f>ROUND(I246*H246,2)</f>
        <v>0</v>
      </c>
      <c r="K246" s="208" t="s">
        <v>19</v>
      </c>
      <c r="L246" s="46"/>
      <c r="M246" s="213" t="s">
        <v>19</v>
      </c>
      <c r="N246" s="214" t="s">
        <v>42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229</v>
      </c>
      <c r="AT246" s="217" t="s">
        <v>134</v>
      </c>
      <c r="AU246" s="217" t="s">
        <v>81</v>
      </c>
      <c r="AY246" s="19" t="s">
        <v>131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79</v>
      </c>
      <c r="BK246" s="218">
        <f>ROUND(I246*H246,2)</f>
        <v>0</v>
      </c>
      <c r="BL246" s="19" t="s">
        <v>229</v>
      </c>
      <c r="BM246" s="217" t="s">
        <v>1064</v>
      </c>
    </row>
    <row r="247" spans="1:65" s="2" customFormat="1" ht="21.75" customHeight="1">
      <c r="A247" s="40"/>
      <c r="B247" s="41"/>
      <c r="C247" s="206" t="s">
        <v>377</v>
      </c>
      <c r="D247" s="206" t="s">
        <v>134</v>
      </c>
      <c r="E247" s="207" t="s">
        <v>359</v>
      </c>
      <c r="F247" s="208" t="s">
        <v>360</v>
      </c>
      <c r="G247" s="209" t="s">
        <v>307</v>
      </c>
      <c r="H247" s="210">
        <v>6</v>
      </c>
      <c r="I247" s="211"/>
      <c r="J247" s="212">
        <f>ROUND(I247*H247,2)</f>
        <v>0</v>
      </c>
      <c r="K247" s="208" t="s">
        <v>19</v>
      </c>
      <c r="L247" s="46"/>
      <c r="M247" s="213" t="s">
        <v>19</v>
      </c>
      <c r="N247" s="214" t="s">
        <v>42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229</v>
      </c>
      <c r="AT247" s="217" t="s">
        <v>134</v>
      </c>
      <c r="AU247" s="217" t="s">
        <v>81</v>
      </c>
      <c r="AY247" s="19" t="s">
        <v>131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79</v>
      </c>
      <c r="BK247" s="218">
        <f>ROUND(I247*H247,2)</f>
        <v>0</v>
      </c>
      <c r="BL247" s="19" t="s">
        <v>229</v>
      </c>
      <c r="BM247" s="217" t="s">
        <v>1065</v>
      </c>
    </row>
    <row r="248" spans="1:65" s="2" customFormat="1" ht="21.75" customHeight="1">
      <c r="A248" s="40"/>
      <c r="B248" s="41"/>
      <c r="C248" s="206" t="s">
        <v>382</v>
      </c>
      <c r="D248" s="206" t="s">
        <v>134</v>
      </c>
      <c r="E248" s="207" t="s">
        <v>363</v>
      </c>
      <c r="F248" s="208" t="s">
        <v>364</v>
      </c>
      <c r="G248" s="209" t="s">
        <v>307</v>
      </c>
      <c r="H248" s="210">
        <v>1</v>
      </c>
      <c r="I248" s="211"/>
      <c r="J248" s="212">
        <f>ROUND(I248*H248,2)</f>
        <v>0</v>
      </c>
      <c r="K248" s="208" t="s">
        <v>19</v>
      </c>
      <c r="L248" s="46"/>
      <c r="M248" s="213" t="s">
        <v>19</v>
      </c>
      <c r="N248" s="214" t="s">
        <v>42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229</v>
      </c>
      <c r="AT248" s="217" t="s">
        <v>134</v>
      </c>
      <c r="AU248" s="217" t="s">
        <v>81</v>
      </c>
      <c r="AY248" s="19" t="s">
        <v>131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79</v>
      </c>
      <c r="BK248" s="218">
        <f>ROUND(I248*H248,2)</f>
        <v>0</v>
      </c>
      <c r="BL248" s="19" t="s">
        <v>229</v>
      </c>
      <c r="BM248" s="217" t="s">
        <v>1066</v>
      </c>
    </row>
    <row r="249" spans="1:65" s="2" customFormat="1" ht="16.5" customHeight="1">
      <c r="A249" s="40"/>
      <c r="B249" s="41"/>
      <c r="C249" s="206" t="s">
        <v>389</v>
      </c>
      <c r="D249" s="206" t="s">
        <v>134</v>
      </c>
      <c r="E249" s="207" t="s">
        <v>367</v>
      </c>
      <c r="F249" s="208" t="s">
        <v>368</v>
      </c>
      <c r="G249" s="209" t="s">
        <v>307</v>
      </c>
      <c r="H249" s="210">
        <v>4</v>
      </c>
      <c r="I249" s="211"/>
      <c r="J249" s="212">
        <f>ROUND(I249*H249,2)</f>
        <v>0</v>
      </c>
      <c r="K249" s="208" t="s">
        <v>19</v>
      </c>
      <c r="L249" s="46"/>
      <c r="M249" s="213" t="s">
        <v>19</v>
      </c>
      <c r="N249" s="214" t="s">
        <v>42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229</v>
      </c>
      <c r="AT249" s="217" t="s">
        <v>134</v>
      </c>
      <c r="AU249" s="217" t="s">
        <v>81</v>
      </c>
      <c r="AY249" s="19" t="s">
        <v>131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79</v>
      </c>
      <c r="BK249" s="218">
        <f>ROUND(I249*H249,2)</f>
        <v>0</v>
      </c>
      <c r="BL249" s="19" t="s">
        <v>229</v>
      </c>
      <c r="BM249" s="217" t="s">
        <v>1067</v>
      </c>
    </row>
    <row r="250" spans="1:65" s="2" customFormat="1" ht="24.15" customHeight="1">
      <c r="A250" s="40"/>
      <c r="B250" s="41"/>
      <c r="C250" s="206" t="s">
        <v>393</v>
      </c>
      <c r="D250" s="206" t="s">
        <v>134</v>
      </c>
      <c r="E250" s="207" t="s">
        <v>873</v>
      </c>
      <c r="F250" s="208" t="s">
        <v>874</v>
      </c>
      <c r="G250" s="209" t="s">
        <v>281</v>
      </c>
      <c r="H250" s="257"/>
      <c r="I250" s="211"/>
      <c r="J250" s="212">
        <f>ROUND(I250*H250,2)</f>
        <v>0</v>
      </c>
      <c r="K250" s="208" t="s">
        <v>138</v>
      </c>
      <c r="L250" s="46"/>
      <c r="M250" s="213" t="s">
        <v>19</v>
      </c>
      <c r="N250" s="214" t="s">
        <v>42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229</v>
      </c>
      <c r="AT250" s="217" t="s">
        <v>134</v>
      </c>
      <c r="AU250" s="217" t="s">
        <v>81</v>
      </c>
      <c r="AY250" s="19" t="s">
        <v>131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79</v>
      </c>
      <c r="BK250" s="218">
        <f>ROUND(I250*H250,2)</f>
        <v>0</v>
      </c>
      <c r="BL250" s="19" t="s">
        <v>229</v>
      </c>
      <c r="BM250" s="217" t="s">
        <v>1068</v>
      </c>
    </row>
    <row r="251" spans="1:47" s="2" customFormat="1" ht="12">
      <c r="A251" s="40"/>
      <c r="B251" s="41"/>
      <c r="C251" s="42"/>
      <c r="D251" s="219" t="s">
        <v>141</v>
      </c>
      <c r="E251" s="42"/>
      <c r="F251" s="220" t="s">
        <v>876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141</v>
      </c>
      <c r="AU251" s="19" t="s">
        <v>81</v>
      </c>
    </row>
    <row r="252" spans="1:63" s="12" customFormat="1" ht="22.8" customHeight="1">
      <c r="A252" s="12"/>
      <c r="B252" s="190"/>
      <c r="C252" s="191"/>
      <c r="D252" s="192" t="s">
        <v>70</v>
      </c>
      <c r="E252" s="204" t="s">
        <v>375</v>
      </c>
      <c r="F252" s="204" t="s">
        <v>376</v>
      </c>
      <c r="G252" s="191"/>
      <c r="H252" s="191"/>
      <c r="I252" s="194"/>
      <c r="J252" s="205">
        <f>BK252</f>
        <v>0</v>
      </c>
      <c r="K252" s="191"/>
      <c r="L252" s="196"/>
      <c r="M252" s="197"/>
      <c r="N252" s="198"/>
      <c r="O252" s="198"/>
      <c r="P252" s="199">
        <f>SUM(P253:P256)</f>
        <v>0</v>
      </c>
      <c r="Q252" s="198"/>
      <c r="R252" s="199">
        <f>SUM(R253:R256)</f>
        <v>0.046</v>
      </c>
      <c r="S252" s="198"/>
      <c r="T252" s="200">
        <f>SUM(T253:T256)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1" t="s">
        <v>81</v>
      </c>
      <c r="AT252" s="202" t="s">
        <v>70</v>
      </c>
      <c r="AU252" s="202" t="s">
        <v>79</v>
      </c>
      <c r="AY252" s="201" t="s">
        <v>131</v>
      </c>
      <c r="BK252" s="203">
        <f>SUM(BK253:BK256)</f>
        <v>0</v>
      </c>
    </row>
    <row r="253" spans="1:65" s="2" customFormat="1" ht="24.15" customHeight="1">
      <c r="A253" s="40"/>
      <c r="B253" s="41"/>
      <c r="C253" s="206" t="s">
        <v>400</v>
      </c>
      <c r="D253" s="206" t="s">
        <v>134</v>
      </c>
      <c r="E253" s="207" t="s">
        <v>378</v>
      </c>
      <c r="F253" s="208" t="s">
        <v>379</v>
      </c>
      <c r="G253" s="209" t="s">
        <v>176</v>
      </c>
      <c r="H253" s="210">
        <v>5</v>
      </c>
      <c r="I253" s="211"/>
      <c r="J253" s="212">
        <f>ROUND(I253*H253,2)</f>
        <v>0</v>
      </c>
      <c r="K253" s="208" t="s">
        <v>138</v>
      </c>
      <c r="L253" s="46"/>
      <c r="M253" s="213" t="s">
        <v>19</v>
      </c>
      <c r="N253" s="214" t="s">
        <v>42</v>
      </c>
      <c r="O253" s="86"/>
      <c r="P253" s="215">
        <f>O253*H253</f>
        <v>0</v>
      </c>
      <c r="Q253" s="215">
        <v>0.0092</v>
      </c>
      <c r="R253" s="215">
        <f>Q253*H253</f>
        <v>0.046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229</v>
      </c>
      <c r="AT253" s="217" t="s">
        <v>134</v>
      </c>
      <c r="AU253" s="217" t="s">
        <v>81</v>
      </c>
      <c r="AY253" s="19" t="s">
        <v>131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79</v>
      </c>
      <c r="BK253" s="218">
        <f>ROUND(I253*H253,2)</f>
        <v>0</v>
      </c>
      <c r="BL253" s="19" t="s">
        <v>229</v>
      </c>
      <c r="BM253" s="217" t="s">
        <v>1069</v>
      </c>
    </row>
    <row r="254" spans="1:47" s="2" customFormat="1" ht="12">
      <c r="A254" s="40"/>
      <c r="B254" s="41"/>
      <c r="C254" s="42"/>
      <c r="D254" s="219" t="s">
        <v>141</v>
      </c>
      <c r="E254" s="42"/>
      <c r="F254" s="220" t="s">
        <v>381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141</v>
      </c>
      <c r="AU254" s="19" t="s">
        <v>81</v>
      </c>
    </row>
    <row r="255" spans="1:65" s="2" customFormat="1" ht="24.15" customHeight="1">
      <c r="A255" s="40"/>
      <c r="B255" s="41"/>
      <c r="C255" s="206" t="s">
        <v>404</v>
      </c>
      <c r="D255" s="206" t="s">
        <v>134</v>
      </c>
      <c r="E255" s="207" t="s">
        <v>878</v>
      </c>
      <c r="F255" s="208" t="s">
        <v>879</v>
      </c>
      <c r="G255" s="209" t="s">
        <v>281</v>
      </c>
      <c r="H255" s="257"/>
      <c r="I255" s="211"/>
      <c r="J255" s="212">
        <f>ROUND(I255*H255,2)</f>
        <v>0</v>
      </c>
      <c r="K255" s="208" t="s">
        <v>138</v>
      </c>
      <c r="L255" s="46"/>
      <c r="M255" s="213" t="s">
        <v>19</v>
      </c>
      <c r="N255" s="214" t="s">
        <v>42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229</v>
      </c>
      <c r="AT255" s="217" t="s">
        <v>134</v>
      </c>
      <c r="AU255" s="217" t="s">
        <v>81</v>
      </c>
      <c r="AY255" s="19" t="s">
        <v>131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79</v>
      </c>
      <c r="BK255" s="218">
        <f>ROUND(I255*H255,2)</f>
        <v>0</v>
      </c>
      <c r="BL255" s="19" t="s">
        <v>229</v>
      </c>
      <c r="BM255" s="217" t="s">
        <v>1070</v>
      </c>
    </row>
    <row r="256" spans="1:47" s="2" customFormat="1" ht="12">
      <c r="A256" s="40"/>
      <c r="B256" s="41"/>
      <c r="C256" s="42"/>
      <c r="D256" s="219" t="s">
        <v>141</v>
      </c>
      <c r="E256" s="42"/>
      <c r="F256" s="220" t="s">
        <v>881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141</v>
      </c>
      <c r="AU256" s="19" t="s">
        <v>81</v>
      </c>
    </row>
    <row r="257" spans="1:63" s="12" customFormat="1" ht="22.8" customHeight="1">
      <c r="A257" s="12"/>
      <c r="B257" s="190"/>
      <c r="C257" s="191"/>
      <c r="D257" s="192" t="s">
        <v>70</v>
      </c>
      <c r="E257" s="204" t="s">
        <v>387</v>
      </c>
      <c r="F257" s="204" t="s">
        <v>388</v>
      </c>
      <c r="G257" s="191"/>
      <c r="H257" s="191"/>
      <c r="I257" s="194"/>
      <c r="J257" s="205">
        <f>BK257</f>
        <v>0</v>
      </c>
      <c r="K257" s="191"/>
      <c r="L257" s="196"/>
      <c r="M257" s="197"/>
      <c r="N257" s="198"/>
      <c r="O257" s="198"/>
      <c r="P257" s="199">
        <f>SUM(P258:P260)</f>
        <v>0</v>
      </c>
      <c r="Q257" s="198"/>
      <c r="R257" s="199">
        <f>SUM(R258:R260)</f>
        <v>0</v>
      </c>
      <c r="S257" s="198"/>
      <c r="T257" s="200">
        <f>SUM(T258:T260)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1" t="s">
        <v>81</v>
      </c>
      <c r="AT257" s="202" t="s">
        <v>70</v>
      </c>
      <c r="AU257" s="202" t="s">
        <v>79</v>
      </c>
      <c r="AY257" s="201" t="s">
        <v>131</v>
      </c>
      <c r="BK257" s="203">
        <f>SUM(BK258:BK260)</f>
        <v>0</v>
      </c>
    </row>
    <row r="258" spans="1:65" s="2" customFormat="1" ht="24.15" customHeight="1">
      <c r="A258" s="40"/>
      <c r="B258" s="41"/>
      <c r="C258" s="206" t="s">
        <v>408</v>
      </c>
      <c r="D258" s="206" t="s">
        <v>134</v>
      </c>
      <c r="E258" s="207" t="s">
        <v>390</v>
      </c>
      <c r="F258" s="208" t="s">
        <v>391</v>
      </c>
      <c r="G258" s="209" t="s">
        <v>176</v>
      </c>
      <c r="H258" s="210">
        <v>1</v>
      </c>
      <c r="I258" s="211"/>
      <c r="J258" s="212">
        <f>ROUND(I258*H258,2)</f>
        <v>0</v>
      </c>
      <c r="K258" s="208" t="s">
        <v>19</v>
      </c>
      <c r="L258" s="46"/>
      <c r="M258" s="213" t="s">
        <v>19</v>
      </c>
      <c r="N258" s="214" t="s">
        <v>42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229</v>
      </c>
      <c r="AT258" s="217" t="s">
        <v>134</v>
      </c>
      <c r="AU258" s="217" t="s">
        <v>81</v>
      </c>
      <c r="AY258" s="19" t="s">
        <v>131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79</v>
      </c>
      <c r="BK258" s="218">
        <f>ROUND(I258*H258,2)</f>
        <v>0</v>
      </c>
      <c r="BL258" s="19" t="s">
        <v>229</v>
      </c>
      <c r="BM258" s="217" t="s">
        <v>1071</v>
      </c>
    </row>
    <row r="259" spans="1:65" s="2" customFormat="1" ht="24.15" customHeight="1">
      <c r="A259" s="40"/>
      <c r="B259" s="41"/>
      <c r="C259" s="206" t="s">
        <v>412</v>
      </c>
      <c r="D259" s="206" t="s">
        <v>134</v>
      </c>
      <c r="E259" s="207" t="s">
        <v>883</v>
      </c>
      <c r="F259" s="208" t="s">
        <v>884</v>
      </c>
      <c r="G259" s="209" t="s">
        <v>281</v>
      </c>
      <c r="H259" s="257"/>
      <c r="I259" s="211"/>
      <c r="J259" s="212">
        <f>ROUND(I259*H259,2)</f>
        <v>0</v>
      </c>
      <c r="K259" s="208" t="s">
        <v>138</v>
      </c>
      <c r="L259" s="46"/>
      <c r="M259" s="213" t="s">
        <v>19</v>
      </c>
      <c r="N259" s="214" t="s">
        <v>42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229</v>
      </c>
      <c r="AT259" s="217" t="s">
        <v>134</v>
      </c>
      <c r="AU259" s="217" t="s">
        <v>81</v>
      </c>
      <c r="AY259" s="19" t="s">
        <v>131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79</v>
      </c>
      <c r="BK259" s="218">
        <f>ROUND(I259*H259,2)</f>
        <v>0</v>
      </c>
      <c r="BL259" s="19" t="s">
        <v>229</v>
      </c>
      <c r="BM259" s="217" t="s">
        <v>1072</v>
      </c>
    </row>
    <row r="260" spans="1:47" s="2" customFormat="1" ht="12">
      <c r="A260" s="40"/>
      <c r="B260" s="41"/>
      <c r="C260" s="42"/>
      <c r="D260" s="219" t="s">
        <v>141</v>
      </c>
      <c r="E260" s="42"/>
      <c r="F260" s="220" t="s">
        <v>886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141</v>
      </c>
      <c r="AU260" s="19" t="s">
        <v>81</v>
      </c>
    </row>
    <row r="261" spans="1:63" s="12" customFormat="1" ht="22.8" customHeight="1">
      <c r="A261" s="12"/>
      <c r="B261" s="190"/>
      <c r="C261" s="191"/>
      <c r="D261" s="192" t="s">
        <v>70</v>
      </c>
      <c r="E261" s="204" t="s">
        <v>398</v>
      </c>
      <c r="F261" s="204" t="s">
        <v>399</v>
      </c>
      <c r="G261" s="191"/>
      <c r="H261" s="191"/>
      <c r="I261" s="194"/>
      <c r="J261" s="205">
        <f>BK261</f>
        <v>0</v>
      </c>
      <c r="K261" s="191"/>
      <c r="L261" s="196"/>
      <c r="M261" s="197"/>
      <c r="N261" s="198"/>
      <c r="O261" s="198"/>
      <c r="P261" s="199">
        <f>SUM(P262:P267)</f>
        <v>0</v>
      </c>
      <c r="Q261" s="198"/>
      <c r="R261" s="199">
        <f>SUM(R262:R267)</f>
        <v>0</v>
      </c>
      <c r="S261" s="198"/>
      <c r="T261" s="200">
        <f>SUM(T262:T267)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1" t="s">
        <v>81</v>
      </c>
      <c r="AT261" s="202" t="s">
        <v>70</v>
      </c>
      <c r="AU261" s="202" t="s">
        <v>79</v>
      </c>
      <c r="AY261" s="201" t="s">
        <v>131</v>
      </c>
      <c r="BK261" s="203">
        <f>SUM(BK262:BK267)</f>
        <v>0</v>
      </c>
    </row>
    <row r="262" spans="1:65" s="2" customFormat="1" ht="16.5" customHeight="1">
      <c r="A262" s="40"/>
      <c r="B262" s="41"/>
      <c r="C262" s="206" t="s">
        <v>419</v>
      </c>
      <c r="D262" s="206" t="s">
        <v>134</v>
      </c>
      <c r="E262" s="207" t="s">
        <v>401</v>
      </c>
      <c r="F262" s="208" t="s">
        <v>402</v>
      </c>
      <c r="G262" s="209" t="s">
        <v>307</v>
      </c>
      <c r="H262" s="210">
        <v>6</v>
      </c>
      <c r="I262" s="211"/>
      <c r="J262" s="212">
        <f>ROUND(I262*H262,2)</f>
        <v>0</v>
      </c>
      <c r="K262" s="208" t="s">
        <v>19</v>
      </c>
      <c r="L262" s="46"/>
      <c r="M262" s="213" t="s">
        <v>19</v>
      </c>
      <c r="N262" s="214" t="s">
        <v>42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229</v>
      </c>
      <c r="AT262" s="217" t="s">
        <v>134</v>
      </c>
      <c r="AU262" s="217" t="s">
        <v>81</v>
      </c>
      <c r="AY262" s="19" t="s">
        <v>131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79</v>
      </c>
      <c r="BK262" s="218">
        <f>ROUND(I262*H262,2)</f>
        <v>0</v>
      </c>
      <c r="BL262" s="19" t="s">
        <v>229</v>
      </c>
      <c r="BM262" s="217" t="s">
        <v>1073</v>
      </c>
    </row>
    <row r="263" spans="1:65" s="2" customFormat="1" ht="21.75" customHeight="1">
      <c r="A263" s="40"/>
      <c r="B263" s="41"/>
      <c r="C263" s="206" t="s">
        <v>425</v>
      </c>
      <c r="D263" s="206" t="s">
        <v>134</v>
      </c>
      <c r="E263" s="207" t="s">
        <v>888</v>
      </c>
      <c r="F263" s="208" t="s">
        <v>889</v>
      </c>
      <c r="G263" s="209" t="s">
        <v>307</v>
      </c>
      <c r="H263" s="210">
        <v>1</v>
      </c>
      <c r="I263" s="211"/>
      <c r="J263" s="212">
        <f>ROUND(I263*H263,2)</f>
        <v>0</v>
      </c>
      <c r="K263" s="208" t="s">
        <v>19</v>
      </c>
      <c r="L263" s="46"/>
      <c r="M263" s="213" t="s">
        <v>19</v>
      </c>
      <c r="N263" s="214" t="s">
        <v>42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229</v>
      </c>
      <c r="AT263" s="217" t="s">
        <v>134</v>
      </c>
      <c r="AU263" s="217" t="s">
        <v>81</v>
      </c>
      <c r="AY263" s="19" t="s">
        <v>131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79</v>
      </c>
      <c r="BK263" s="218">
        <f>ROUND(I263*H263,2)</f>
        <v>0</v>
      </c>
      <c r="BL263" s="19" t="s">
        <v>229</v>
      </c>
      <c r="BM263" s="217" t="s">
        <v>1074</v>
      </c>
    </row>
    <row r="264" spans="1:65" s="2" customFormat="1" ht="16.5" customHeight="1">
      <c r="A264" s="40"/>
      <c r="B264" s="41"/>
      <c r="C264" s="206" t="s">
        <v>432</v>
      </c>
      <c r="D264" s="206" t="s">
        <v>134</v>
      </c>
      <c r="E264" s="207" t="s">
        <v>405</v>
      </c>
      <c r="F264" s="208" t="s">
        <v>406</v>
      </c>
      <c r="G264" s="209" t="s">
        <v>307</v>
      </c>
      <c r="H264" s="210">
        <v>2</v>
      </c>
      <c r="I264" s="211"/>
      <c r="J264" s="212">
        <f>ROUND(I264*H264,2)</f>
        <v>0</v>
      </c>
      <c r="K264" s="208" t="s">
        <v>19</v>
      </c>
      <c r="L264" s="46"/>
      <c r="M264" s="213" t="s">
        <v>19</v>
      </c>
      <c r="N264" s="214" t="s">
        <v>42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229</v>
      </c>
      <c r="AT264" s="217" t="s">
        <v>134</v>
      </c>
      <c r="AU264" s="217" t="s">
        <v>81</v>
      </c>
      <c r="AY264" s="19" t="s">
        <v>131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79</v>
      </c>
      <c r="BK264" s="218">
        <f>ROUND(I264*H264,2)</f>
        <v>0</v>
      </c>
      <c r="BL264" s="19" t="s">
        <v>229</v>
      </c>
      <c r="BM264" s="217" t="s">
        <v>1075</v>
      </c>
    </row>
    <row r="265" spans="1:65" s="2" customFormat="1" ht="16.5" customHeight="1">
      <c r="A265" s="40"/>
      <c r="B265" s="41"/>
      <c r="C265" s="206" t="s">
        <v>439</v>
      </c>
      <c r="D265" s="206" t="s">
        <v>134</v>
      </c>
      <c r="E265" s="207" t="s">
        <v>409</v>
      </c>
      <c r="F265" s="208" t="s">
        <v>410</v>
      </c>
      <c r="G265" s="209" t="s">
        <v>176</v>
      </c>
      <c r="H265" s="210">
        <v>1</v>
      </c>
      <c r="I265" s="211"/>
      <c r="J265" s="212">
        <f>ROUND(I265*H265,2)</f>
        <v>0</v>
      </c>
      <c r="K265" s="208" t="s">
        <v>19</v>
      </c>
      <c r="L265" s="46"/>
      <c r="M265" s="213" t="s">
        <v>19</v>
      </c>
      <c r="N265" s="214" t="s">
        <v>42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229</v>
      </c>
      <c r="AT265" s="217" t="s">
        <v>134</v>
      </c>
      <c r="AU265" s="217" t="s">
        <v>81</v>
      </c>
      <c r="AY265" s="19" t="s">
        <v>131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79</v>
      </c>
      <c r="BK265" s="218">
        <f>ROUND(I265*H265,2)</f>
        <v>0</v>
      </c>
      <c r="BL265" s="19" t="s">
        <v>229</v>
      </c>
      <c r="BM265" s="217" t="s">
        <v>1076</v>
      </c>
    </row>
    <row r="266" spans="1:65" s="2" customFormat="1" ht="24.15" customHeight="1">
      <c r="A266" s="40"/>
      <c r="B266" s="41"/>
      <c r="C266" s="206" t="s">
        <v>443</v>
      </c>
      <c r="D266" s="206" t="s">
        <v>134</v>
      </c>
      <c r="E266" s="207" t="s">
        <v>893</v>
      </c>
      <c r="F266" s="208" t="s">
        <v>894</v>
      </c>
      <c r="G266" s="209" t="s">
        <v>281</v>
      </c>
      <c r="H266" s="257"/>
      <c r="I266" s="211"/>
      <c r="J266" s="212">
        <f>ROUND(I266*H266,2)</f>
        <v>0</v>
      </c>
      <c r="K266" s="208" t="s">
        <v>138</v>
      </c>
      <c r="L266" s="46"/>
      <c r="M266" s="213" t="s">
        <v>19</v>
      </c>
      <c r="N266" s="214" t="s">
        <v>42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229</v>
      </c>
      <c r="AT266" s="217" t="s">
        <v>134</v>
      </c>
      <c r="AU266" s="217" t="s">
        <v>81</v>
      </c>
      <c r="AY266" s="19" t="s">
        <v>131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79</v>
      </c>
      <c r="BK266" s="218">
        <f>ROUND(I266*H266,2)</f>
        <v>0</v>
      </c>
      <c r="BL266" s="19" t="s">
        <v>229</v>
      </c>
      <c r="BM266" s="217" t="s">
        <v>1077</v>
      </c>
    </row>
    <row r="267" spans="1:47" s="2" customFormat="1" ht="12">
      <c r="A267" s="40"/>
      <c r="B267" s="41"/>
      <c r="C267" s="42"/>
      <c r="D267" s="219" t="s">
        <v>141</v>
      </c>
      <c r="E267" s="42"/>
      <c r="F267" s="220" t="s">
        <v>896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141</v>
      </c>
      <c r="AU267" s="19" t="s">
        <v>81</v>
      </c>
    </row>
    <row r="268" spans="1:63" s="12" customFormat="1" ht="22.8" customHeight="1">
      <c r="A268" s="12"/>
      <c r="B268" s="190"/>
      <c r="C268" s="191"/>
      <c r="D268" s="192" t="s">
        <v>70</v>
      </c>
      <c r="E268" s="204" t="s">
        <v>417</v>
      </c>
      <c r="F268" s="204" t="s">
        <v>418</v>
      </c>
      <c r="G268" s="191"/>
      <c r="H268" s="191"/>
      <c r="I268" s="194"/>
      <c r="J268" s="205">
        <f>BK268</f>
        <v>0</v>
      </c>
      <c r="K268" s="191"/>
      <c r="L268" s="196"/>
      <c r="M268" s="197"/>
      <c r="N268" s="198"/>
      <c r="O268" s="198"/>
      <c r="P268" s="199">
        <f>SUM(P269:P273)</f>
        <v>0</v>
      </c>
      <c r="Q268" s="198"/>
      <c r="R268" s="199">
        <f>SUM(R269:R273)</f>
        <v>0.16948359999999998</v>
      </c>
      <c r="S268" s="198"/>
      <c r="T268" s="200">
        <f>SUM(T269:T273)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1" t="s">
        <v>81</v>
      </c>
      <c r="AT268" s="202" t="s">
        <v>70</v>
      </c>
      <c r="AU268" s="202" t="s">
        <v>79</v>
      </c>
      <c r="AY268" s="201" t="s">
        <v>131</v>
      </c>
      <c r="BK268" s="203">
        <f>SUM(BK269:BK273)</f>
        <v>0</v>
      </c>
    </row>
    <row r="269" spans="1:65" s="2" customFormat="1" ht="37.8" customHeight="1">
      <c r="A269" s="40"/>
      <c r="B269" s="41"/>
      <c r="C269" s="206" t="s">
        <v>450</v>
      </c>
      <c r="D269" s="206" t="s">
        <v>134</v>
      </c>
      <c r="E269" s="207" t="s">
        <v>420</v>
      </c>
      <c r="F269" s="208" t="s">
        <v>421</v>
      </c>
      <c r="G269" s="209" t="s">
        <v>137</v>
      </c>
      <c r="H269" s="210">
        <v>5.72</v>
      </c>
      <c r="I269" s="211"/>
      <c r="J269" s="212">
        <f>ROUND(I269*H269,2)</f>
        <v>0</v>
      </c>
      <c r="K269" s="208" t="s">
        <v>138</v>
      </c>
      <c r="L269" s="46"/>
      <c r="M269" s="213" t="s">
        <v>19</v>
      </c>
      <c r="N269" s="214" t="s">
        <v>42</v>
      </c>
      <c r="O269" s="86"/>
      <c r="P269" s="215">
        <f>O269*H269</f>
        <v>0</v>
      </c>
      <c r="Q269" s="215">
        <v>0.02963</v>
      </c>
      <c r="R269" s="215">
        <f>Q269*H269</f>
        <v>0.16948359999999998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229</v>
      </c>
      <c r="AT269" s="217" t="s">
        <v>134</v>
      </c>
      <c r="AU269" s="217" t="s">
        <v>81</v>
      </c>
      <c r="AY269" s="19" t="s">
        <v>131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79</v>
      </c>
      <c r="BK269" s="218">
        <f>ROUND(I269*H269,2)</f>
        <v>0</v>
      </c>
      <c r="BL269" s="19" t="s">
        <v>229</v>
      </c>
      <c r="BM269" s="217" t="s">
        <v>1078</v>
      </c>
    </row>
    <row r="270" spans="1:47" s="2" customFormat="1" ht="12">
      <c r="A270" s="40"/>
      <c r="B270" s="41"/>
      <c r="C270" s="42"/>
      <c r="D270" s="219" t="s">
        <v>141</v>
      </c>
      <c r="E270" s="42"/>
      <c r="F270" s="220" t="s">
        <v>423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141</v>
      </c>
      <c r="AU270" s="19" t="s">
        <v>81</v>
      </c>
    </row>
    <row r="271" spans="1:51" s="13" customFormat="1" ht="12">
      <c r="A271" s="13"/>
      <c r="B271" s="224"/>
      <c r="C271" s="225"/>
      <c r="D271" s="226" t="s">
        <v>143</v>
      </c>
      <c r="E271" s="227" t="s">
        <v>19</v>
      </c>
      <c r="F271" s="228" t="s">
        <v>1079</v>
      </c>
      <c r="G271" s="225"/>
      <c r="H271" s="229">
        <v>5.72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143</v>
      </c>
      <c r="AU271" s="235" t="s">
        <v>81</v>
      </c>
      <c r="AV271" s="13" t="s">
        <v>81</v>
      </c>
      <c r="AW271" s="13" t="s">
        <v>32</v>
      </c>
      <c r="AX271" s="13" t="s">
        <v>79</v>
      </c>
      <c r="AY271" s="235" t="s">
        <v>131</v>
      </c>
    </row>
    <row r="272" spans="1:65" s="2" customFormat="1" ht="24.15" customHeight="1">
      <c r="A272" s="40"/>
      <c r="B272" s="41"/>
      <c r="C272" s="206" t="s">
        <v>457</v>
      </c>
      <c r="D272" s="206" t="s">
        <v>134</v>
      </c>
      <c r="E272" s="207" t="s">
        <v>899</v>
      </c>
      <c r="F272" s="208" t="s">
        <v>900</v>
      </c>
      <c r="G272" s="209" t="s">
        <v>281</v>
      </c>
      <c r="H272" s="257"/>
      <c r="I272" s="211"/>
      <c r="J272" s="212">
        <f>ROUND(I272*H272,2)</f>
        <v>0</v>
      </c>
      <c r="K272" s="208" t="s">
        <v>138</v>
      </c>
      <c r="L272" s="46"/>
      <c r="M272" s="213" t="s">
        <v>19</v>
      </c>
      <c r="N272" s="214" t="s">
        <v>42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229</v>
      </c>
      <c r="AT272" s="217" t="s">
        <v>134</v>
      </c>
      <c r="AU272" s="217" t="s">
        <v>81</v>
      </c>
      <c r="AY272" s="19" t="s">
        <v>131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79</v>
      </c>
      <c r="BK272" s="218">
        <f>ROUND(I272*H272,2)</f>
        <v>0</v>
      </c>
      <c r="BL272" s="19" t="s">
        <v>229</v>
      </c>
      <c r="BM272" s="217" t="s">
        <v>1080</v>
      </c>
    </row>
    <row r="273" spans="1:47" s="2" customFormat="1" ht="12">
      <c r="A273" s="40"/>
      <c r="B273" s="41"/>
      <c r="C273" s="42"/>
      <c r="D273" s="219" t="s">
        <v>141</v>
      </c>
      <c r="E273" s="42"/>
      <c r="F273" s="220" t="s">
        <v>902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141</v>
      </c>
      <c r="AU273" s="19" t="s">
        <v>81</v>
      </c>
    </row>
    <row r="274" spans="1:63" s="12" customFormat="1" ht="22.8" customHeight="1">
      <c r="A274" s="12"/>
      <c r="B274" s="190"/>
      <c r="C274" s="191"/>
      <c r="D274" s="192" t="s">
        <v>70</v>
      </c>
      <c r="E274" s="204" t="s">
        <v>430</v>
      </c>
      <c r="F274" s="204" t="s">
        <v>431</v>
      </c>
      <c r="G274" s="191"/>
      <c r="H274" s="191"/>
      <c r="I274" s="194"/>
      <c r="J274" s="205">
        <f>BK274</f>
        <v>0</v>
      </c>
      <c r="K274" s="191"/>
      <c r="L274" s="196"/>
      <c r="M274" s="197"/>
      <c r="N274" s="198"/>
      <c r="O274" s="198"/>
      <c r="P274" s="199">
        <f>SUM(P275:P291)</f>
        <v>0</v>
      </c>
      <c r="Q274" s="198"/>
      <c r="R274" s="199">
        <f>SUM(R275:R291)</f>
        <v>0.18975000000000003</v>
      </c>
      <c r="S274" s="198"/>
      <c r="T274" s="200">
        <f>SUM(T275:T291)</f>
        <v>0.24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1" t="s">
        <v>81</v>
      </c>
      <c r="AT274" s="202" t="s">
        <v>70</v>
      </c>
      <c r="AU274" s="202" t="s">
        <v>79</v>
      </c>
      <c r="AY274" s="201" t="s">
        <v>131</v>
      </c>
      <c r="BK274" s="203">
        <f>SUM(BK275:BK291)</f>
        <v>0</v>
      </c>
    </row>
    <row r="275" spans="1:65" s="2" customFormat="1" ht="16.5" customHeight="1">
      <c r="A275" s="40"/>
      <c r="B275" s="41"/>
      <c r="C275" s="206" t="s">
        <v>462</v>
      </c>
      <c r="D275" s="206" t="s">
        <v>134</v>
      </c>
      <c r="E275" s="207" t="s">
        <v>433</v>
      </c>
      <c r="F275" s="208" t="s">
        <v>434</v>
      </c>
      <c r="G275" s="209" t="s">
        <v>307</v>
      </c>
      <c r="H275" s="210">
        <v>10</v>
      </c>
      <c r="I275" s="211"/>
      <c r="J275" s="212">
        <f>ROUND(I275*H275,2)</f>
        <v>0</v>
      </c>
      <c r="K275" s="208" t="s">
        <v>138</v>
      </c>
      <c r="L275" s="46"/>
      <c r="M275" s="213" t="s">
        <v>19</v>
      </c>
      <c r="N275" s="214" t="s">
        <v>42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0.024</v>
      </c>
      <c r="T275" s="216">
        <f>S275*H275</f>
        <v>0.24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229</v>
      </c>
      <c r="AT275" s="217" t="s">
        <v>134</v>
      </c>
      <c r="AU275" s="217" t="s">
        <v>81</v>
      </c>
      <c r="AY275" s="19" t="s">
        <v>131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79</v>
      </c>
      <c r="BK275" s="218">
        <f>ROUND(I275*H275,2)</f>
        <v>0</v>
      </c>
      <c r="BL275" s="19" t="s">
        <v>229</v>
      </c>
      <c r="BM275" s="217" t="s">
        <v>1081</v>
      </c>
    </row>
    <row r="276" spans="1:47" s="2" customFormat="1" ht="12">
      <c r="A276" s="40"/>
      <c r="B276" s="41"/>
      <c r="C276" s="42"/>
      <c r="D276" s="219" t="s">
        <v>141</v>
      </c>
      <c r="E276" s="42"/>
      <c r="F276" s="220" t="s">
        <v>436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141</v>
      </c>
      <c r="AU276" s="19" t="s">
        <v>81</v>
      </c>
    </row>
    <row r="277" spans="1:51" s="15" customFormat="1" ht="12">
      <c r="A277" s="15"/>
      <c r="B277" s="247"/>
      <c r="C277" s="248"/>
      <c r="D277" s="226" t="s">
        <v>143</v>
      </c>
      <c r="E277" s="249" t="s">
        <v>19</v>
      </c>
      <c r="F277" s="250" t="s">
        <v>437</v>
      </c>
      <c r="G277" s="248"/>
      <c r="H277" s="249" t="s">
        <v>19</v>
      </c>
      <c r="I277" s="251"/>
      <c r="J277" s="248"/>
      <c r="K277" s="248"/>
      <c r="L277" s="252"/>
      <c r="M277" s="253"/>
      <c r="N277" s="254"/>
      <c r="O277" s="254"/>
      <c r="P277" s="254"/>
      <c r="Q277" s="254"/>
      <c r="R277" s="254"/>
      <c r="S277" s="254"/>
      <c r="T277" s="25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6" t="s">
        <v>143</v>
      </c>
      <c r="AU277" s="256" t="s">
        <v>81</v>
      </c>
      <c r="AV277" s="15" t="s">
        <v>79</v>
      </c>
      <c r="AW277" s="15" t="s">
        <v>32</v>
      </c>
      <c r="AX277" s="15" t="s">
        <v>71</v>
      </c>
      <c r="AY277" s="256" t="s">
        <v>131</v>
      </c>
    </row>
    <row r="278" spans="1:51" s="13" customFormat="1" ht="12">
      <c r="A278" s="13"/>
      <c r="B278" s="224"/>
      <c r="C278" s="225"/>
      <c r="D278" s="226" t="s">
        <v>143</v>
      </c>
      <c r="E278" s="227" t="s">
        <v>19</v>
      </c>
      <c r="F278" s="228" t="s">
        <v>194</v>
      </c>
      <c r="G278" s="225"/>
      <c r="H278" s="229">
        <v>10</v>
      </c>
      <c r="I278" s="230"/>
      <c r="J278" s="225"/>
      <c r="K278" s="225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143</v>
      </c>
      <c r="AU278" s="235" t="s">
        <v>81</v>
      </c>
      <c r="AV278" s="13" t="s">
        <v>81</v>
      </c>
      <c r="AW278" s="13" t="s">
        <v>32</v>
      </c>
      <c r="AX278" s="13" t="s">
        <v>79</v>
      </c>
      <c r="AY278" s="235" t="s">
        <v>131</v>
      </c>
    </row>
    <row r="279" spans="1:65" s="2" customFormat="1" ht="24.15" customHeight="1">
      <c r="A279" s="40"/>
      <c r="B279" s="41"/>
      <c r="C279" s="206" t="s">
        <v>467</v>
      </c>
      <c r="D279" s="206" t="s">
        <v>134</v>
      </c>
      <c r="E279" s="207" t="s">
        <v>904</v>
      </c>
      <c r="F279" s="208" t="s">
        <v>905</v>
      </c>
      <c r="G279" s="209" t="s">
        <v>307</v>
      </c>
      <c r="H279" s="210">
        <v>10</v>
      </c>
      <c r="I279" s="211"/>
      <c r="J279" s="212">
        <f>ROUND(I279*H279,2)</f>
        <v>0</v>
      </c>
      <c r="K279" s="208" t="s">
        <v>138</v>
      </c>
      <c r="L279" s="46"/>
      <c r="M279" s="213" t="s">
        <v>19</v>
      </c>
      <c r="N279" s="214" t="s">
        <v>42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229</v>
      </c>
      <c r="AT279" s="217" t="s">
        <v>134</v>
      </c>
      <c r="AU279" s="217" t="s">
        <v>81</v>
      </c>
      <c r="AY279" s="19" t="s">
        <v>131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79</v>
      </c>
      <c r="BK279" s="218">
        <f>ROUND(I279*H279,2)</f>
        <v>0</v>
      </c>
      <c r="BL279" s="19" t="s">
        <v>229</v>
      </c>
      <c r="BM279" s="217" t="s">
        <v>1082</v>
      </c>
    </row>
    <row r="280" spans="1:47" s="2" customFormat="1" ht="12">
      <c r="A280" s="40"/>
      <c r="B280" s="41"/>
      <c r="C280" s="42"/>
      <c r="D280" s="219" t="s">
        <v>141</v>
      </c>
      <c r="E280" s="42"/>
      <c r="F280" s="220" t="s">
        <v>907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141</v>
      </c>
      <c r="AU280" s="19" t="s">
        <v>81</v>
      </c>
    </row>
    <row r="281" spans="1:65" s="2" customFormat="1" ht="16.5" customHeight="1">
      <c r="A281" s="40"/>
      <c r="B281" s="41"/>
      <c r="C281" s="258" t="s">
        <v>472</v>
      </c>
      <c r="D281" s="258" t="s">
        <v>338</v>
      </c>
      <c r="E281" s="259" t="s">
        <v>908</v>
      </c>
      <c r="F281" s="260" t="s">
        <v>909</v>
      </c>
      <c r="G281" s="261" t="s">
        <v>307</v>
      </c>
      <c r="H281" s="262">
        <v>8</v>
      </c>
      <c r="I281" s="263"/>
      <c r="J281" s="264">
        <f>ROUND(I281*H281,2)</f>
        <v>0</v>
      </c>
      <c r="K281" s="260" t="s">
        <v>138</v>
      </c>
      <c r="L281" s="265"/>
      <c r="M281" s="266" t="s">
        <v>19</v>
      </c>
      <c r="N281" s="267" t="s">
        <v>42</v>
      </c>
      <c r="O281" s="86"/>
      <c r="P281" s="215">
        <f>O281*H281</f>
        <v>0</v>
      </c>
      <c r="Q281" s="215">
        <v>0.016</v>
      </c>
      <c r="R281" s="215">
        <f>Q281*H281</f>
        <v>0.128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316</v>
      </c>
      <c r="AT281" s="217" t="s">
        <v>338</v>
      </c>
      <c r="AU281" s="217" t="s">
        <v>81</v>
      </c>
      <c r="AY281" s="19" t="s">
        <v>131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79</v>
      </c>
      <c r="BK281" s="218">
        <f>ROUND(I281*H281,2)</f>
        <v>0</v>
      </c>
      <c r="BL281" s="19" t="s">
        <v>229</v>
      </c>
      <c r="BM281" s="217" t="s">
        <v>1083</v>
      </c>
    </row>
    <row r="282" spans="1:65" s="2" customFormat="1" ht="16.5" customHeight="1">
      <c r="A282" s="40"/>
      <c r="B282" s="41"/>
      <c r="C282" s="258" t="s">
        <v>480</v>
      </c>
      <c r="D282" s="258" t="s">
        <v>338</v>
      </c>
      <c r="E282" s="259" t="s">
        <v>911</v>
      </c>
      <c r="F282" s="260" t="s">
        <v>912</v>
      </c>
      <c r="G282" s="261" t="s">
        <v>307</v>
      </c>
      <c r="H282" s="262">
        <v>2</v>
      </c>
      <c r="I282" s="263"/>
      <c r="J282" s="264">
        <f>ROUND(I282*H282,2)</f>
        <v>0</v>
      </c>
      <c r="K282" s="260" t="s">
        <v>138</v>
      </c>
      <c r="L282" s="265"/>
      <c r="M282" s="266" t="s">
        <v>19</v>
      </c>
      <c r="N282" s="267" t="s">
        <v>42</v>
      </c>
      <c r="O282" s="86"/>
      <c r="P282" s="215">
        <f>O282*H282</f>
        <v>0</v>
      </c>
      <c r="Q282" s="215">
        <v>0.0195</v>
      </c>
      <c r="R282" s="215">
        <f>Q282*H282</f>
        <v>0.039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316</v>
      </c>
      <c r="AT282" s="217" t="s">
        <v>338</v>
      </c>
      <c r="AU282" s="217" t="s">
        <v>81</v>
      </c>
      <c r="AY282" s="19" t="s">
        <v>131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79</v>
      </c>
      <c r="BK282" s="218">
        <f>ROUND(I282*H282,2)</f>
        <v>0</v>
      </c>
      <c r="BL282" s="19" t="s">
        <v>229</v>
      </c>
      <c r="BM282" s="217" t="s">
        <v>1084</v>
      </c>
    </row>
    <row r="283" spans="1:65" s="2" customFormat="1" ht="16.5" customHeight="1">
      <c r="A283" s="40"/>
      <c r="B283" s="41"/>
      <c r="C283" s="206" t="s">
        <v>487</v>
      </c>
      <c r="D283" s="206" t="s">
        <v>134</v>
      </c>
      <c r="E283" s="207" t="s">
        <v>921</v>
      </c>
      <c r="F283" s="208" t="s">
        <v>922</v>
      </c>
      <c r="G283" s="209" t="s">
        <v>307</v>
      </c>
      <c r="H283" s="210">
        <v>10</v>
      </c>
      <c r="I283" s="211"/>
      <c r="J283" s="212">
        <f>ROUND(I283*H283,2)</f>
        <v>0</v>
      </c>
      <c r="K283" s="208" t="s">
        <v>138</v>
      </c>
      <c r="L283" s="46"/>
      <c r="M283" s="213" t="s">
        <v>19</v>
      </c>
      <c r="N283" s="214" t="s">
        <v>42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229</v>
      </c>
      <c r="AT283" s="217" t="s">
        <v>134</v>
      </c>
      <c r="AU283" s="217" t="s">
        <v>81</v>
      </c>
      <c r="AY283" s="19" t="s">
        <v>131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79</v>
      </c>
      <c r="BK283" s="218">
        <f>ROUND(I283*H283,2)</f>
        <v>0</v>
      </c>
      <c r="BL283" s="19" t="s">
        <v>229</v>
      </c>
      <c r="BM283" s="217" t="s">
        <v>1085</v>
      </c>
    </row>
    <row r="284" spans="1:47" s="2" customFormat="1" ht="12">
      <c r="A284" s="40"/>
      <c r="B284" s="41"/>
      <c r="C284" s="42"/>
      <c r="D284" s="219" t="s">
        <v>141</v>
      </c>
      <c r="E284" s="42"/>
      <c r="F284" s="220" t="s">
        <v>924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141</v>
      </c>
      <c r="AU284" s="19" t="s">
        <v>81</v>
      </c>
    </row>
    <row r="285" spans="1:65" s="2" customFormat="1" ht="16.5" customHeight="1">
      <c r="A285" s="40"/>
      <c r="B285" s="41"/>
      <c r="C285" s="258" t="s">
        <v>492</v>
      </c>
      <c r="D285" s="258" t="s">
        <v>338</v>
      </c>
      <c r="E285" s="259" t="s">
        <v>925</v>
      </c>
      <c r="F285" s="260" t="s">
        <v>926</v>
      </c>
      <c r="G285" s="261" t="s">
        <v>307</v>
      </c>
      <c r="H285" s="262">
        <v>5</v>
      </c>
      <c r="I285" s="263"/>
      <c r="J285" s="264">
        <f>ROUND(I285*H285,2)</f>
        <v>0</v>
      </c>
      <c r="K285" s="260" t="s">
        <v>138</v>
      </c>
      <c r="L285" s="265"/>
      <c r="M285" s="266" t="s">
        <v>19</v>
      </c>
      <c r="N285" s="267" t="s">
        <v>42</v>
      </c>
      <c r="O285" s="86"/>
      <c r="P285" s="215">
        <f>O285*H285</f>
        <v>0</v>
      </c>
      <c r="Q285" s="215">
        <v>0.0022</v>
      </c>
      <c r="R285" s="215">
        <f>Q285*H285</f>
        <v>0.011000000000000001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316</v>
      </c>
      <c r="AT285" s="217" t="s">
        <v>338</v>
      </c>
      <c r="AU285" s="217" t="s">
        <v>81</v>
      </c>
      <c r="AY285" s="19" t="s">
        <v>131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79</v>
      </c>
      <c r="BK285" s="218">
        <f>ROUND(I285*H285,2)</f>
        <v>0</v>
      </c>
      <c r="BL285" s="19" t="s">
        <v>229</v>
      </c>
      <c r="BM285" s="217" t="s">
        <v>1086</v>
      </c>
    </row>
    <row r="286" spans="1:65" s="2" customFormat="1" ht="16.5" customHeight="1">
      <c r="A286" s="40"/>
      <c r="B286" s="41"/>
      <c r="C286" s="258" t="s">
        <v>499</v>
      </c>
      <c r="D286" s="258" t="s">
        <v>338</v>
      </c>
      <c r="E286" s="259" t="s">
        <v>928</v>
      </c>
      <c r="F286" s="260" t="s">
        <v>929</v>
      </c>
      <c r="G286" s="261" t="s">
        <v>307</v>
      </c>
      <c r="H286" s="262">
        <v>5</v>
      </c>
      <c r="I286" s="263"/>
      <c r="J286" s="264">
        <f>ROUND(I286*H286,2)</f>
        <v>0</v>
      </c>
      <c r="K286" s="260" t="s">
        <v>19</v>
      </c>
      <c r="L286" s="265"/>
      <c r="M286" s="266" t="s">
        <v>19</v>
      </c>
      <c r="N286" s="267" t="s">
        <v>42</v>
      </c>
      <c r="O286" s="86"/>
      <c r="P286" s="215">
        <f>O286*H286</f>
        <v>0</v>
      </c>
      <c r="Q286" s="215">
        <v>0.0022</v>
      </c>
      <c r="R286" s="215">
        <f>Q286*H286</f>
        <v>0.011000000000000001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316</v>
      </c>
      <c r="AT286" s="217" t="s">
        <v>338</v>
      </c>
      <c r="AU286" s="217" t="s">
        <v>81</v>
      </c>
      <c r="AY286" s="19" t="s">
        <v>131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79</v>
      </c>
      <c r="BK286" s="218">
        <f>ROUND(I286*H286,2)</f>
        <v>0</v>
      </c>
      <c r="BL286" s="19" t="s">
        <v>229</v>
      </c>
      <c r="BM286" s="217" t="s">
        <v>1087</v>
      </c>
    </row>
    <row r="287" spans="1:65" s="2" customFormat="1" ht="16.5" customHeight="1">
      <c r="A287" s="40"/>
      <c r="B287" s="41"/>
      <c r="C287" s="206" t="s">
        <v>506</v>
      </c>
      <c r="D287" s="206" t="s">
        <v>134</v>
      </c>
      <c r="E287" s="207" t="s">
        <v>914</v>
      </c>
      <c r="F287" s="208" t="s">
        <v>915</v>
      </c>
      <c r="G287" s="209" t="s">
        <v>307</v>
      </c>
      <c r="H287" s="210">
        <v>5</v>
      </c>
      <c r="I287" s="211"/>
      <c r="J287" s="212">
        <f>ROUND(I287*H287,2)</f>
        <v>0</v>
      </c>
      <c r="K287" s="208" t="s">
        <v>138</v>
      </c>
      <c r="L287" s="46"/>
      <c r="M287" s="213" t="s">
        <v>19</v>
      </c>
      <c r="N287" s="214" t="s">
        <v>42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229</v>
      </c>
      <c r="AT287" s="217" t="s">
        <v>134</v>
      </c>
      <c r="AU287" s="217" t="s">
        <v>81</v>
      </c>
      <c r="AY287" s="19" t="s">
        <v>131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79</v>
      </c>
      <c r="BK287" s="218">
        <f>ROUND(I287*H287,2)</f>
        <v>0</v>
      </c>
      <c r="BL287" s="19" t="s">
        <v>229</v>
      </c>
      <c r="BM287" s="217" t="s">
        <v>1088</v>
      </c>
    </row>
    <row r="288" spans="1:47" s="2" customFormat="1" ht="12">
      <c r="A288" s="40"/>
      <c r="B288" s="41"/>
      <c r="C288" s="42"/>
      <c r="D288" s="219" t="s">
        <v>141</v>
      </c>
      <c r="E288" s="42"/>
      <c r="F288" s="220" t="s">
        <v>917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141</v>
      </c>
      <c r="AU288" s="19" t="s">
        <v>81</v>
      </c>
    </row>
    <row r="289" spans="1:65" s="2" customFormat="1" ht="16.5" customHeight="1">
      <c r="A289" s="40"/>
      <c r="B289" s="41"/>
      <c r="C289" s="258" t="s">
        <v>511</v>
      </c>
      <c r="D289" s="258" t="s">
        <v>338</v>
      </c>
      <c r="E289" s="259" t="s">
        <v>918</v>
      </c>
      <c r="F289" s="260" t="s">
        <v>919</v>
      </c>
      <c r="G289" s="261" t="s">
        <v>307</v>
      </c>
      <c r="H289" s="262">
        <v>5</v>
      </c>
      <c r="I289" s="263"/>
      <c r="J289" s="264">
        <f>ROUND(I289*H289,2)</f>
        <v>0</v>
      </c>
      <c r="K289" s="260" t="s">
        <v>138</v>
      </c>
      <c r="L289" s="265"/>
      <c r="M289" s="266" t="s">
        <v>19</v>
      </c>
      <c r="N289" s="267" t="s">
        <v>42</v>
      </c>
      <c r="O289" s="86"/>
      <c r="P289" s="215">
        <f>O289*H289</f>
        <v>0</v>
      </c>
      <c r="Q289" s="215">
        <v>0.00015</v>
      </c>
      <c r="R289" s="215">
        <f>Q289*H289</f>
        <v>0.0007499999999999999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316</v>
      </c>
      <c r="AT289" s="217" t="s">
        <v>338</v>
      </c>
      <c r="AU289" s="217" t="s">
        <v>81</v>
      </c>
      <c r="AY289" s="19" t="s">
        <v>131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79</v>
      </c>
      <c r="BK289" s="218">
        <f>ROUND(I289*H289,2)</f>
        <v>0</v>
      </c>
      <c r="BL289" s="19" t="s">
        <v>229</v>
      </c>
      <c r="BM289" s="217" t="s">
        <v>1089</v>
      </c>
    </row>
    <row r="290" spans="1:65" s="2" customFormat="1" ht="24.15" customHeight="1">
      <c r="A290" s="40"/>
      <c r="B290" s="41"/>
      <c r="C290" s="206" t="s">
        <v>516</v>
      </c>
      <c r="D290" s="206" t="s">
        <v>134</v>
      </c>
      <c r="E290" s="207" t="s">
        <v>931</v>
      </c>
      <c r="F290" s="208" t="s">
        <v>932</v>
      </c>
      <c r="G290" s="209" t="s">
        <v>281</v>
      </c>
      <c r="H290" s="257"/>
      <c r="I290" s="211"/>
      <c r="J290" s="212">
        <f>ROUND(I290*H290,2)</f>
        <v>0</v>
      </c>
      <c r="K290" s="208" t="s">
        <v>138</v>
      </c>
      <c r="L290" s="46"/>
      <c r="M290" s="213" t="s">
        <v>19</v>
      </c>
      <c r="N290" s="214" t="s">
        <v>42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229</v>
      </c>
      <c r="AT290" s="217" t="s">
        <v>134</v>
      </c>
      <c r="AU290" s="217" t="s">
        <v>81</v>
      </c>
      <c r="AY290" s="19" t="s">
        <v>131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79</v>
      </c>
      <c r="BK290" s="218">
        <f>ROUND(I290*H290,2)</f>
        <v>0</v>
      </c>
      <c r="BL290" s="19" t="s">
        <v>229</v>
      </c>
      <c r="BM290" s="217" t="s">
        <v>1090</v>
      </c>
    </row>
    <row r="291" spans="1:47" s="2" customFormat="1" ht="12">
      <c r="A291" s="40"/>
      <c r="B291" s="41"/>
      <c r="C291" s="42"/>
      <c r="D291" s="219" t="s">
        <v>141</v>
      </c>
      <c r="E291" s="42"/>
      <c r="F291" s="220" t="s">
        <v>934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141</v>
      </c>
      <c r="AU291" s="19" t="s">
        <v>81</v>
      </c>
    </row>
    <row r="292" spans="1:63" s="12" customFormat="1" ht="22.8" customHeight="1">
      <c r="A292" s="12"/>
      <c r="B292" s="190"/>
      <c r="C292" s="191"/>
      <c r="D292" s="192" t="s">
        <v>70</v>
      </c>
      <c r="E292" s="204" t="s">
        <v>448</v>
      </c>
      <c r="F292" s="204" t="s">
        <v>449</v>
      </c>
      <c r="G292" s="191"/>
      <c r="H292" s="191"/>
      <c r="I292" s="194"/>
      <c r="J292" s="205">
        <f>BK292</f>
        <v>0</v>
      </c>
      <c r="K292" s="191"/>
      <c r="L292" s="196"/>
      <c r="M292" s="197"/>
      <c r="N292" s="198"/>
      <c r="O292" s="198"/>
      <c r="P292" s="199">
        <f>SUM(P293:P328)</f>
        <v>0</v>
      </c>
      <c r="Q292" s="198"/>
      <c r="R292" s="199">
        <f>SUM(R293:R328)</f>
        <v>0.8392496</v>
      </c>
      <c r="S292" s="198"/>
      <c r="T292" s="200">
        <f>SUM(T293:T328)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1" t="s">
        <v>81</v>
      </c>
      <c r="AT292" s="202" t="s">
        <v>70</v>
      </c>
      <c r="AU292" s="202" t="s">
        <v>79</v>
      </c>
      <c r="AY292" s="201" t="s">
        <v>131</v>
      </c>
      <c r="BK292" s="203">
        <f>SUM(BK293:BK328)</f>
        <v>0</v>
      </c>
    </row>
    <row r="293" spans="1:65" s="2" customFormat="1" ht="16.5" customHeight="1">
      <c r="A293" s="40"/>
      <c r="B293" s="41"/>
      <c r="C293" s="206" t="s">
        <v>522</v>
      </c>
      <c r="D293" s="206" t="s">
        <v>134</v>
      </c>
      <c r="E293" s="207" t="s">
        <v>451</v>
      </c>
      <c r="F293" s="208" t="s">
        <v>452</v>
      </c>
      <c r="G293" s="209" t="s">
        <v>137</v>
      </c>
      <c r="H293" s="210">
        <v>40.18</v>
      </c>
      <c r="I293" s="211"/>
      <c r="J293" s="212">
        <f>ROUND(I293*H293,2)</f>
        <v>0</v>
      </c>
      <c r="K293" s="208" t="s">
        <v>138</v>
      </c>
      <c r="L293" s="46"/>
      <c r="M293" s="213" t="s">
        <v>19</v>
      </c>
      <c r="N293" s="214" t="s">
        <v>42</v>
      </c>
      <c r="O293" s="86"/>
      <c r="P293" s="215">
        <f>O293*H293</f>
        <v>0</v>
      </c>
      <c r="Q293" s="215">
        <v>0.0003</v>
      </c>
      <c r="R293" s="215">
        <f>Q293*H293</f>
        <v>0.012053999999999999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229</v>
      </c>
      <c r="AT293" s="217" t="s">
        <v>134</v>
      </c>
      <c r="AU293" s="217" t="s">
        <v>81</v>
      </c>
      <c r="AY293" s="19" t="s">
        <v>131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79</v>
      </c>
      <c r="BK293" s="218">
        <f>ROUND(I293*H293,2)</f>
        <v>0</v>
      </c>
      <c r="BL293" s="19" t="s">
        <v>229</v>
      </c>
      <c r="BM293" s="217" t="s">
        <v>1091</v>
      </c>
    </row>
    <row r="294" spans="1:47" s="2" customFormat="1" ht="12">
      <c r="A294" s="40"/>
      <c r="B294" s="41"/>
      <c r="C294" s="42"/>
      <c r="D294" s="219" t="s">
        <v>141</v>
      </c>
      <c r="E294" s="42"/>
      <c r="F294" s="220" t="s">
        <v>454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141</v>
      </c>
      <c r="AU294" s="19" t="s">
        <v>81</v>
      </c>
    </row>
    <row r="295" spans="1:51" s="15" customFormat="1" ht="12">
      <c r="A295" s="15"/>
      <c r="B295" s="247"/>
      <c r="C295" s="248"/>
      <c r="D295" s="226" t="s">
        <v>143</v>
      </c>
      <c r="E295" s="249" t="s">
        <v>19</v>
      </c>
      <c r="F295" s="250" t="s">
        <v>1021</v>
      </c>
      <c r="G295" s="248"/>
      <c r="H295" s="249" t="s">
        <v>19</v>
      </c>
      <c r="I295" s="251"/>
      <c r="J295" s="248"/>
      <c r="K295" s="248"/>
      <c r="L295" s="252"/>
      <c r="M295" s="253"/>
      <c r="N295" s="254"/>
      <c r="O295" s="254"/>
      <c r="P295" s="254"/>
      <c r="Q295" s="254"/>
      <c r="R295" s="254"/>
      <c r="S295" s="254"/>
      <c r="T295" s="25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6" t="s">
        <v>143</v>
      </c>
      <c r="AU295" s="256" t="s">
        <v>81</v>
      </c>
      <c r="AV295" s="15" t="s">
        <v>79</v>
      </c>
      <c r="AW295" s="15" t="s">
        <v>32</v>
      </c>
      <c r="AX295" s="15" t="s">
        <v>71</v>
      </c>
      <c r="AY295" s="256" t="s">
        <v>131</v>
      </c>
    </row>
    <row r="296" spans="1:51" s="15" customFormat="1" ht="12">
      <c r="A296" s="15"/>
      <c r="B296" s="247"/>
      <c r="C296" s="248"/>
      <c r="D296" s="226" t="s">
        <v>143</v>
      </c>
      <c r="E296" s="249" t="s">
        <v>19</v>
      </c>
      <c r="F296" s="250" t="s">
        <v>455</v>
      </c>
      <c r="G296" s="248"/>
      <c r="H296" s="249" t="s">
        <v>19</v>
      </c>
      <c r="I296" s="251"/>
      <c r="J296" s="248"/>
      <c r="K296" s="248"/>
      <c r="L296" s="252"/>
      <c r="M296" s="253"/>
      <c r="N296" s="254"/>
      <c r="O296" s="254"/>
      <c r="P296" s="254"/>
      <c r="Q296" s="254"/>
      <c r="R296" s="254"/>
      <c r="S296" s="254"/>
      <c r="T296" s="25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6" t="s">
        <v>143</v>
      </c>
      <c r="AU296" s="256" t="s">
        <v>81</v>
      </c>
      <c r="AV296" s="15" t="s">
        <v>79</v>
      </c>
      <c r="AW296" s="15" t="s">
        <v>32</v>
      </c>
      <c r="AX296" s="15" t="s">
        <v>71</v>
      </c>
      <c r="AY296" s="256" t="s">
        <v>131</v>
      </c>
    </row>
    <row r="297" spans="1:51" s="13" customFormat="1" ht="12">
      <c r="A297" s="13"/>
      <c r="B297" s="224"/>
      <c r="C297" s="225"/>
      <c r="D297" s="226" t="s">
        <v>143</v>
      </c>
      <c r="E297" s="227" t="s">
        <v>19</v>
      </c>
      <c r="F297" s="228" t="s">
        <v>1092</v>
      </c>
      <c r="G297" s="225"/>
      <c r="H297" s="229">
        <v>40.18</v>
      </c>
      <c r="I297" s="230"/>
      <c r="J297" s="225"/>
      <c r="K297" s="225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143</v>
      </c>
      <c r="AU297" s="235" t="s">
        <v>81</v>
      </c>
      <c r="AV297" s="13" t="s">
        <v>81</v>
      </c>
      <c r="AW297" s="13" t="s">
        <v>32</v>
      </c>
      <c r="AX297" s="13" t="s">
        <v>79</v>
      </c>
      <c r="AY297" s="235" t="s">
        <v>131</v>
      </c>
    </row>
    <row r="298" spans="1:65" s="2" customFormat="1" ht="24.15" customHeight="1">
      <c r="A298" s="40"/>
      <c r="B298" s="41"/>
      <c r="C298" s="206" t="s">
        <v>528</v>
      </c>
      <c r="D298" s="206" t="s">
        <v>134</v>
      </c>
      <c r="E298" s="207" t="s">
        <v>458</v>
      </c>
      <c r="F298" s="208" t="s">
        <v>459</v>
      </c>
      <c r="G298" s="209" t="s">
        <v>137</v>
      </c>
      <c r="H298" s="210">
        <v>20.09</v>
      </c>
      <c r="I298" s="211"/>
      <c r="J298" s="212">
        <f>ROUND(I298*H298,2)</f>
        <v>0</v>
      </c>
      <c r="K298" s="208" t="s">
        <v>138</v>
      </c>
      <c r="L298" s="46"/>
      <c r="M298" s="213" t="s">
        <v>19</v>
      </c>
      <c r="N298" s="214" t="s">
        <v>42</v>
      </c>
      <c r="O298" s="86"/>
      <c r="P298" s="215">
        <f>O298*H298</f>
        <v>0</v>
      </c>
      <c r="Q298" s="215">
        <v>0.015</v>
      </c>
      <c r="R298" s="215">
        <f>Q298*H298</f>
        <v>0.30135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229</v>
      </c>
      <c r="AT298" s="217" t="s">
        <v>134</v>
      </c>
      <c r="AU298" s="217" t="s">
        <v>81</v>
      </c>
      <c r="AY298" s="19" t="s">
        <v>131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79</v>
      </c>
      <c r="BK298" s="218">
        <f>ROUND(I298*H298,2)</f>
        <v>0</v>
      </c>
      <c r="BL298" s="19" t="s">
        <v>229</v>
      </c>
      <c r="BM298" s="217" t="s">
        <v>1093</v>
      </c>
    </row>
    <row r="299" spans="1:47" s="2" customFormat="1" ht="12">
      <c r="A299" s="40"/>
      <c r="B299" s="41"/>
      <c r="C299" s="42"/>
      <c r="D299" s="219" t="s">
        <v>141</v>
      </c>
      <c r="E299" s="42"/>
      <c r="F299" s="220" t="s">
        <v>461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141</v>
      </c>
      <c r="AU299" s="19" t="s">
        <v>81</v>
      </c>
    </row>
    <row r="300" spans="1:51" s="13" customFormat="1" ht="12">
      <c r="A300" s="13"/>
      <c r="B300" s="224"/>
      <c r="C300" s="225"/>
      <c r="D300" s="226" t="s">
        <v>143</v>
      </c>
      <c r="E300" s="227" t="s">
        <v>19</v>
      </c>
      <c r="F300" s="228" t="s">
        <v>1022</v>
      </c>
      <c r="G300" s="225"/>
      <c r="H300" s="229">
        <v>3.636</v>
      </c>
      <c r="I300" s="230"/>
      <c r="J300" s="225"/>
      <c r="K300" s="225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143</v>
      </c>
      <c r="AU300" s="235" t="s">
        <v>81</v>
      </c>
      <c r="AV300" s="13" t="s">
        <v>81</v>
      </c>
      <c r="AW300" s="13" t="s">
        <v>32</v>
      </c>
      <c r="AX300" s="13" t="s">
        <v>71</v>
      </c>
      <c r="AY300" s="235" t="s">
        <v>131</v>
      </c>
    </row>
    <row r="301" spans="1:51" s="13" customFormat="1" ht="12">
      <c r="A301" s="13"/>
      <c r="B301" s="224"/>
      <c r="C301" s="225"/>
      <c r="D301" s="226" t="s">
        <v>143</v>
      </c>
      <c r="E301" s="227" t="s">
        <v>19</v>
      </c>
      <c r="F301" s="228" t="s">
        <v>1023</v>
      </c>
      <c r="G301" s="225"/>
      <c r="H301" s="229">
        <v>1.148</v>
      </c>
      <c r="I301" s="230"/>
      <c r="J301" s="225"/>
      <c r="K301" s="225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143</v>
      </c>
      <c r="AU301" s="235" t="s">
        <v>81</v>
      </c>
      <c r="AV301" s="13" t="s">
        <v>81</v>
      </c>
      <c r="AW301" s="13" t="s">
        <v>32</v>
      </c>
      <c r="AX301" s="13" t="s">
        <v>71</v>
      </c>
      <c r="AY301" s="235" t="s">
        <v>131</v>
      </c>
    </row>
    <row r="302" spans="1:51" s="13" customFormat="1" ht="12">
      <c r="A302" s="13"/>
      <c r="B302" s="224"/>
      <c r="C302" s="225"/>
      <c r="D302" s="226" t="s">
        <v>143</v>
      </c>
      <c r="E302" s="227" t="s">
        <v>19</v>
      </c>
      <c r="F302" s="228" t="s">
        <v>1024</v>
      </c>
      <c r="G302" s="225"/>
      <c r="H302" s="229">
        <v>-0.081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143</v>
      </c>
      <c r="AU302" s="235" t="s">
        <v>81</v>
      </c>
      <c r="AV302" s="13" t="s">
        <v>81</v>
      </c>
      <c r="AW302" s="13" t="s">
        <v>32</v>
      </c>
      <c r="AX302" s="13" t="s">
        <v>71</v>
      </c>
      <c r="AY302" s="235" t="s">
        <v>131</v>
      </c>
    </row>
    <row r="303" spans="1:51" s="13" customFormat="1" ht="12">
      <c r="A303" s="13"/>
      <c r="B303" s="224"/>
      <c r="C303" s="225"/>
      <c r="D303" s="226" t="s">
        <v>143</v>
      </c>
      <c r="E303" s="227" t="s">
        <v>19</v>
      </c>
      <c r="F303" s="228" t="s">
        <v>187</v>
      </c>
      <c r="G303" s="225"/>
      <c r="H303" s="229">
        <v>0.18</v>
      </c>
      <c r="I303" s="230"/>
      <c r="J303" s="225"/>
      <c r="K303" s="225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143</v>
      </c>
      <c r="AU303" s="235" t="s">
        <v>81</v>
      </c>
      <c r="AV303" s="13" t="s">
        <v>81</v>
      </c>
      <c r="AW303" s="13" t="s">
        <v>32</v>
      </c>
      <c r="AX303" s="13" t="s">
        <v>71</v>
      </c>
      <c r="AY303" s="235" t="s">
        <v>131</v>
      </c>
    </row>
    <row r="304" spans="1:51" s="13" customFormat="1" ht="12">
      <c r="A304" s="13"/>
      <c r="B304" s="224"/>
      <c r="C304" s="225"/>
      <c r="D304" s="226" t="s">
        <v>143</v>
      </c>
      <c r="E304" s="227" t="s">
        <v>19</v>
      </c>
      <c r="F304" s="228" t="s">
        <v>1038</v>
      </c>
      <c r="G304" s="225"/>
      <c r="H304" s="229">
        <v>5.922</v>
      </c>
      <c r="I304" s="230"/>
      <c r="J304" s="225"/>
      <c r="K304" s="225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143</v>
      </c>
      <c r="AU304" s="235" t="s">
        <v>81</v>
      </c>
      <c r="AV304" s="13" t="s">
        <v>81</v>
      </c>
      <c r="AW304" s="13" t="s">
        <v>32</v>
      </c>
      <c r="AX304" s="13" t="s">
        <v>71</v>
      </c>
      <c r="AY304" s="235" t="s">
        <v>131</v>
      </c>
    </row>
    <row r="305" spans="1:51" s="13" customFormat="1" ht="12">
      <c r="A305" s="13"/>
      <c r="B305" s="224"/>
      <c r="C305" s="225"/>
      <c r="D305" s="226" t="s">
        <v>143</v>
      </c>
      <c r="E305" s="227" t="s">
        <v>19</v>
      </c>
      <c r="F305" s="228" t="s">
        <v>1026</v>
      </c>
      <c r="G305" s="225"/>
      <c r="H305" s="229">
        <v>3.249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143</v>
      </c>
      <c r="AU305" s="235" t="s">
        <v>81</v>
      </c>
      <c r="AV305" s="13" t="s">
        <v>81</v>
      </c>
      <c r="AW305" s="13" t="s">
        <v>32</v>
      </c>
      <c r="AX305" s="13" t="s">
        <v>71</v>
      </c>
      <c r="AY305" s="235" t="s">
        <v>131</v>
      </c>
    </row>
    <row r="306" spans="1:51" s="13" customFormat="1" ht="12">
      <c r="A306" s="13"/>
      <c r="B306" s="224"/>
      <c r="C306" s="225"/>
      <c r="D306" s="226" t="s">
        <v>143</v>
      </c>
      <c r="E306" s="227" t="s">
        <v>19</v>
      </c>
      <c r="F306" s="228" t="s">
        <v>1039</v>
      </c>
      <c r="G306" s="225"/>
      <c r="H306" s="229">
        <v>3.15</v>
      </c>
      <c r="I306" s="230"/>
      <c r="J306" s="225"/>
      <c r="K306" s="225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143</v>
      </c>
      <c r="AU306" s="235" t="s">
        <v>81</v>
      </c>
      <c r="AV306" s="13" t="s">
        <v>81</v>
      </c>
      <c r="AW306" s="13" t="s">
        <v>32</v>
      </c>
      <c r="AX306" s="13" t="s">
        <v>71</v>
      </c>
      <c r="AY306" s="235" t="s">
        <v>131</v>
      </c>
    </row>
    <row r="307" spans="1:51" s="13" customFormat="1" ht="12">
      <c r="A307" s="13"/>
      <c r="B307" s="224"/>
      <c r="C307" s="225"/>
      <c r="D307" s="226" t="s">
        <v>143</v>
      </c>
      <c r="E307" s="227" t="s">
        <v>19</v>
      </c>
      <c r="F307" s="228" t="s">
        <v>1040</v>
      </c>
      <c r="G307" s="225"/>
      <c r="H307" s="229">
        <v>0.63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143</v>
      </c>
      <c r="AU307" s="235" t="s">
        <v>81</v>
      </c>
      <c r="AV307" s="13" t="s">
        <v>81</v>
      </c>
      <c r="AW307" s="13" t="s">
        <v>32</v>
      </c>
      <c r="AX307" s="13" t="s">
        <v>71</v>
      </c>
      <c r="AY307" s="235" t="s">
        <v>131</v>
      </c>
    </row>
    <row r="308" spans="1:51" s="13" customFormat="1" ht="12">
      <c r="A308" s="13"/>
      <c r="B308" s="224"/>
      <c r="C308" s="225"/>
      <c r="D308" s="226" t="s">
        <v>143</v>
      </c>
      <c r="E308" s="227" t="s">
        <v>19</v>
      </c>
      <c r="F308" s="228" t="s">
        <v>1041</v>
      </c>
      <c r="G308" s="225"/>
      <c r="H308" s="229">
        <v>1.26</v>
      </c>
      <c r="I308" s="230"/>
      <c r="J308" s="225"/>
      <c r="K308" s="225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143</v>
      </c>
      <c r="AU308" s="235" t="s">
        <v>81</v>
      </c>
      <c r="AV308" s="13" t="s">
        <v>81</v>
      </c>
      <c r="AW308" s="13" t="s">
        <v>32</v>
      </c>
      <c r="AX308" s="13" t="s">
        <v>71</v>
      </c>
      <c r="AY308" s="235" t="s">
        <v>131</v>
      </c>
    </row>
    <row r="309" spans="1:51" s="13" customFormat="1" ht="12">
      <c r="A309" s="13"/>
      <c r="B309" s="224"/>
      <c r="C309" s="225"/>
      <c r="D309" s="226" t="s">
        <v>143</v>
      </c>
      <c r="E309" s="227" t="s">
        <v>19</v>
      </c>
      <c r="F309" s="228" t="s">
        <v>1042</v>
      </c>
      <c r="G309" s="225"/>
      <c r="H309" s="229">
        <v>0.996</v>
      </c>
      <c r="I309" s="230"/>
      <c r="J309" s="225"/>
      <c r="K309" s="225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143</v>
      </c>
      <c r="AU309" s="235" t="s">
        <v>81</v>
      </c>
      <c r="AV309" s="13" t="s">
        <v>81</v>
      </c>
      <c r="AW309" s="13" t="s">
        <v>32</v>
      </c>
      <c r="AX309" s="13" t="s">
        <v>71</v>
      </c>
      <c r="AY309" s="235" t="s">
        <v>131</v>
      </c>
    </row>
    <row r="310" spans="1:51" s="14" customFormat="1" ht="12">
      <c r="A310" s="14"/>
      <c r="B310" s="236"/>
      <c r="C310" s="237"/>
      <c r="D310" s="226" t="s">
        <v>143</v>
      </c>
      <c r="E310" s="238" t="s">
        <v>19</v>
      </c>
      <c r="F310" s="239" t="s">
        <v>147</v>
      </c>
      <c r="G310" s="237"/>
      <c r="H310" s="240">
        <v>20.09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143</v>
      </c>
      <c r="AU310" s="246" t="s">
        <v>81</v>
      </c>
      <c r="AV310" s="14" t="s">
        <v>139</v>
      </c>
      <c r="AW310" s="14" t="s">
        <v>32</v>
      </c>
      <c r="AX310" s="14" t="s">
        <v>79</v>
      </c>
      <c r="AY310" s="246" t="s">
        <v>131</v>
      </c>
    </row>
    <row r="311" spans="1:65" s="2" customFormat="1" ht="24.15" customHeight="1">
      <c r="A311" s="40"/>
      <c r="B311" s="41"/>
      <c r="C311" s="206" t="s">
        <v>534</v>
      </c>
      <c r="D311" s="206" t="s">
        <v>134</v>
      </c>
      <c r="E311" s="207" t="s">
        <v>463</v>
      </c>
      <c r="F311" s="208" t="s">
        <v>464</v>
      </c>
      <c r="G311" s="209" t="s">
        <v>137</v>
      </c>
      <c r="H311" s="210">
        <v>20.09</v>
      </c>
      <c r="I311" s="211"/>
      <c r="J311" s="212">
        <f>ROUND(I311*H311,2)</f>
        <v>0</v>
      </c>
      <c r="K311" s="208" t="s">
        <v>138</v>
      </c>
      <c r="L311" s="46"/>
      <c r="M311" s="213" t="s">
        <v>19</v>
      </c>
      <c r="N311" s="214" t="s">
        <v>42</v>
      </c>
      <c r="O311" s="86"/>
      <c r="P311" s="215">
        <f>O311*H311</f>
        <v>0</v>
      </c>
      <c r="Q311" s="215">
        <v>0.0063</v>
      </c>
      <c r="R311" s="215">
        <f>Q311*H311</f>
        <v>0.126567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229</v>
      </c>
      <c r="AT311" s="217" t="s">
        <v>134</v>
      </c>
      <c r="AU311" s="217" t="s">
        <v>81</v>
      </c>
      <c r="AY311" s="19" t="s">
        <v>131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79</v>
      </c>
      <c r="BK311" s="218">
        <f>ROUND(I311*H311,2)</f>
        <v>0</v>
      </c>
      <c r="BL311" s="19" t="s">
        <v>229</v>
      </c>
      <c r="BM311" s="217" t="s">
        <v>1094</v>
      </c>
    </row>
    <row r="312" spans="1:47" s="2" customFormat="1" ht="12">
      <c r="A312" s="40"/>
      <c r="B312" s="41"/>
      <c r="C312" s="42"/>
      <c r="D312" s="219" t="s">
        <v>141</v>
      </c>
      <c r="E312" s="42"/>
      <c r="F312" s="220" t="s">
        <v>466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141</v>
      </c>
      <c r="AU312" s="19" t="s">
        <v>81</v>
      </c>
    </row>
    <row r="313" spans="1:65" s="2" customFormat="1" ht="16.5" customHeight="1">
      <c r="A313" s="40"/>
      <c r="B313" s="41"/>
      <c r="C313" s="258" t="s">
        <v>541</v>
      </c>
      <c r="D313" s="258" t="s">
        <v>338</v>
      </c>
      <c r="E313" s="259" t="s">
        <v>468</v>
      </c>
      <c r="F313" s="260" t="s">
        <v>469</v>
      </c>
      <c r="G313" s="261" t="s">
        <v>137</v>
      </c>
      <c r="H313" s="262">
        <v>22.099</v>
      </c>
      <c r="I313" s="263"/>
      <c r="J313" s="264">
        <f>ROUND(I313*H313,2)</f>
        <v>0</v>
      </c>
      <c r="K313" s="260" t="s">
        <v>138</v>
      </c>
      <c r="L313" s="265"/>
      <c r="M313" s="266" t="s">
        <v>19</v>
      </c>
      <c r="N313" s="267" t="s">
        <v>42</v>
      </c>
      <c r="O313" s="86"/>
      <c r="P313" s="215">
        <f>O313*H313</f>
        <v>0</v>
      </c>
      <c r="Q313" s="215">
        <v>0.018</v>
      </c>
      <c r="R313" s="215">
        <f>Q313*H313</f>
        <v>0.39778199999999997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316</v>
      </c>
      <c r="AT313" s="217" t="s">
        <v>338</v>
      </c>
      <c r="AU313" s="217" t="s">
        <v>81</v>
      </c>
      <c r="AY313" s="19" t="s">
        <v>131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79</v>
      </c>
      <c r="BK313" s="218">
        <f>ROUND(I313*H313,2)</f>
        <v>0</v>
      </c>
      <c r="BL313" s="19" t="s">
        <v>229</v>
      </c>
      <c r="BM313" s="217" t="s">
        <v>1095</v>
      </c>
    </row>
    <row r="314" spans="1:51" s="13" customFormat="1" ht="12">
      <c r="A314" s="13"/>
      <c r="B314" s="224"/>
      <c r="C314" s="225"/>
      <c r="D314" s="226" t="s">
        <v>143</v>
      </c>
      <c r="E314" s="225"/>
      <c r="F314" s="228" t="s">
        <v>1096</v>
      </c>
      <c r="G314" s="225"/>
      <c r="H314" s="229">
        <v>22.099</v>
      </c>
      <c r="I314" s="230"/>
      <c r="J314" s="225"/>
      <c r="K314" s="225"/>
      <c r="L314" s="231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143</v>
      </c>
      <c r="AU314" s="235" t="s">
        <v>81</v>
      </c>
      <c r="AV314" s="13" t="s">
        <v>81</v>
      </c>
      <c r="AW314" s="13" t="s">
        <v>4</v>
      </c>
      <c r="AX314" s="13" t="s">
        <v>79</v>
      </c>
      <c r="AY314" s="235" t="s">
        <v>131</v>
      </c>
    </row>
    <row r="315" spans="1:65" s="2" customFormat="1" ht="16.5" customHeight="1">
      <c r="A315" s="40"/>
      <c r="B315" s="41"/>
      <c r="C315" s="206" t="s">
        <v>549</v>
      </c>
      <c r="D315" s="206" t="s">
        <v>134</v>
      </c>
      <c r="E315" s="207" t="s">
        <v>473</v>
      </c>
      <c r="F315" s="208" t="s">
        <v>474</v>
      </c>
      <c r="G315" s="209" t="s">
        <v>475</v>
      </c>
      <c r="H315" s="210">
        <v>39.86</v>
      </c>
      <c r="I315" s="211"/>
      <c r="J315" s="212">
        <f>ROUND(I315*H315,2)</f>
        <v>0</v>
      </c>
      <c r="K315" s="208" t="s">
        <v>138</v>
      </c>
      <c r="L315" s="46"/>
      <c r="M315" s="213" t="s">
        <v>19</v>
      </c>
      <c r="N315" s="214" t="s">
        <v>42</v>
      </c>
      <c r="O315" s="86"/>
      <c r="P315" s="215">
        <f>O315*H315</f>
        <v>0</v>
      </c>
      <c r="Q315" s="215">
        <v>3E-05</v>
      </c>
      <c r="R315" s="215">
        <f>Q315*H315</f>
        <v>0.0011958000000000001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229</v>
      </c>
      <c r="AT315" s="217" t="s">
        <v>134</v>
      </c>
      <c r="AU315" s="217" t="s">
        <v>81</v>
      </c>
      <c r="AY315" s="19" t="s">
        <v>131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79</v>
      </c>
      <c r="BK315" s="218">
        <f>ROUND(I315*H315,2)</f>
        <v>0</v>
      </c>
      <c r="BL315" s="19" t="s">
        <v>229</v>
      </c>
      <c r="BM315" s="217" t="s">
        <v>1097</v>
      </c>
    </row>
    <row r="316" spans="1:47" s="2" customFormat="1" ht="12">
      <c r="A316" s="40"/>
      <c r="B316" s="41"/>
      <c r="C316" s="42"/>
      <c r="D316" s="219" t="s">
        <v>141</v>
      </c>
      <c r="E316" s="42"/>
      <c r="F316" s="220" t="s">
        <v>477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141</v>
      </c>
      <c r="AU316" s="19" t="s">
        <v>81</v>
      </c>
    </row>
    <row r="317" spans="1:51" s="15" customFormat="1" ht="12">
      <c r="A317" s="15"/>
      <c r="B317" s="247"/>
      <c r="C317" s="248"/>
      <c r="D317" s="226" t="s">
        <v>143</v>
      </c>
      <c r="E317" s="249" t="s">
        <v>19</v>
      </c>
      <c r="F317" s="250" t="s">
        <v>478</v>
      </c>
      <c r="G317" s="248"/>
      <c r="H317" s="249" t="s">
        <v>19</v>
      </c>
      <c r="I317" s="251"/>
      <c r="J317" s="248"/>
      <c r="K317" s="248"/>
      <c r="L317" s="252"/>
      <c r="M317" s="253"/>
      <c r="N317" s="254"/>
      <c r="O317" s="254"/>
      <c r="P317" s="254"/>
      <c r="Q317" s="254"/>
      <c r="R317" s="254"/>
      <c r="S317" s="254"/>
      <c r="T317" s="25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6" t="s">
        <v>143</v>
      </c>
      <c r="AU317" s="256" t="s">
        <v>81</v>
      </c>
      <c r="AV317" s="15" t="s">
        <v>79</v>
      </c>
      <c r="AW317" s="15" t="s">
        <v>32</v>
      </c>
      <c r="AX317" s="15" t="s">
        <v>71</v>
      </c>
      <c r="AY317" s="256" t="s">
        <v>131</v>
      </c>
    </row>
    <row r="318" spans="1:51" s="13" customFormat="1" ht="12">
      <c r="A318" s="13"/>
      <c r="B318" s="224"/>
      <c r="C318" s="225"/>
      <c r="D318" s="226" t="s">
        <v>143</v>
      </c>
      <c r="E318" s="227" t="s">
        <v>19</v>
      </c>
      <c r="F318" s="228" t="s">
        <v>1098</v>
      </c>
      <c r="G318" s="225"/>
      <c r="H318" s="229">
        <v>34.8</v>
      </c>
      <c r="I318" s="230"/>
      <c r="J318" s="225"/>
      <c r="K318" s="225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143</v>
      </c>
      <c r="AU318" s="235" t="s">
        <v>81</v>
      </c>
      <c r="AV318" s="13" t="s">
        <v>81</v>
      </c>
      <c r="AW318" s="13" t="s">
        <v>32</v>
      </c>
      <c r="AX318" s="13" t="s">
        <v>71</v>
      </c>
      <c r="AY318" s="235" t="s">
        <v>131</v>
      </c>
    </row>
    <row r="319" spans="1:51" s="13" customFormat="1" ht="12">
      <c r="A319" s="13"/>
      <c r="B319" s="224"/>
      <c r="C319" s="225"/>
      <c r="D319" s="226" t="s">
        <v>143</v>
      </c>
      <c r="E319" s="227" t="s">
        <v>19</v>
      </c>
      <c r="F319" s="228" t="s">
        <v>1099</v>
      </c>
      <c r="G319" s="225"/>
      <c r="H319" s="229">
        <v>5.06</v>
      </c>
      <c r="I319" s="230"/>
      <c r="J319" s="225"/>
      <c r="K319" s="225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143</v>
      </c>
      <c r="AU319" s="235" t="s">
        <v>81</v>
      </c>
      <c r="AV319" s="13" t="s">
        <v>81</v>
      </c>
      <c r="AW319" s="13" t="s">
        <v>32</v>
      </c>
      <c r="AX319" s="13" t="s">
        <v>71</v>
      </c>
      <c r="AY319" s="235" t="s">
        <v>131</v>
      </c>
    </row>
    <row r="320" spans="1:51" s="14" customFormat="1" ht="12">
      <c r="A320" s="14"/>
      <c r="B320" s="236"/>
      <c r="C320" s="237"/>
      <c r="D320" s="226" t="s">
        <v>143</v>
      </c>
      <c r="E320" s="238" t="s">
        <v>19</v>
      </c>
      <c r="F320" s="239" t="s">
        <v>147</v>
      </c>
      <c r="G320" s="237"/>
      <c r="H320" s="240">
        <v>39.86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6" t="s">
        <v>143</v>
      </c>
      <c r="AU320" s="246" t="s">
        <v>81</v>
      </c>
      <c r="AV320" s="14" t="s">
        <v>139</v>
      </c>
      <c r="AW320" s="14" t="s">
        <v>32</v>
      </c>
      <c r="AX320" s="14" t="s">
        <v>79</v>
      </c>
      <c r="AY320" s="246" t="s">
        <v>131</v>
      </c>
    </row>
    <row r="321" spans="1:65" s="2" customFormat="1" ht="24.15" customHeight="1">
      <c r="A321" s="40"/>
      <c r="B321" s="41"/>
      <c r="C321" s="206" t="s">
        <v>555</v>
      </c>
      <c r="D321" s="206" t="s">
        <v>134</v>
      </c>
      <c r="E321" s="207" t="s">
        <v>481</v>
      </c>
      <c r="F321" s="208" t="s">
        <v>482</v>
      </c>
      <c r="G321" s="209" t="s">
        <v>475</v>
      </c>
      <c r="H321" s="210">
        <v>0.8</v>
      </c>
      <c r="I321" s="211"/>
      <c r="J321" s="212">
        <f>ROUND(I321*H321,2)</f>
        <v>0</v>
      </c>
      <c r="K321" s="208" t="s">
        <v>138</v>
      </c>
      <c r="L321" s="46"/>
      <c r="M321" s="213" t="s">
        <v>19</v>
      </c>
      <c r="N321" s="214" t="s">
        <v>42</v>
      </c>
      <c r="O321" s="86"/>
      <c r="P321" s="215">
        <f>O321*H321</f>
        <v>0</v>
      </c>
      <c r="Q321" s="215">
        <v>0.0002</v>
      </c>
      <c r="R321" s="215">
        <f>Q321*H321</f>
        <v>0.00016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229</v>
      </c>
      <c r="AT321" s="217" t="s">
        <v>134</v>
      </c>
      <c r="AU321" s="217" t="s">
        <v>81</v>
      </c>
      <c r="AY321" s="19" t="s">
        <v>131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79</v>
      </c>
      <c r="BK321" s="218">
        <f>ROUND(I321*H321,2)</f>
        <v>0</v>
      </c>
      <c r="BL321" s="19" t="s">
        <v>229</v>
      </c>
      <c r="BM321" s="217" t="s">
        <v>1100</v>
      </c>
    </row>
    <row r="322" spans="1:47" s="2" customFormat="1" ht="12">
      <c r="A322" s="40"/>
      <c r="B322" s="41"/>
      <c r="C322" s="42"/>
      <c r="D322" s="219" t="s">
        <v>141</v>
      </c>
      <c r="E322" s="42"/>
      <c r="F322" s="220" t="s">
        <v>484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141</v>
      </c>
      <c r="AU322" s="19" t="s">
        <v>81</v>
      </c>
    </row>
    <row r="323" spans="1:51" s="15" customFormat="1" ht="12">
      <c r="A323" s="15"/>
      <c r="B323" s="247"/>
      <c r="C323" s="248"/>
      <c r="D323" s="226" t="s">
        <v>143</v>
      </c>
      <c r="E323" s="249" t="s">
        <v>19</v>
      </c>
      <c r="F323" s="250" t="s">
        <v>485</v>
      </c>
      <c r="G323" s="248"/>
      <c r="H323" s="249" t="s">
        <v>19</v>
      </c>
      <c r="I323" s="251"/>
      <c r="J323" s="248"/>
      <c r="K323" s="248"/>
      <c r="L323" s="252"/>
      <c r="M323" s="253"/>
      <c r="N323" s="254"/>
      <c r="O323" s="254"/>
      <c r="P323" s="254"/>
      <c r="Q323" s="254"/>
      <c r="R323" s="254"/>
      <c r="S323" s="254"/>
      <c r="T323" s="25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6" t="s">
        <v>143</v>
      </c>
      <c r="AU323" s="256" t="s">
        <v>81</v>
      </c>
      <c r="AV323" s="15" t="s">
        <v>79</v>
      </c>
      <c r="AW323" s="15" t="s">
        <v>32</v>
      </c>
      <c r="AX323" s="15" t="s">
        <v>71</v>
      </c>
      <c r="AY323" s="256" t="s">
        <v>131</v>
      </c>
    </row>
    <row r="324" spans="1:51" s="13" customFormat="1" ht="12">
      <c r="A324" s="13"/>
      <c r="B324" s="224"/>
      <c r="C324" s="225"/>
      <c r="D324" s="226" t="s">
        <v>143</v>
      </c>
      <c r="E324" s="227" t="s">
        <v>19</v>
      </c>
      <c r="F324" s="228" t="s">
        <v>486</v>
      </c>
      <c r="G324" s="225"/>
      <c r="H324" s="229">
        <v>0.8</v>
      </c>
      <c r="I324" s="230"/>
      <c r="J324" s="225"/>
      <c r="K324" s="225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143</v>
      </c>
      <c r="AU324" s="235" t="s">
        <v>81</v>
      </c>
      <c r="AV324" s="13" t="s">
        <v>81</v>
      </c>
      <c r="AW324" s="13" t="s">
        <v>32</v>
      </c>
      <c r="AX324" s="13" t="s">
        <v>79</v>
      </c>
      <c r="AY324" s="235" t="s">
        <v>131</v>
      </c>
    </row>
    <row r="325" spans="1:65" s="2" customFormat="1" ht="16.5" customHeight="1">
      <c r="A325" s="40"/>
      <c r="B325" s="41"/>
      <c r="C325" s="258" t="s">
        <v>560</v>
      </c>
      <c r="D325" s="258" t="s">
        <v>338</v>
      </c>
      <c r="E325" s="259" t="s">
        <v>488</v>
      </c>
      <c r="F325" s="260" t="s">
        <v>489</v>
      </c>
      <c r="G325" s="261" t="s">
        <v>475</v>
      </c>
      <c r="H325" s="262">
        <v>0.88</v>
      </c>
      <c r="I325" s="263"/>
      <c r="J325" s="264">
        <f>ROUND(I325*H325,2)</f>
        <v>0</v>
      </c>
      <c r="K325" s="260" t="s">
        <v>138</v>
      </c>
      <c r="L325" s="265"/>
      <c r="M325" s="266" t="s">
        <v>19</v>
      </c>
      <c r="N325" s="267" t="s">
        <v>42</v>
      </c>
      <c r="O325" s="86"/>
      <c r="P325" s="215">
        <f>O325*H325</f>
        <v>0</v>
      </c>
      <c r="Q325" s="215">
        <v>0.00016</v>
      </c>
      <c r="R325" s="215">
        <f>Q325*H325</f>
        <v>0.0001408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316</v>
      </c>
      <c r="AT325" s="217" t="s">
        <v>338</v>
      </c>
      <c r="AU325" s="217" t="s">
        <v>81</v>
      </c>
      <c r="AY325" s="19" t="s">
        <v>131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79</v>
      </c>
      <c r="BK325" s="218">
        <f>ROUND(I325*H325,2)</f>
        <v>0</v>
      </c>
      <c r="BL325" s="19" t="s">
        <v>229</v>
      </c>
      <c r="BM325" s="217" t="s">
        <v>1101</v>
      </c>
    </row>
    <row r="326" spans="1:51" s="13" customFormat="1" ht="12">
      <c r="A326" s="13"/>
      <c r="B326" s="224"/>
      <c r="C326" s="225"/>
      <c r="D326" s="226" t="s">
        <v>143</v>
      </c>
      <c r="E326" s="225"/>
      <c r="F326" s="228" t="s">
        <v>491</v>
      </c>
      <c r="G326" s="225"/>
      <c r="H326" s="229">
        <v>0.88</v>
      </c>
      <c r="I326" s="230"/>
      <c r="J326" s="225"/>
      <c r="K326" s="225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143</v>
      </c>
      <c r="AU326" s="235" t="s">
        <v>81</v>
      </c>
      <c r="AV326" s="13" t="s">
        <v>81</v>
      </c>
      <c r="AW326" s="13" t="s">
        <v>4</v>
      </c>
      <c r="AX326" s="13" t="s">
        <v>79</v>
      </c>
      <c r="AY326" s="235" t="s">
        <v>131</v>
      </c>
    </row>
    <row r="327" spans="1:65" s="2" customFormat="1" ht="24.15" customHeight="1">
      <c r="A327" s="40"/>
      <c r="B327" s="41"/>
      <c r="C327" s="206" t="s">
        <v>565</v>
      </c>
      <c r="D327" s="206" t="s">
        <v>134</v>
      </c>
      <c r="E327" s="207" t="s">
        <v>945</v>
      </c>
      <c r="F327" s="208" t="s">
        <v>946</v>
      </c>
      <c r="G327" s="209" t="s">
        <v>281</v>
      </c>
      <c r="H327" s="257"/>
      <c r="I327" s="211"/>
      <c r="J327" s="212">
        <f>ROUND(I327*H327,2)</f>
        <v>0</v>
      </c>
      <c r="K327" s="208" t="s">
        <v>138</v>
      </c>
      <c r="L327" s="46"/>
      <c r="M327" s="213" t="s">
        <v>19</v>
      </c>
      <c r="N327" s="214" t="s">
        <v>42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229</v>
      </c>
      <c r="AT327" s="217" t="s">
        <v>134</v>
      </c>
      <c r="AU327" s="217" t="s">
        <v>81</v>
      </c>
      <c r="AY327" s="19" t="s">
        <v>131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79</v>
      </c>
      <c r="BK327" s="218">
        <f>ROUND(I327*H327,2)</f>
        <v>0</v>
      </c>
      <c r="BL327" s="19" t="s">
        <v>229</v>
      </c>
      <c r="BM327" s="217" t="s">
        <v>1102</v>
      </c>
    </row>
    <row r="328" spans="1:47" s="2" customFormat="1" ht="12">
      <c r="A328" s="40"/>
      <c r="B328" s="41"/>
      <c r="C328" s="42"/>
      <c r="D328" s="219" t="s">
        <v>141</v>
      </c>
      <c r="E328" s="42"/>
      <c r="F328" s="220" t="s">
        <v>948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141</v>
      </c>
      <c r="AU328" s="19" t="s">
        <v>81</v>
      </c>
    </row>
    <row r="329" spans="1:63" s="12" customFormat="1" ht="22.8" customHeight="1">
      <c r="A329" s="12"/>
      <c r="B329" s="190"/>
      <c r="C329" s="191"/>
      <c r="D329" s="192" t="s">
        <v>70</v>
      </c>
      <c r="E329" s="204" t="s">
        <v>497</v>
      </c>
      <c r="F329" s="204" t="s">
        <v>498</v>
      </c>
      <c r="G329" s="191"/>
      <c r="H329" s="191"/>
      <c r="I329" s="194"/>
      <c r="J329" s="205">
        <f>BK329</f>
        <v>0</v>
      </c>
      <c r="K329" s="191"/>
      <c r="L329" s="196"/>
      <c r="M329" s="197"/>
      <c r="N329" s="198"/>
      <c r="O329" s="198"/>
      <c r="P329" s="199">
        <f>SUM(P330:P355)</f>
        <v>0</v>
      </c>
      <c r="Q329" s="198"/>
      <c r="R329" s="199">
        <f>SUM(R330:R355)</f>
        <v>1.5662538</v>
      </c>
      <c r="S329" s="198"/>
      <c r="T329" s="200">
        <f>SUM(T330:T355)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1" t="s">
        <v>81</v>
      </c>
      <c r="AT329" s="202" t="s">
        <v>70</v>
      </c>
      <c r="AU329" s="202" t="s">
        <v>79</v>
      </c>
      <c r="AY329" s="201" t="s">
        <v>131</v>
      </c>
      <c r="BK329" s="203">
        <f>SUM(BK330:BK355)</f>
        <v>0</v>
      </c>
    </row>
    <row r="330" spans="1:65" s="2" customFormat="1" ht="16.5" customHeight="1">
      <c r="A330" s="40"/>
      <c r="B330" s="41"/>
      <c r="C330" s="206" t="s">
        <v>570</v>
      </c>
      <c r="D330" s="206" t="s">
        <v>134</v>
      </c>
      <c r="E330" s="207" t="s">
        <v>500</v>
      </c>
      <c r="F330" s="208" t="s">
        <v>501</v>
      </c>
      <c r="G330" s="209" t="s">
        <v>137</v>
      </c>
      <c r="H330" s="210">
        <v>77.33</v>
      </c>
      <c r="I330" s="211"/>
      <c r="J330" s="212">
        <f>ROUND(I330*H330,2)</f>
        <v>0</v>
      </c>
      <c r="K330" s="208" t="s">
        <v>138</v>
      </c>
      <c r="L330" s="46"/>
      <c r="M330" s="213" t="s">
        <v>19</v>
      </c>
      <c r="N330" s="214" t="s">
        <v>42</v>
      </c>
      <c r="O330" s="86"/>
      <c r="P330" s="215">
        <f>O330*H330</f>
        <v>0</v>
      </c>
      <c r="Q330" s="215">
        <v>0.0003</v>
      </c>
      <c r="R330" s="215">
        <f>Q330*H330</f>
        <v>0.023198999999999997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229</v>
      </c>
      <c r="AT330" s="217" t="s">
        <v>134</v>
      </c>
      <c r="AU330" s="217" t="s">
        <v>81</v>
      </c>
      <c r="AY330" s="19" t="s">
        <v>131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79</v>
      </c>
      <c r="BK330" s="218">
        <f>ROUND(I330*H330,2)</f>
        <v>0</v>
      </c>
      <c r="BL330" s="19" t="s">
        <v>229</v>
      </c>
      <c r="BM330" s="217" t="s">
        <v>1103</v>
      </c>
    </row>
    <row r="331" spans="1:47" s="2" customFormat="1" ht="12">
      <c r="A331" s="40"/>
      <c r="B331" s="41"/>
      <c r="C331" s="42"/>
      <c r="D331" s="219" t="s">
        <v>141</v>
      </c>
      <c r="E331" s="42"/>
      <c r="F331" s="220" t="s">
        <v>503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141</v>
      </c>
      <c r="AU331" s="19" t="s">
        <v>81</v>
      </c>
    </row>
    <row r="332" spans="1:51" s="15" customFormat="1" ht="12">
      <c r="A332" s="15"/>
      <c r="B332" s="247"/>
      <c r="C332" s="248"/>
      <c r="D332" s="226" t="s">
        <v>143</v>
      </c>
      <c r="E332" s="249" t="s">
        <v>19</v>
      </c>
      <c r="F332" s="250" t="s">
        <v>1021</v>
      </c>
      <c r="G332" s="248"/>
      <c r="H332" s="249" t="s">
        <v>19</v>
      </c>
      <c r="I332" s="251"/>
      <c r="J332" s="248"/>
      <c r="K332" s="248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143</v>
      </c>
      <c r="AU332" s="256" t="s">
        <v>81</v>
      </c>
      <c r="AV332" s="15" t="s">
        <v>79</v>
      </c>
      <c r="AW332" s="15" t="s">
        <v>32</v>
      </c>
      <c r="AX332" s="15" t="s">
        <v>71</v>
      </c>
      <c r="AY332" s="256" t="s">
        <v>131</v>
      </c>
    </row>
    <row r="333" spans="1:51" s="13" customFormat="1" ht="12">
      <c r="A333" s="13"/>
      <c r="B333" s="224"/>
      <c r="C333" s="225"/>
      <c r="D333" s="226" t="s">
        <v>143</v>
      </c>
      <c r="E333" s="227" t="s">
        <v>19</v>
      </c>
      <c r="F333" s="228" t="s">
        <v>997</v>
      </c>
      <c r="G333" s="225"/>
      <c r="H333" s="229">
        <v>76.28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143</v>
      </c>
      <c r="AU333" s="235" t="s">
        <v>81</v>
      </c>
      <c r="AV333" s="13" t="s">
        <v>81</v>
      </c>
      <c r="AW333" s="13" t="s">
        <v>32</v>
      </c>
      <c r="AX333" s="13" t="s">
        <v>71</v>
      </c>
      <c r="AY333" s="235" t="s">
        <v>131</v>
      </c>
    </row>
    <row r="334" spans="1:51" s="13" customFormat="1" ht="12">
      <c r="A334" s="13"/>
      <c r="B334" s="224"/>
      <c r="C334" s="225"/>
      <c r="D334" s="226" t="s">
        <v>143</v>
      </c>
      <c r="E334" s="227" t="s">
        <v>19</v>
      </c>
      <c r="F334" s="228" t="s">
        <v>1104</v>
      </c>
      <c r="G334" s="225"/>
      <c r="H334" s="229">
        <v>2.34</v>
      </c>
      <c r="I334" s="230"/>
      <c r="J334" s="225"/>
      <c r="K334" s="225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143</v>
      </c>
      <c r="AU334" s="235" t="s">
        <v>81</v>
      </c>
      <c r="AV334" s="13" t="s">
        <v>81</v>
      </c>
      <c r="AW334" s="13" t="s">
        <v>32</v>
      </c>
      <c r="AX334" s="13" t="s">
        <v>71</v>
      </c>
      <c r="AY334" s="235" t="s">
        <v>131</v>
      </c>
    </row>
    <row r="335" spans="1:51" s="13" customFormat="1" ht="12">
      <c r="A335" s="13"/>
      <c r="B335" s="224"/>
      <c r="C335" s="225"/>
      <c r="D335" s="226" t="s">
        <v>143</v>
      </c>
      <c r="E335" s="227" t="s">
        <v>19</v>
      </c>
      <c r="F335" s="228" t="s">
        <v>1105</v>
      </c>
      <c r="G335" s="225"/>
      <c r="H335" s="229">
        <v>-1.95</v>
      </c>
      <c r="I335" s="230"/>
      <c r="J335" s="225"/>
      <c r="K335" s="225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143</v>
      </c>
      <c r="AU335" s="235" t="s">
        <v>81</v>
      </c>
      <c r="AV335" s="13" t="s">
        <v>81</v>
      </c>
      <c r="AW335" s="13" t="s">
        <v>32</v>
      </c>
      <c r="AX335" s="13" t="s">
        <v>71</v>
      </c>
      <c r="AY335" s="235" t="s">
        <v>131</v>
      </c>
    </row>
    <row r="336" spans="1:51" s="13" customFormat="1" ht="12">
      <c r="A336" s="13"/>
      <c r="B336" s="224"/>
      <c r="C336" s="225"/>
      <c r="D336" s="226" t="s">
        <v>143</v>
      </c>
      <c r="E336" s="227" t="s">
        <v>19</v>
      </c>
      <c r="F336" s="228" t="s">
        <v>1106</v>
      </c>
      <c r="G336" s="225"/>
      <c r="H336" s="229">
        <v>0.66</v>
      </c>
      <c r="I336" s="230"/>
      <c r="J336" s="225"/>
      <c r="K336" s="225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143</v>
      </c>
      <c r="AU336" s="235" t="s">
        <v>81</v>
      </c>
      <c r="AV336" s="13" t="s">
        <v>81</v>
      </c>
      <c r="AW336" s="13" t="s">
        <v>32</v>
      </c>
      <c r="AX336" s="13" t="s">
        <v>71</v>
      </c>
      <c r="AY336" s="235" t="s">
        <v>131</v>
      </c>
    </row>
    <row r="337" spans="1:51" s="14" customFormat="1" ht="12">
      <c r="A337" s="14"/>
      <c r="B337" s="236"/>
      <c r="C337" s="237"/>
      <c r="D337" s="226" t="s">
        <v>143</v>
      </c>
      <c r="E337" s="238" t="s">
        <v>19</v>
      </c>
      <c r="F337" s="239" t="s">
        <v>147</v>
      </c>
      <c r="G337" s="237"/>
      <c r="H337" s="240">
        <v>77.33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6" t="s">
        <v>143</v>
      </c>
      <c r="AU337" s="246" t="s">
        <v>81</v>
      </c>
      <c r="AV337" s="14" t="s">
        <v>139</v>
      </c>
      <c r="AW337" s="14" t="s">
        <v>32</v>
      </c>
      <c r="AX337" s="14" t="s">
        <v>79</v>
      </c>
      <c r="AY337" s="246" t="s">
        <v>131</v>
      </c>
    </row>
    <row r="338" spans="1:65" s="2" customFormat="1" ht="24.15" customHeight="1">
      <c r="A338" s="40"/>
      <c r="B338" s="41"/>
      <c r="C338" s="206" t="s">
        <v>577</v>
      </c>
      <c r="D338" s="206" t="s">
        <v>134</v>
      </c>
      <c r="E338" s="207" t="s">
        <v>507</v>
      </c>
      <c r="F338" s="208" t="s">
        <v>508</v>
      </c>
      <c r="G338" s="209" t="s">
        <v>137</v>
      </c>
      <c r="H338" s="210">
        <v>77.33</v>
      </c>
      <c r="I338" s="211"/>
      <c r="J338" s="212">
        <f>ROUND(I338*H338,2)</f>
        <v>0</v>
      </c>
      <c r="K338" s="208" t="s">
        <v>138</v>
      </c>
      <c r="L338" s="46"/>
      <c r="M338" s="213" t="s">
        <v>19</v>
      </c>
      <c r="N338" s="214" t="s">
        <v>42</v>
      </c>
      <c r="O338" s="86"/>
      <c r="P338" s="215">
        <f>O338*H338</f>
        <v>0</v>
      </c>
      <c r="Q338" s="215">
        <v>0.0053</v>
      </c>
      <c r="R338" s="215">
        <f>Q338*H338</f>
        <v>0.409849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229</v>
      </c>
      <c r="AT338" s="217" t="s">
        <v>134</v>
      </c>
      <c r="AU338" s="217" t="s">
        <v>81</v>
      </c>
      <c r="AY338" s="19" t="s">
        <v>131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79</v>
      </c>
      <c r="BK338" s="218">
        <f>ROUND(I338*H338,2)</f>
        <v>0</v>
      </c>
      <c r="BL338" s="19" t="s">
        <v>229</v>
      </c>
      <c r="BM338" s="217" t="s">
        <v>1107</v>
      </c>
    </row>
    <row r="339" spans="1:47" s="2" customFormat="1" ht="12">
      <c r="A339" s="40"/>
      <c r="B339" s="41"/>
      <c r="C339" s="42"/>
      <c r="D339" s="219" t="s">
        <v>141</v>
      </c>
      <c r="E339" s="42"/>
      <c r="F339" s="220" t="s">
        <v>510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141</v>
      </c>
      <c r="AU339" s="19" t="s">
        <v>81</v>
      </c>
    </row>
    <row r="340" spans="1:65" s="2" customFormat="1" ht="16.5" customHeight="1">
      <c r="A340" s="40"/>
      <c r="B340" s="41"/>
      <c r="C340" s="258" t="s">
        <v>590</v>
      </c>
      <c r="D340" s="258" t="s">
        <v>338</v>
      </c>
      <c r="E340" s="259" t="s">
        <v>512</v>
      </c>
      <c r="F340" s="260" t="s">
        <v>513</v>
      </c>
      <c r="G340" s="261" t="s">
        <v>137</v>
      </c>
      <c r="H340" s="262">
        <v>85.063</v>
      </c>
      <c r="I340" s="263"/>
      <c r="J340" s="264">
        <f>ROUND(I340*H340,2)</f>
        <v>0</v>
      </c>
      <c r="K340" s="260" t="s">
        <v>138</v>
      </c>
      <c r="L340" s="265"/>
      <c r="M340" s="266" t="s">
        <v>19</v>
      </c>
      <c r="N340" s="267" t="s">
        <v>42</v>
      </c>
      <c r="O340" s="86"/>
      <c r="P340" s="215">
        <f>O340*H340</f>
        <v>0</v>
      </c>
      <c r="Q340" s="215">
        <v>0.0126</v>
      </c>
      <c r="R340" s="215">
        <f>Q340*H340</f>
        <v>1.0717938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316</v>
      </c>
      <c r="AT340" s="217" t="s">
        <v>338</v>
      </c>
      <c r="AU340" s="217" t="s">
        <v>81</v>
      </c>
      <c r="AY340" s="19" t="s">
        <v>131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79</v>
      </c>
      <c r="BK340" s="218">
        <f>ROUND(I340*H340,2)</f>
        <v>0</v>
      </c>
      <c r="BL340" s="19" t="s">
        <v>229</v>
      </c>
      <c r="BM340" s="217" t="s">
        <v>1108</v>
      </c>
    </row>
    <row r="341" spans="1:51" s="13" customFormat="1" ht="12">
      <c r="A341" s="13"/>
      <c r="B341" s="224"/>
      <c r="C341" s="225"/>
      <c r="D341" s="226" t="s">
        <v>143</v>
      </c>
      <c r="E341" s="225"/>
      <c r="F341" s="228" t="s">
        <v>1109</v>
      </c>
      <c r="G341" s="225"/>
      <c r="H341" s="229">
        <v>85.063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143</v>
      </c>
      <c r="AU341" s="235" t="s">
        <v>81</v>
      </c>
      <c r="AV341" s="13" t="s">
        <v>81</v>
      </c>
      <c r="AW341" s="13" t="s">
        <v>4</v>
      </c>
      <c r="AX341" s="13" t="s">
        <v>79</v>
      </c>
      <c r="AY341" s="235" t="s">
        <v>131</v>
      </c>
    </row>
    <row r="342" spans="1:65" s="2" customFormat="1" ht="16.5" customHeight="1">
      <c r="A342" s="40"/>
      <c r="B342" s="41"/>
      <c r="C342" s="206" t="s">
        <v>595</v>
      </c>
      <c r="D342" s="206" t="s">
        <v>134</v>
      </c>
      <c r="E342" s="207" t="s">
        <v>517</v>
      </c>
      <c r="F342" s="208" t="s">
        <v>518</v>
      </c>
      <c r="G342" s="209" t="s">
        <v>475</v>
      </c>
      <c r="H342" s="210">
        <v>10.4</v>
      </c>
      <c r="I342" s="211"/>
      <c r="J342" s="212">
        <f>ROUND(I342*H342,2)</f>
        <v>0</v>
      </c>
      <c r="K342" s="208" t="s">
        <v>138</v>
      </c>
      <c r="L342" s="46"/>
      <c r="M342" s="213" t="s">
        <v>19</v>
      </c>
      <c r="N342" s="214" t="s">
        <v>42</v>
      </c>
      <c r="O342" s="86"/>
      <c r="P342" s="215">
        <f>O342*H342</f>
        <v>0</v>
      </c>
      <c r="Q342" s="215">
        <v>0.00055</v>
      </c>
      <c r="R342" s="215">
        <f>Q342*H342</f>
        <v>0.00572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229</v>
      </c>
      <c r="AT342" s="217" t="s">
        <v>134</v>
      </c>
      <c r="AU342" s="217" t="s">
        <v>81</v>
      </c>
      <c r="AY342" s="19" t="s">
        <v>131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79</v>
      </c>
      <c r="BK342" s="218">
        <f>ROUND(I342*H342,2)</f>
        <v>0</v>
      </c>
      <c r="BL342" s="19" t="s">
        <v>229</v>
      </c>
      <c r="BM342" s="217" t="s">
        <v>1110</v>
      </c>
    </row>
    <row r="343" spans="1:47" s="2" customFormat="1" ht="12">
      <c r="A343" s="40"/>
      <c r="B343" s="41"/>
      <c r="C343" s="42"/>
      <c r="D343" s="219" t="s">
        <v>141</v>
      </c>
      <c r="E343" s="42"/>
      <c r="F343" s="220" t="s">
        <v>520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141</v>
      </c>
      <c r="AU343" s="19" t="s">
        <v>81</v>
      </c>
    </row>
    <row r="344" spans="1:51" s="13" customFormat="1" ht="12">
      <c r="A344" s="13"/>
      <c r="B344" s="224"/>
      <c r="C344" s="225"/>
      <c r="D344" s="226" t="s">
        <v>143</v>
      </c>
      <c r="E344" s="227" t="s">
        <v>19</v>
      </c>
      <c r="F344" s="228" t="s">
        <v>1111</v>
      </c>
      <c r="G344" s="225"/>
      <c r="H344" s="229">
        <v>10.4</v>
      </c>
      <c r="I344" s="230"/>
      <c r="J344" s="225"/>
      <c r="K344" s="225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143</v>
      </c>
      <c r="AU344" s="235" t="s">
        <v>81</v>
      </c>
      <c r="AV344" s="13" t="s">
        <v>81</v>
      </c>
      <c r="AW344" s="13" t="s">
        <v>32</v>
      </c>
      <c r="AX344" s="13" t="s">
        <v>79</v>
      </c>
      <c r="AY344" s="235" t="s">
        <v>131</v>
      </c>
    </row>
    <row r="345" spans="1:65" s="2" customFormat="1" ht="16.5" customHeight="1">
      <c r="A345" s="40"/>
      <c r="B345" s="41"/>
      <c r="C345" s="206" t="s">
        <v>602</v>
      </c>
      <c r="D345" s="206" t="s">
        <v>134</v>
      </c>
      <c r="E345" s="207" t="s">
        <v>523</v>
      </c>
      <c r="F345" s="208" t="s">
        <v>524</v>
      </c>
      <c r="G345" s="209" t="s">
        <v>475</v>
      </c>
      <c r="H345" s="210">
        <v>107.31</v>
      </c>
      <c r="I345" s="211"/>
      <c r="J345" s="212">
        <f>ROUND(I345*H345,2)</f>
        <v>0</v>
      </c>
      <c r="K345" s="208" t="s">
        <v>138</v>
      </c>
      <c r="L345" s="46"/>
      <c r="M345" s="213" t="s">
        <v>19</v>
      </c>
      <c r="N345" s="214" t="s">
        <v>42</v>
      </c>
      <c r="O345" s="86"/>
      <c r="P345" s="215">
        <f>O345*H345</f>
        <v>0</v>
      </c>
      <c r="Q345" s="215">
        <v>0.0005</v>
      </c>
      <c r="R345" s="215">
        <f>Q345*H345</f>
        <v>0.053655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229</v>
      </c>
      <c r="AT345" s="217" t="s">
        <v>134</v>
      </c>
      <c r="AU345" s="217" t="s">
        <v>81</v>
      </c>
      <c r="AY345" s="19" t="s">
        <v>131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79</v>
      </c>
      <c r="BK345" s="218">
        <f>ROUND(I345*H345,2)</f>
        <v>0</v>
      </c>
      <c r="BL345" s="19" t="s">
        <v>229</v>
      </c>
      <c r="BM345" s="217" t="s">
        <v>1112</v>
      </c>
    </row>
    <row r="346" spans="1:47" s="2" customFormat="1" ht="12">
      <c r="A346" s="40"/>
      <c r="B346" s="41"/>
      <c r="C346" s="42"/>
      <c r="D346" s="219" t="s">
        <v>141</v>
      </c>
      <c r="E346" s="42"/>
      <c r="F346" s="220" t="s">
        <v>526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141</v>
      </c>
      <c r="AU346" s="19" t="s">
        <v>81</v>
      </c>
    </row>
    <row r="347" spans="1:51" s="15" customFormat="1" ht="12">
      <c r="A347" s="15"/>
      <c r="B347" s="247"/>
      <c r="C347" s="248"/>
      <c r="D347" s="226" t="s">
        <v>143</v>
      </c>
      <c r="E347" s="249" t="s">
        <v>19</v>
      </c>
      <c r="F347" s="250" t="s">
        <v>1021</v>
      </c>
      <c r="G347" s="248"/>
      <c r="H347" s="249" t="s">
        <v>19</v>
      </c>
      <c r="I347" s="251"/>
      <c r="J347" s="248"/>
      <c r="K347" s="248"/>
      <c r="L347" s="252"/>
      <c r="M347" s="253"/>
      <c r="N347" s="254"/>
      <c r="O347" s="254"/>
      <c r="P347" s="254"/>
      <c r="Q347" s="254"/>
      <c r="R347" s="254"/>
      <c r="S347" s="254"/>
      <c r="T347" s="25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6" t="s">
        <v>143</v>
      </c>
      <c r="AU347" s="256" t="s">
        <v>81</v>
      </c>
      <c r="AV347" s="15" t="s">
        <v>79</v>
      </c>
      <c r="AW347" s="15" t="s">
        <v>32</v>
      </c>
      <c r="AX347" s="15" t="s">
        <v>71</v>
      </c>
      <c r="AY347" s="256" t="s">
        <v>131</v>
      </c>
    </row>
    <row r="348" spans="1:51" s="13" customFormat="1" ht="12">
      <c r="A348" s="13"/>
      <c r="B348" s="224"/>
      <c r="C348" s="225"/>
      <c r="D348" s="226" t="s">
        <v>143</v>
      </c>
      <c r="E348" s="227" t="s">
        <v>19</v>
      </c>
      <c r="F348" s="228" t="s">
        <v>1014</v>
      </c>
      <c r="G348" s="225"/>
      <c r="H348" s="229">
        <v>38.14</v>
      </c>
      <c r="I348" s="230"/>
      <c r="J348" s="225"/>
      <c r="K348" s="225"/>
      <c r="L348" s="231"/>
      <c r="M348" s="232"/>
      <c r="N348" s="233"/>
      <c r="O348" s="233"/>
      <c r="P348" s="233"/>
      <c r="Q348" s="233"/>
      <c r="R348" s="233"/>
      <c r="S348" s="233"/>
      <c r="T348" s="23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5" t="s">
        <v>143</v>
      </c>
      <c r="AU348" s="235" t="s">
        <v>81</v>
      </c>
      <c r="AV348" s="13" t="s">
        <v>81</v>
      </c>
      <c r="AW348" s="13" t="s">
        <v>32</v>
      </c>
      <c r="AX348" s="13" t="s">
        <v>71</v>
      </c>
      <c r="AY348" s="235" t="s">
        <v>131</v>
      </c>
    </row>
    <row r="349" spans="1:51" s="13" customFormat="1" ht="12">
      <c r="A349" s="13"/>
      <c r="B349" s="224"/>
      <c r="C349" s="225"/>
      <c r="D349" s="226" t="s">
        <v>143</v>
      </c>
      <c r="E349" s="227" t="s">
        <v>19</v>
      </c>
      <c r="F349" s="228" t="s">
        <v>1113</v>
      </c>
      <c r="G349" s="225"/>
      <c r="H349" s="229">
        <v>69.17</v>
      </c>
      <c r="I349" s="230"/>
      <c r="J349" s="225"/>
      <c r="K349" s="225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143</v>
      </c>
      <c r="AU349" s="235" t="s">
        <v>81</v>
      </c>
      <c r="AV349" s="13" t="s">
        <v>81</v>
      </c>
      <c r="AW349" s="13" t="s">
        <v>32</v>
      </c>
      <c r="AX349" s="13" t="s">
        <v>71</v>
      </c>
      <c r="AY349" s="235" t="s">
        <v>131</v>
      </c>
    </row>
    <row r="350" spans="1:51" s="14" customFormat="1" ht="12">
      <c r="A350" s="14"/>
      <c r="B350" s="236"/>
      <c r="C350" s="237"/>
      <c r="D350" s="226" t="s">
        <v>143</v>
      </c>
      <c r="E350" s="238" t="s">
        <v>19</v>
      </c>
      <c r="F350" s="239" t="s">
        <v>147</v>
      </c>
      <c r="G350" s="237"/>
      <c r="H350" s="240">
        <v>107.31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6" t="s">
        <v>143</v>
      </c>
      <c r="AU350" s="246" t="s">
        <v>81</v>
      </c>
      <c r="AV350" s="14" t="s">
        <v>139</v>
      </c>
      <c r="AW350" s="14" t="s">
        <v>32</v>
      </c>
      <c r="AX350" s="14" t="s">
        <v>79</v>
      </c>
      <c r="AY350" s="246" t="s">
        <v>131</v>
      </c>
    </row>
    <row r="351" spans="1:65" s="2" customFormat="1" ht="16.5" customHeight="1">
      <c r="A351" s="40"/>
      <c r="B351" s="41"/>
      <c r="C351" s="206" t="s">
        <v>785</v>
      </c>
      <c r="D351" s="206" t="s">
        <v>134</v>
      </c>
      <c r="E351" s="207" t="s">
        <v>529</v>
      </c>
      <c r="F351" s="208" t="s">
        <v>530</v>
      </c>
      <c r="G351" s="209" t="s">
        <v>475</v>
      </c>
      <c r="H351" s="210">
        <v>67.9</v>
      </c>
      <c r="I351" s="211"/>
      <c r="J351" s="212">
        <f>ROUND(I351*H351,2)</f>
        <v>0</v>
      </c>
      <c r="K351" s="208" t="s">
        <v>138</v>
      </c>
      <c r="L351" s="46"/>
      <c r="M351" s="213" t="s">
        <v>19</v>
      </c>
      <c r="N351" s="214" t="s">
        <v>42</v>
      </c>
      <c r="O351" s="86"/>
      <c r="P351" s="215">
        <f>O351*H351</f>
        <v>0</v>
      </c>
      <c r="Q351" s="215">
        <v>3E-05</v>
      </c>
      <c r="R351" s="215">
        <f>Q351*H351</f>
        <v>0.002037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229</v>
      </c>
      <c r="AT351" s="217" t="s">
        <v>134</v>
      </c>
      <c r="AU351" s="217" t="s">
        <v>81</v>
      </c>
      <c r="AY351" s="19" t="s">
        <v>131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79</v>
      </c>
      <c r="BK351" s="218">
        <f>ROUND(I351*H351,2)</f>
        <v>0</v>
      </c>
      <c r="BL351" s="19" t="s">
        <v>229</v>
      </c>
      <c r="BM351" s="217" t="s">
        <v>1114</v>
      </c>
    </row>
    <row r="352" spans="1:47" s="2" customFormat="1" ht="12">
      <c r="A352" s="40"/>
      <c r="B352" s="41"/>
      <c r="C352" s="42"/>
      <c r="D352" s="219" t="s">
        <v>141</v>
      </c>
      <c r="E352" s="42"/>
      <c r="F352" s="220" t="s">
        <v>532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141</v>
      </c>
      <c r="AU352" s="19" t="s">
        <v>81</v>
      </c>
    </row>
    <row r="353" spans="1:51" s="13" customFormat="1" ht="12">
      <c r="A353" s="13"/>
      <c r="B353" s="224"/>
      <c r="C353" s="225"/>
      <c r="D353" s="226" t="s">
        <v>143</v>
      </c>
      <c r="E353" s="227" t="s">
        <v>19</v>
      </c>
      <c r="F353" s="228" t="s">
        <v>1115</v>
      </c>
      <c r="G353" s="225"/>
      <c r="H353" s="229">
        <v>67.9</v>
      </c>
      <c r="I353" s="230"/>
      <c r="J353" s="225"/>
      <c r="K353" s="225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143</v>
      </c>
      <c r="AU353" s="235" t="s">
        <v>81</v>
      </c>
      <c r="AV353" s="13" t="s">
        <v>81</v>
      </c>
      <c r="AW353" s="13" t="s">
        <v>32</v>
      </c>
      <c r="AX353" s="13" t="s">
        <v>79</v>
      </c>
      <c r="AY353" s="235" t="s">
        <v>131</v>
      </c>
    </row>
    <row r="354" spans="1:65" s="2" customFormat="1" ht="24.15" customHeight="1">
      <c r="A354" s="40"/>
      <c r="B354" s="41"/>
      <c r="C354" s="206" t="s">
        <v>787</v>
      </c>
      <c r="D354" s="206" t="s">
        <v>134</v>
      </c>
      <c r="E354" s="207" t="s">
        <v>961</v>
      </c>
      <c r="F354" s="208" t="s">
        <v>962</v>
      </c>
      <c r="G354" s="209" t="s">
        <v>281</v>
      </c>
      <c r="H354" s="257"/>
      <c r="I354" s="211"/>
      <c r="J354" s="212">
        <f>ROUND(I354*H354,2)</f>
        <v>0</v>
      </c>
      <c r="K354" s="208" t="s">
        <v>138</v>
      </c>
      <c r="L354" s="46"/>
      <c r="M354" s="213" t="s">
        <v>19</v>
      </c>
      <c r="N354" s="214" t="s">
        <v>42</v>
      </c>
      <c r="O354" s="86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229</v>
      </c>
      <c r="AT354" s="217" t="s">
        <v>134</v>
      </c>
      <c r="AU354" s="217" t="s">
        <v>81</v>
      </c>
      <c r="AY354" s="19" t="s">
        <v>131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79</v>
      </c>
      <c r="BK354" s="218">
        <f>ROUND(I354*H354,2)</f>
        <v>0</v>
      </c>
      <c r="BL354" s="19" t="s">
        <v>229</v>
      </c>
      <c r="BM354" s="217" t="s">
        <v>1116</v>
      </c>
    </row>
    <row r="355" spans="1:47" s="2" customFormat="1" ht="12">
      <c r="A355" s="40"/>
      <c r="B355" s="41"/>
      <c r="C355" s="42"/>
      <c r="D355" s="219" t="s">
        <v>141</v>
      </c>
      <c r="E355" s="42"/>
      <c r="F355" s="220" t="s">
        <v>964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141</v>
      </c>
      <c r="AU355" s="19" t="s">
        <v>81</v>
      </c>
    </row>
    <row r="356" spans="1:63" s="12" customFormat="1" ht="22.8" customHeight="1">
      <c r="A356" s="12"/>
      <c r="B356" s="190"/>
      <c r="C356" s="191"/>
      <c r="D356" s="192" t="s">
        <v>70</v>
      </c>
      <c r="E356" s="204" t="s">
        <v>539</v>
      </c>
      <c r="F356" s="204" t="s">
        <v>540</v>
      </c>
      <c r="G356" s="191"/>
      <c r="H356" s="191"/>
      <c r="I356" s="194"/>
      <c r="J356" s="205">
        <f>BK356</f>
        <v>0</v>
      </c>
      <c r="K356" s="191"/>
      <c r="L356" s="196"/>
      <c r="M356" s="197"/>
      <c r="N356" s="198"/>
      <c r="O356" s="198"/>
      <c r="P356" s="199">
        <f>SUM(P357:P378)</f>
        <v>0</v>
      </c>
      <c r="Q356" s="198"/>
      <c r="R356" s="199">
        <f>SUM(R357:R378)</f>
        <v>0.0042585999999999995</v>
      </c>
      <c r="S356" s="198"/>
      <c r="T356" s="200">
        <f>SUM(T357:T378)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1" t="s">
        <v>81</v>
      </c>
      <c r="AT356" s="202" t="s">
        <v>70</v>
      </c>
      <c r="AU356" s="202" t="s">
        <v>79</v>
      </c>
      <c r="AY356" s="201" t="s">
        <v>131</v>
      </c>
      <c r="BK356" s="203">
        <f>SUM(BK357:BK378)</f>
        <v>0</v>
      </c>
    </row>
    <row r="357" spans="1:65" s="2" customFormat="1" ht="16.5" customHeight="1">
      <c r="A357" s="40"/>
      <c r="B357" s="41"/>
      <c r="C357" s="206" t="s">
        <v>789</v>
      </c>
      <c r="D357" s="206" t="s">
        <v>134</v>
      </c>
      <c r="E357" s="207" t="s">
        <v>542</v>
      </c>
      <c r="F357" s="208" t="s">
        <v>543</v>
      </c>
      <c r="G357" s="209" t="s">
        <v>137</v>
      </c>
      <c r="H357" s="210">
        <v>8.63</v>
      </c>
      <c r="I357" s="211"/>
      <c r="J357" s="212">
        <f>ROUND(I357*H357,2)</f>
        <v>0</v>
      </c>
      <c r="K357" s="208" t="s">
        <v>138</v>
      </c>
      <c r="L357" s="46"/>
      <c r="M357" s="213" t="s">
        <v>19</v>
      </c>
      <c r="N357" s="214" t="s">
        <v>42</v>
      </c>
      <c r="O357" s="86"/>
      <c r="P357" s="215">
        <f>O357*H357</f>
        <v>0</v>
      </c>
      <c r="Q357" s="215">
        <v>6E-05</v>
      </c>
      <c r="R357" s="215">
        <f>Q357*H357</f>
        <v>0.0005178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229</v>
      </c>
      <c r="AT357" s="217" t="s">
        <v>134</v>
      </c>
      <c r="AU357" s="217" t="s">
        <v>81</v>
      </c>
      <c r="AY357" s="19" t="s">
        <v>131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79</v>
      </c>
      <c r="BK357" s="218">
        <f>ROUND(I357*H357,2)</f>
        <v>0</v>
      </c>
      <c r="BL357" s="19" t="s">
        <v>229</v>
      </c>
      <c r="BM357" s="217" t="s">
        <v>1117</v>
      </c>
    </row>
    <row r="358" spans="1:47" s="2" customFormat="1" ht="12">
      <c r="A358" s="40"/>
      <c r="B358" s="41"/>
      <c r="C358" s="42"/>
      <c r="D358" s="219" t="s">
        <v>141</v>
      </c>
      <c r="E358" s="42"/>
      <c r="F358" s="220" t="s">
        <v>545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141</v>
      </c>
      <c r="AU358" s="19" t="s">
        <v>81</v>
      </c>
    </row>
    <row r="359" spans="1:51" s="15" customFormat="1" ht="12">
      <c r="A359" s="15"/>
      <c r="B359" s="247"/>
      <c r="C359" s="248"/>
      <c r="D359" s="226" t="s">
        <v>143</v>
      </c>
      <c r="E359" s="249" t="s">
        <v>19</v>
      </c>
      <c r="F359" s="250" t="s">
        <v>780</v>
      </c>
      <c r="G359" s="248"/>
      <c r="H359" s="249" t="s">
        <v>19</v>
      </c>
      <c r="I359" s="251"/>
      <c r="J359" s="248"/>
      <c r="K359" s="248"/>
      <c r="L359" s="252"/>
      <c r="M359" s="253"/>
      <c r="N359" s="254"/>
      <c r="O359" s="254"/>
      <c r="P359" s="254"/>
      <c r="Q359" s="254"/>
      <c r="R359" s="254"/>
      <c r="S359" s="254"/>
      <c r="T359" s="25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6" t="s">
        <v>143</v>
      </c>
      <c r="AU359" s="256" t="s">
        <v>81</v>
      </c>
      <c r="AV359" s="15" t="s">
        <v>79</v>
      </c>
      <c r="AW359" s="15" t="s">
        <v>32</v>
      </c>
      <c r="AX359" s="15" t="s">
        <v>71</v>
      </c>
      <c r="AY359" s="256" t="s">
        <v>131</v>
      </c>
    </row>
    <row r="360" spans="1:51" s="13" customFormat="1" ht="12">
      <c r="A360" s="13"/>
      <c r="B360" s="224"/>
      <c r="C360" s="225"/>
      <c r="D360" s="226" t="s">
        <v>143</v>
      </c>
      <c r="E360" s="227" t="s">
        <v>19</v>
      </c>
      <c r="F360" s="228" t="s">
        <v>1118</v>
      </c>
      <c r="G360" s="225"/>
      <c r="H360" s="229">
        <v>5.75</v>
      </c>
      <c r="I360" s="230"/>
      <c r="J360" s="225"/>
      <c r="K360" s="225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143</v>
      </c>
      <c r="AU360" s="235" t="s">
        <v>81</v>
      </c>
      <c r="AV360" s="13" t="s">
        <v>81</v>
      </c>
      <c r="AW360" s="13" t="s">
        <v>32</v>
      </c>
      <c r="AX360" s="13" t="s">
        <v>71</v>
      </c>
      <c r="AY360" s="235" t="s">
        <v>131</v>
      </c>
    </row>
    <row r="361" spans="1:51" s="13" customFormat="1" ht="12">
      <c r="A361" s="13"/>
      <c r="B361" s="224"/>
      <c r="C361" s="225"/>
      <c r="D361" s="226" t="s">
        <v>143</v>
      </c>
      <c r="E361" s="227" t="s">
        <v>19</v>
      </c>
      <c r="F361" s="228" t="s">
        <v>548</v>
      </c>
      <c r="G361" s="225"/>
      <c r="H361" s="229">
        <v>2.88</v>
      </c>
      <c r="I361" s="230"/>
      <c r="J361" s="225"/>
      <c r="K361" s="225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143</v>
      </c>
      <c r="AU361" s="235" t="s">
        <v>81</v>
      </c>
      <c r="AV361" s="13" t="s">
        <v>81</v>
      </c>
      <c r="AW361" s="13" t="s">
        <v>32</v>
      </c>
      <c r="AX361" s="13" t="s">
        <v>71</v>
      </c>
      <c r="AY361" s="235" t="s">
        <v>131</v>
      </c>
    </row>
    <row r="362" spans="1:51" s="14" customFormat="1" ht="12">
      <c r="A362" s="14"/>
      <c r="B362" s="236"/>
      <c r="C362" s="237"/>
      <c r="D362" s="226" t="s">
        <v>143</v>
      </c>
      <c r="E362" s="238" t="s">
        <v>19</v>
      </c>
      <c r="F362" s="239" t="s">
        <v>147</v>
      </c>
      <c r="G362" s="237"/>
      <c r="H362" s="240">
        <v>8.629999999999999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6" t="s">
        <v>143</v>
      </c>
      <c r="AU362" s="246" t="s">
        <v>81</v>
      </c>
      <c r="AV362" s="14" t="s">
        <v>139</v>
      </c>
      <c r="AW362" s="14" t="s">
        <v>32</v>
      </c>
      <c r="AX362" s="14" t="s">
        <v>79</v>
      </c>
      <c r="AY362" s="246" t="s">
        <v>131</v>
      </c>
    </row>
    <row r="363" spans="1:65" s="2" customFormat="1" ht="16.5" customHeight="1">
      <c r="A363" s="40"/>
      <c r="B363" s="41"/>
      <c r="C363" s="206" t="s">
        <v>791</v>
      </c>
      <c r="D363" s="206" t="s">
        <v>134</v>
      </c>
      <c r="E363" s="207" t="s">
        <v>550</v>
      </c>
      <c r="F363" s="208" t="s">
        <v>551</v>
      </c>
      <c r="G363" s="209" t="s">
        <v>475</v>
      </c>
      <c r="H363" s="210">
        <v>10</v>
      </c>
      <c r="I363" s="211"/>
      <c r="J363" s="212">
        <f>ROUND(I363*H363,2)</f>
        <v>0</v>
      </c>
      <c r="K363" s="208" t="s">
        <v>138</v>
      </c>
      <c r="L363" s="46"/>
      <c r="M363" s="213" t="s">
        <v>19</v>
      </c>
      <c r="N363" s="214" t="s">
        <v>42</v>
      </c>
      <c r="O363" s="86"/>
      <c r="P363" s="215">
        <f>O363*H363</f>
        <v>0</v>
      </c>
      <c r="Q363" s="215">
        <v>1E-05</v>
      </c>
      <c r="R363" s="215">
        <f>Q363*H363</f>
        <v>0.0001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229</v>
      </c>
      <c r="AT363" s="217" t="s">
        <v>134</v>
      </c>
      <c r="AU363" s="217" t="s">
        <v>81</v>
      </c>
      <c r="AY363" s="19" t="s">
        <v>131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79</v>
      </c>
      <c r="BK363" s="218">
        <f>ROUND(I363*H363,2)</f>
        <v>0</v>
      </c>
      <c r="BL363" s="19" t="s">
        <v>229</v>
      </c>
      <c r="BM363" s="217" t="s">
        <v>1119</v>
      </c>
    </row>
    <row r="364" spans="1:47" s="2" customFormat="1" ht="12">
      <c r="A364" s="40"/>
      <c r="B364" s="41"/>
      <c r="C364" s="42"/>
      <c r="D364" s="219" t="s">
        <v>141</v>
      </c>
      <c r="E364" s="42"/>
      <c r="F364" s="220" t="s">
        <v>553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141</v>
      </c>
      <c r="AU364" s="19" t="s">
        <v>81</v>
      </c>
    </row>
    <row r="365" spans="1:51" s="15" customFormat="1" ht="12">
      <c r="A365" s="15"/>
      <c r="B365" s="247"/>
      <c r="C365" s="248"/>
      <c r="D365" s="226" t="s">
        <v>143</v>
      </c>
      <c r="E365" s="249" t="s">
        <v>19</v>
      </c>
      <c r="F365" s="250" t="s">
        <v>554</v>
      </c>
      <c r="G365" s="248"/>
      <c r="H365" s="249" t="s">
        <v>19</v>
      </c>
      <c r="I365" s="251"/>
      <c r="J365" s="248"/>
      <c r="K365" s="248"/>
      <c r="L365" s="252"/>
      <c r="M365" s="253"/>
      <c r="N365" s="254"/>
      <c r="O365" s="254"/>
      <c r="P365" s="254"/>
      <c r="Q365" s="254"/>
      <c r="R365" s="254"/>
      <c r="S365" s="254"/>
      <c r="T365" s="25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6" t="s">
        <v>143</v>
      </c>
      <c r="AU365" s="256" t="s">
        <v>81</v>
      </c>
      <c r="AV365" s="15" t="s">
        <v>79</v>
      </c>
      <c r="AW365" s="15" t="s">
        <v>32</v>
      </c>
      <c r="AX365" s="15" t="s">
        <v>71</v>
      </c>
      <c r="AY365" s="256" t="s">
        <v>131</v>
      </c>
    </row>
    <row r="366" spans="1:51" s="13" customFormat="1" ht="12">
      <c r="A366" s="13"/>
      <c r="B366" s="224"/>
      <c r="C366" s="225"/>
      <c r="D366" s="226" t="s">
        <v>143</v>
      </c>
      <c r="E366" s="227" t="s">
        <v>19</v>
      </c>
      <c r="F366" s="228" t="s">
        <v>194</v>
      </c>
      <c r="G366" s="225"/>
      <c r="H366" s="229">
        <v>10</v>
      </c>
      <c r="I366" s="230"/>
      <c r="J366" s="225"/>
      <c r="K366" s="225"/>
      <c r="L366" s="231"/>
      <c r="M366" s="232"/>
      <c r="N366" s="233"/>
      <c r="O366" s="233"/>
      <c r="P366" s="233"/>
      <c r="Q366" s="233"/>
      <c r="R366" s="233"/>
      <c r="S366" s="233"/>
      <c r="T366" s="23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5" t="s">
        <v>143</v>
      </c>
      <c r="AU366" s="235" t="s">
        <v>81</v>
      </c>
      <c r="AV366" s="13" t="s">
        <v>81</v>
      </c>
      <c r="AW366" s="13" t="s">
        <v>32</v>
      </c>
      <c r="AX366" s="13" t="s">
        <v>79</v>
      </c>
      <c r="AY366" s="235" t="s">
        <v>131</v>
      </c>
    </row>
    <row r="367" spans="1:65" s="2" customFormat="1" ht="16.5" customHeight="1">
      <c r="A367" s="40"/>
      <c r="B367" s="41"/>
      <c r="C367" s="206" t="s">
        <v>802</v>
      </c>
      <c r="D367" s="206" t="s">
        <v>134</v>
      </c>
      <c r="E367" s="207" t="s">
        <v>556</v>
      </c>
      <c r="F367" s="208" t="s">
        <v>557</v>
      </c>
      <c r="G367" s="209" t="s">
        <v>137</v>
      </c>
      <c r="H367" s="210">
        <v>12.08</v>
      </c>
      <c r="I367" s="211"/>
      <c r="J367" s="212">
        <f>ROUND(I367*H367,2)</f>
        <v>0</v>
      </c>
      <c r="K367" s="208" t="s">
        <v>138</v>
      </c>
      <c r="L367" s="46"/>
      <c r="M367" s="213" t="s">
        <v>19</v>
      </c>
      <c r="N367" s="214" t="s">
        <v>42</v>
      </c>
      <c r="O367" s="86"/>
      <c r="P367" s="215">
        <f>O367*H367</f>
        <v>0</v>
      </c>
      <c r="Q367" s="215">
        <v>0.00014</v>
      </c>
      <c r="R367" s="215">
        <f>Q367*H367</f>
        <v>0.0016912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229</v>
      </c>
      <c r="AT367" s="217" t="s">
        <v>134</v>
      </c>
      <c r="AU367" s="217" t="s">
        <v>81</v>
      </c>
      <c r="AY367" s="19" t="s">
        <v>131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79</v>
      </c>
      <c r="BK367" s="218">
        <f>ROUND(I367*H367,2)</f>
        <v>0</v>
      </c>
      <c r="BL367" s="19" t="s">
        <v>229</v>
      </c>
      <c r="BM367" s="217" t="s">
        <v>1120</v>
      </c>
    </row>
    <row r="368" spans="1:47" s="2" customFormat="1" ht="12">
      <c r="A368" s="40"/>
      <c r="B368" s="41"/>
      <c r="C368" s="42"/>
      <c r="D368" s="219" t="s">
        <v>141</v>
      </c>
      <c r="E368" s="42"/>
      <c r="F368" s="220" t="s">
        <v>559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141</v>
      </c>
      <c r="AU368" s="19" t="s">
        <v>81</v>
      </c>
    </row>
    <row r="369" spans="1:51" s="15" customFormat="1" ht="12">
      <c r="A369" s="15"/>
      <c r="B369" s="247"/>
      <c r="C369" s="248"/>
      <c r="D369" s="226" t="s">
        <v>143</v>
      </c>
      <c r="E369" s="249" t="s">
        <v>19</v>
      </c>
      <c r="F369" s="250" t="s">
        <v>783</v>
      </c>
      <c r="G369" s="248"/>
      <c r="H369" s="249" t="s">
        <v>19</v>
      </c>
      <c r="I369" s="251"/>
      <c r="J369" s="248"/>
      <c r="K369" s="248"/>
      <c r="L369" s="252"/>
      <c r="M369" s="253"/>
      <c r="N369" s="254"/>
      <c r="O369" s="254"/>
      <c r="P369" s="254"/>
      <c r="Q369" s="254"/>
      <c r="R369" s="254"/>
      <c r="S369" s="254"/>
      <c r="T369" s="25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6" t="s">
        <v>143</v>
      </c>
      <c r="AU369" s="256" t="s">
        <v>81</v>
      </c>
      <c r="AV369" s="15" t="s">
        <v>79</v>
      </c>
      <c r="AW369" s="15" t="s">
        <v>32</v>
      </c>
      <c r="AX369" s="15" t="s">
        <v>71</v>
      </c>
      <c r="AY369" s="256" t="s">
        <v>131</v>
      </c>
    </row>
    <row r="370" spans="1:51" s="13" customFormat="1" ht="12">
      <c r="A370" s="13"/>
      <c r="B370" s="224"/>
      <c r="C370" s="225"/>
      <c r="D370" s="226" t="s">
        <v>143</v>
      </c>
      <c r="E370" s="227" t="s">
        <v>19</v>
      </c>
      <c r="F370" s="228" t="s">
        <v>548</v>
      </c>
      <c r="G370" s="225"/>
      <c r="H370" s="229">
        <v>2.88</v>
      </c>
      <c r="I370" s="230"/>
      <c r="J370" s="225"/>
      <c r="K370" s="225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143</v>
      </c>
      <c r="AU370" s="235" t="s">
        <v>81</v>
      </c>
      <c r="AV370" s="13" t="s">
        <v>81</v>
      </c>
      <c r="AW370" s="13" t="s">
        <v>32</v>
      </c>
      <c r="AX370" s="13" t="s">
        <v>71</v>
      </c>
      <c r="AY370" s="235" t="s">
        <v>131</v>
      </c>
    </row>
    <row r="371" spans="1:51" s="13" customFormat="1" ht="12">
      <c r="A371" s="13"/>
      <c r="B371" s="224"/>
      <c r="C371" s="225"/>
      <c r="D371" s="226" t="s">
        <v>143</v>
      </c>
      <c r="E371" s="227" t="s">
        <v>19</v>
      </c>
      <c r="F371" s="228" t="s">
        <v>1121</v>
      </c>
      <c r="G371" s="225"/>
      <c r="H371" s="229">
        <v>9.2</v>
      </c>
      <c r="I371" s="230"/>
      <c r="J371" s="225"/>
      <c r="K371" s="225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143</v>
      </c>
      <c r="AU371" s="235" t="s">
        <v>81</v>
      </c>
      <c r="AV371" s="13" t="s">
        <v>81</v>
      </c>
      <c r="AW371" s="13" t="s">
        <v>32</v>
      </c>
      <c r="AX371" s="13" t="s">
        <v>71</v>
      </c>
      <c r="AY371" s="235" t="s">
        <v>131</v>
      </c>
    </row>
    <row r="372" spans="1:51" s="14" customFormat="1" ht="12">
      <c r="A372" s="14"/>
      <c r="B372" s="236"/>
      <c r="C372" s="237"/>
      <c r="D372" s="226" t="s">
        <v>143</v>
      </c>
      <c r="E372" s="238" t="s">
        <v>19</v>
      </c>
      <c r="F372" s="239" t="s">
        <v>147</v>
      </c>
      <c r="G372" s="237"/>
      <c r="H372" s="240">
        <v>12.079999999999998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143</v>
      </c>
      <c r="AU372" s="246" t="s">
        <v>81</v>
      </c>
      <c r="AV372" s="14" t="s">
        <v>139</v>
      </c>
      <c r="AW372" s="14" t="s">
        <v>32</v>
      </c>
      <c r="AX372" s="14" t="s">
        <v>79</v>
      </c>
      <c r="AY372" s="246" t="s">
        <v>131</v>
      </c>
    </row>
    <row r="373" spans="1:65" s="2" customFormat="1" ht="16.5" customHeight="1">
      <c r="A373" s="40"/>
      <c r="B373" s="41"/>
      <c r="C373" s="206" t="s">
        <v>804</v>
      </c>
      <c r="D373" s="206" t="s">
        <v>134</v>
      </c>
      <c r="E373" s="207" t="s">
        <v>561</v>
      </c>
      <c r="F373" s="208" t="s">
        <v>562</v>
      </c>
      <c r="G373" s="209" t="s">
        <v>137</v>
      </c>
      <c r="H373" s="210">
        <v>12.08</v>
      </c>
      <c r="I373" s="211"/>
      <c r="J373" s="212">
        <f>ROUND(I373*H373,2)</f>
        <v>0</v>
      </c>
      <c r="K373" s="208" t="s">
        <v>138</v>
      </c>
      <c r="L373" s="46"/>
      <c r="M373" s="213" t="s">
        <v>19</v>
      </c>
      <c r="N373" s="214" t="s">
        <v>42</v>
      </c>
      <c r="O373" s="86"/>
      <c r="P373" s="215">
        <f>O373*H373</f>
        <v>0</v>
      </c>
      <c r="Q373" s="215">
        <v>0.00012</v>
      </c>
      <c r="R373" s="215">
        <f>Q373*H373</f>
        <v>0.0014496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229</v>
      </c>
      <c r="AT373" s="217" t="s">
        <v>134</v>
      </c>
      <c r="AU373" s="217" t="s">
        <v>81</v>
      </c>
      <c r="AY373" s="19" t="s">
        <v>131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79</v>
      </c>
      <c r="BK373" s="218">
        <f>ROUND(I373*H373,2)</f>
        <v>0</v>
      </c>
      <c r="BL373" s="19" t="s">
        <v>229</v>
      </c>
      <c r="BM373" s="217" t="s">
        <v>1122</v>
      </c>
    </row>
    <row r="374" spans="1:47" s="2" customFormat="1" ht="12">
      <c r="A374" s="40"/>
      <c r="B374" s="41"/>
      <c r="C374" s="42"/>
      <c r="D374" s="219" t="s">
        <v>141</v>
      </c>
      <c r="E374" s="42"/>
      <c r="F374" s="220" t="s">
        <v>564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141</v>
      </c>
      <c r="AU374" s="19" t="s">
        <v>81</v>
      </c>
    </row>
    <row r="375" spans="1:65" s="2" customFormat="1" ht="16.5" customHeight="1">
      <c r="A375" s="40"/>
      <c r="B375" s="41"/>
      <c r="C375" s="206" t="s">
        <v>806</v>
      </c>
      <c r="D375" s="206" t="s">
        <v>134</v>
      </c>
      <c r="E375" s="207" t="s">
        <v>566</v>
      </c>
      <c r="F375" s="208" t="s">
        <v>567</v>
      </c>
      <c r="G375" s="209" t="s">
        <v>475</v>
      </c>
      <c r="H375" s="210">
        <v>10</v>
      </c>
      <c r="I375" s="211"/>
      <c r="J375" s="212">
        <f>ROUND(I375*H375,2)</f>
        <v>0</v>
      </c>
      <c r="K375" s="208" t="s">
        <v>138</v>
      </c>
      <c r="L375" s="46"/>
      <c r="M375" s="213" t="s">
        <v>19</v>
      </c>
      <c r="N375" s="214" t="s">
        <v>42</v>
      </c>
      <c r="O375" s="86"/>
      <c r="P375" s="215">
        <f>O375*H375</f>
        <v>0</v>
      </c>
      <c r="Q375" s="215">
        <v>2E-05</v>
      </c>
      <c r="R375" s="215">
        <f>Q375*H375</f>
        <v>0.0002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229</v>
      </c>
      <c r="AT375" s="217" t="s">
        <v>134</v>
      </c>
      <c r="AU375" s="217" t="s">
        <v>81</v>
      </c>
      <c r="AY375" s="19" t="s">
        <v>131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79</v>
      </c>
      <c r="BK375" s="218">
        <f>ROUND(I375*H375,2)</f>
        <v>0</v>
      </c>
      <c r="BL375" s="19" t="s">
        <v>229</v>
      </c>
      <c r="BM375" s="217" t="s">
        <v>1123</v>
      </c>
    </row>
    <row r="376" spans="1:47" s="2" customFormat="1" ht="12">
      <c r="A376" s="40"/>
      <c r="B376" s="41"/>
      <c r="C376" s="42"/>
      <c r="D376" s="219" t="s">
        <v>141</v>
      </c>
      <c r="E376" s="42"/>
      <c r="F376" s="220" t="s">
        <v>569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141</v>
      </c>
      <c r="AU376" s="19" t="s">
        <v>81</v>
      </c>
    </row>
    <row r="377" spans="1:65" s="2" customFormat="1" ht="21.75" customHeight="1">
      <c r="A377" s="40"/>
      <c r="B377" s="41"/>
      <c r="C377" s="206" t="s">
        <v>1124</v>
      </c>
      <c r="D377" s="206" t="s">
        <v>134</v>
      </c>
      <c r="E377" s="207" t="s">
        <v>571</v>
      </c>
      <c r="F377" s="208" t="s">
        <v>572</v>
      </c>
      <c r="G377" s="209" t="s">
        <v>475</v>
      </c>
      <c r="H377" s="210">
        <v>10</v>
      </c>
      <c r="I377" s="211"/>
      <c r="J377" s="212">
        <f>ROUND(I377*H377,2)</f>
        <v>0</v>
      </c>
      <c r="K377" s="208" t="s">
        <v>138</v>
      </c>
      <c r="L377" s="46"/>
      <c r="M377" s="213" t="s">
        <v>19</v>
      </c>
      <c r="N377" s="214" t="s">
        <v>42</v>
      </c>
      <c r="O377" s="86"/>
      <c r="P377" s="215">
        <f>O377*H377</f>
        <v>0</v>
      </c>
      <c r="Q377" s="215">
        <v>3E-05</v>
      </c>
      <c r="R377" s="215">
        <f>Q377*H377</f>
        <v>0.00030000000000000003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229</v>
      </c>
      <c r="AT377" s="217" t="s">
        <v>134</v>
      </c>
      <c r="AU377" s="217" t="s">
        <v>81</v>
      </c>
      <c r="AY377" s="19" t="s">
        <v>131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79</v>
      </c>
      <c r="BK377" s="218">
        <f>ROUND(I377*H377,2)</f>
        <v>0</v>
      </c>
      <c r="BL377" s="19" t="s">
        <v>229</v>
      </c>
      <c r="BM377" s="217" t="s">
        <v>1125</v>
      </c>
    </row>
    <row r="378" spans="1:47" s="2" customFormat="1" ht="12">
      <c r="A378" s="40"/>
      <c r="B378" s="41"/>
      <c r="C378" s="42"/>
      <c r="D378" s="219" t="s">
        <v>141</v>
      </c>
      <c r="E378" s="42"/>
      <c r="F378" s="220" t="s">
        <v>574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141</v>
      </c>
      <c r="AU378" s="19" t="s">
        <v>81</v>
      </c>
    </row>
    <row r="379" spans="1:63" s="12" customFormat="1" ht="22.8" customHeight="1">
      <c r="A379" s="12"/>
      <c r="B379" s="190"/>
      <c r="C379" s="191"/>
      <c r="D379" s="192" t="s">
        <v>70</v>
      </c>
      <c r="E379" s="204" t="s">
        <v>575</v>
      </c>
      <c r="F379" s="204" t="s">
        <v>576</v>
      </c>
      <c r="G379" s="191"/>
      <c r="H379" s="191"/>
      <c r="I379" s="194"/>
      <c r="J379" s="205">
        <f>BK379</f>
        <v>0</v>
      </c>
      <c r="K379" s="191"/>
      <c r="L379" s="196"/>
      <c r="M379" s="197"/>
      <c r="N379" s="198"/>
      <c r="O379" s="198"/>
      <c r="P379" s="199">
        <f>SUM(P380:P398)</f>
        <v>0</v>
      </c>
      <c r="Q379" s="198"/>
      <c r="R379" s="199">
        <f>SUM(R380:R398)</f>
        <v>0.03784466</v>
      </c>
      <c r="S379" s="198"/>
      <c r="T379" s="200">
        <f>SUM(T380:T398)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1" t="s">
        <v>81</v>
      </c>
      <c r="AT379" s="202" t="s">
        <v>70</v>
      </c>
      <c r="AU379" s="202" t="s">
        <v>79</v>
      </c>
      <c r="AY379" s="201" t="s">
        <v>131</v>
      </c>
      <c r="BK379" s="203">
        <f>SUM(BK380:BK398)</f>
        <v>0</v>
      </c>
    </row>
    <row r="380" spans="1:65" s="2" customFormat="1" ht="16.5" customHeight="1">
      <c r="A380" s="40"/>
      <c r="B380" s="41"/>
      <c r="C380" s="206" t="s">
        <v>1126</v>
      </c>
      <c r="D380" s="206" t="s">
        <v>134</v>
      </c>
      <c r="E380" s="207" t="s">
        <v>591</v>
      </c>
      <c r="F380" s="208" t="s">
        <v>592</v>
      </c>
      <c r="G380" s="209" t="s">
        <v>137</v>
      </c>
      <c r="H380" s="210">
        <v>82.271</v>
      </c>
      <c r="I380" s="211"/>
      <c r="J380" s="212">
        <f>ROUND(I380*H380,2)</f>
        <v>0</v>
      </c>
      <c r="K380" s="208" t="s">
        <v>138</v>
      </c>
      <c r="L380" s="46"/>
      <c r="M380" s="213" t="s">
        <v>19</v>
      </c>
      <c r="N380" s="214" t="s">
        <v>42</v>
      </c>
      <c r="O380" s="86"/>
      <c r="P380" s="215">
        <f>O380*H380</f>
        <v>0</v>
      </c>
      <c r="Q380" s="215">
        <v>0.0002</v>
      </c>
      <c r="R380" s="215">
        <f>Q380*H380</f>
        <v>0.016454200000000002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229</v>
      </c>
      <c r="AT380" s="217" t="s">
        <v>134</v>
      </c>
      <c r="AU380" s="217" t="s">
        <v>81</v>
      </c>
      <c r="AY380" s="19" t="s">
        <v>131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79</v>
      </c>
      <c r="BK380" s="218">
        <f>ROUND(I380*H380,2)</f>
        <v>0</v>
      </c>
      <c r="BL380" s="19" t="s">
        <v>229</v>
      </c>
      <c r="BM380" s="217" t="s">
        <v>1127</v>
      </c>
    </row>
    <row r="381" spans="1:47" s="2" customFormat="1" ht="12">
      <c r="A381" s="40"/>
      <c r="B381" s="41"/>
      <c r="C381" s="42"/>
      <c r="D381" s="219" t="s">
        <v>141</v>
      </c>
      <c r="E381" s="42"/>
      <c r="F381" s="220" t="s">
        <v>594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141</v>
      </c>
      <c r="AU381" s="19" t="s">
        <v>81</v>
      </c>
    </row>
    <row r="382" spans="1:51" s="15" customFormat="1" ht="12">
      <c r="A382" s="15"/>
      <c r="B382" s="247"/>
      <c r="C382" s="248"/>
      <c r="D382" s="226" t="s">
        <v>143</v>
      </c>
      <c r="E382" s="249" t="s">
        <v>19</v>
      </c>
      <c r="F382" s="250" t="s">
        <v>582</v>
      </c>
      <c r="G382" s="248"/>
      <c r="H382" s="249" t="s">
        <v>19</v>
      </c>
      <c r="I382" s="251"/>
      <c r="J382" s="248"/>
      <c r="K382" s="248"/>
      <c r="L382" s="252"/>
      <c r="M382" s="253"/>
      <c r="N382" s="254"/>
      <c r="O382" s="254"/>
      <c r="P382" s="254"/>
      <c r="Q382" s="254"/>
      <c r="R382" s="254"/>
      <c r="S382" s="254"/>
      <c r="T382" s="25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6" t="s">
        <v>143</v>
      </c>
      <c r="AU382" s="256" t="s">
        <v>81</v>
      </c>
      <c r="AV382" s="15" t="s">
        <v>79</v>
      </c>
      <c r="AW382" s="15" t="s">
        <v>32</v>
      </c>
      <c r="AX382" s="15" t="s">
        <v>71</v>
      </c>
      <c r="AY382" s="256" t="s">
        <v>131</v>
      </c>
    </row>
    <row r="383" spans="1:51" s="13" customFormat="1" ht="12">
      <c r="A383" s="13"/>
      <c r="B383" s="224"/>
      <c r="C383" s="225"/>
      <c r="D383" s="226" t="s">
        <v>143</v>
      </c>
      <c r="E383" s="227" t="s">
        <v>19</v>
      </c>
      <c r="F383" s="228" t="s">
        <v>1022</v>
      </c>
      <c r="G383" s="225"/>
      <c r="H383" s="229">
        <v>3.636</v>
      </c>
      <c r="I383" s="230"/>
      <c r="J383" s="225"/>
      <c r="K383" s="225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143</v>
      </c>
      <c r="AU383" s="235" t="s">
        <v>81</v>
      </c>
      <c r="AV383" s="13" t="s">
        <v>81</v>
      </c>
      <c r="AW383" s="13" t="s">
        <v>32</v>
      </c>
      <c r="AX383" s="13" t="s">
        <v>71</v>
      </c>
      <c r="AY383" s="235" t="s">
        <v>131</v>
      </c>
    </row>
    <row r="384" spans="1:51" s="13" customFormat="1" ht="12">
      <c r="A384" s="13"/>
      <c r="B384" s="224"/>
      <c r="C384" s="225"/>
      <c r="D384" s="226" t="s">
        <v>143</v>
      </c>
      <c r="E384" s="227" t="s">
        <v>19</v>
      </c>
      <c r="F384" s="228" t="s">
        <v>1023</v>
      </c>
      <c r="G384" s="225"/>
      <c r="H384" s="229">
        <v>1.148</v>
      </c>
      <c r="I384" s="230"/>
      <c r="J384" s="225"/>
      <c r="K384" s="225"/>
      <c r="L384" s="231"/>
      <c r="M384" s="232"/>
      <c r="N384" s="233"/>
      <c r="O384" s="233"/>
      <c r="P384" s="233"/>
      <c r="Q384" s="233"/>
      <c r="R384" s="233"/>
      <c r="S384" s="233"/>
      <c r="T384" s="23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5" t="s">
        <v>143</v>
      </c>
      <c r="AU384" s="235" t="s">
        <v>81</v>
      </c>
      <c r="AV384" s="13" t="s">
        <v>81</v>
      </c>
      <c r="AW384" s="13" t="s">
        <v>32</v>
      </c>
      <c r="AX384" s="13" t="s">
        <v>71</v>
      </c>
      <c r="AY384" s="235" t="s">
        <v>131</v>
      </c>
    </row>
    <row r="385" spans="1:51" s="13" customFormat="1" ht="12">
      <c r="A385" s="13"/>
      <c r="B385" s="224"/>
      <c r="C385" s="225"/>
      <c r="D385" s="226" t="s">
        <v>143</v>
      </c>
      <c r="E385" s="227" t="s">
        <v>19</v>
      </c>
      <c r="F385" s="228" t="s">
        <v>1128</v>
      </c>
      <c r="G385" s="225"/>
      <c r="H385" s="229">
        <v>-0.081</v>
      </c>
      <c r="I385" s="230"/>
      <c r="J385" s="225"/>
      <c r="K385" s="225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143</v>
      </c>
      <c r="AU385" s="235" t="s">
        <v>81</v>
      </c>
      <c r="AV385" s="13" t="s">
        <v>81</v>
      </c>
      <c r="AW385" s="13" t="s">
        <v>32</v>
      </c>
      <c r="AX385" s="13" t="s">
        <v>71</v>
      </c>
      <c r="AY385" s="235" t="s">
        <v>131</v>
      </c>
    </row>
    <row r="386" spans="1:51" s="13" customFormat="1" ht="12">
      <c r="A386" s="13"/>
      <c r="B386" s="224"/>
      <c r="C386" s="225"/>
      <c r="D386" s="226" t="s">
        <v>143</v>
      </c>
      <c r="E386" s="227" t="s">
        <v>19</v>
      </c>
      <c r="F386" s="228" t="s">
        <v>1129</v>
      </c>
      <c r="G386" s="225"/>
      <c r="H386" s="229">
        <v>4.442</v>
      </c>
      <c r="I386" s="230"/>
      <c r="J386" s="225"/>
      <c r="K386" s="225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143</v>
      </c>
      <c r="AU386" s="235" t="s">
        <v>81</v>
      </c>
      <c r="AV386" s="13" t="s">
        <v>81</v>
      </c>
      <c r="AW386" s="13" t="s">
        <v>32</v>
      </c>
      <c r="AX386" s="13" t="s">
        <v>71</v>
      </c>
      <c r="AY386" s="235" t="s">
        <v>131</v>
      </c>
    </row>
    <row r="387" spans="1:51" s="13" customFormat="1" ht="12">
      <c r="A387" s="13"/>
      <c r="B387" s="224"/>
      <c r="C387" s="225"/>
      <c r="D387" s="226" t="s">
        <v>143</v>
      </c>
      <c r="E387" s="227" t="s">
        <v>19</v>
      </c>
      <c r="F387" s="228" t="s">
        <v>1130</v>
      </c>
      <c r="G387" s="225"/>
      <c r="H387" s="229">
        <v>10.71</v>
      </c>
      <c r="I387" s="230"/>
      <c r="J387" s="225"/>
      <c r="K387" s="225"/>
      <c r="L387" s="231"/>
      <c r="M387" s="232"/>
      <c r="N387" s="233"/>
      <c r="O387" s="233"/>
      <c r="P387" s="233"/>
      <c r="Q387" s="233"/>
      <c r="R387" s="233"/>
      <c r="S387" s="233"/>
      <c r="T387" s="23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5" t="s">
        <v>143</v>
      </c>
      <c r="AU387" s="235" t="s">
        <v>81</v>
      </c>
      <c r="AV387" s="13" t="s">
        <v>81</v>
      </c>
      <c r="AW387" s="13" t="s">
        <v>32</v>
      </c>
      <c r="AX387" s="13" t="s">
        <v>71</v>
      </c>
      <c r="AY387" s="235" t="s">
        <v>131</v>
      </c>
    </row>
    <row r="388" spans="1:51" s="13" customFormat="1" ht="12">
      <c r="A388" s="13"/>
      <c r="B388" s="224"/>
      <c r="C388" s="225"/>
      <c r="D388" s="226" t="s">
        <v>143</v>
      </c>
      <c r="E388" s="227" t="s">
        <v>19</v>
      </c>
      <c r="F388" s="228" t="s">
        <v>1131</v>
      </c>
      <c r="G388" s="225"/>
      <c r="H388" s="229">
        <v>1.602</v>
      </c>
      <c r="I388" s="230"/>
      <c r="J388" s="225"/>
      <c r="K388" s="225"/>
      <c r="L388" s="231"/>
      <c r="M388" s="232"/>
      <c r="N388" s="233"/>
      <c r="O388" s="233"/>
      <c r="P388" s="233"/>
      <c r="Q388" s="233"/>
      <c r="R388" s="233"/>
      <c r="S388" s="233"/>
      <c r="T388" s="23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5" t="s">
        <v>143</v>
      </c>
      <c r="AU388" s="235" t="s">
        <v>81</v>
      </c>
      <c r="AV388" s="13" t="s">
        <v>81</v>
      </c>
      <c r="AW388" s="13" t="s">
        <v>32</v>
      </c>
      <c r="AX388" s="13" t="s">
        <v>71</v>
      </c>
      <c r="AY388" s="235" t="s">
        <v>131</v>
      </c>
    </row>
    <row r="389" spans="1:51" s="16" customFormat="1" ht="12">
      <c r="A389" s="16"/>
      <c r="B389" s="268"/>
      <c r="C389" s="269"/>
      <c r="D389" s="226" t="s">
        <v>143</v>
      </c>
      <c r="E389" s="270" t="s">
        <v>19</v>
      </c>
      <c r="F389" s="271" t="s">
        <v>586</v>
      </c>
      <c r="G389" s="269"/>
      <c r="H389" s="272">
        <v>21.457</v>
      </c>
      <c r="I389" s="273"/>
      <c r="J389" s="269"/>
      <c r="K389" s="269"/>
      <c r="L389" s="274"/>
      <c r="M389" s="275"/>
      <c r="N389" s="276"/>
      <c r="O389" s="276"/>
      <c r="P389" s="276"/>
      <c r="Q389" s="276"/>
      <c r="R389" s="276"/>
      <c r="S389" s="276"/>
      <c r="T389" s="277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T389" s="278" t="s">
        <v>143</v>
      </c>
      <c r="AU389" s="278" t="s">
        <v>81</v>
      </c>
      <c r="AV389" s="16" t="s">
        <v>154</v>
      </c>
      <c r="AW389" s="16" t="s">
        <v>32</v>
      </c>
      <c r="AX389" s="16" t="s">
        <v>71</v>
      </c>
      <c r="AY389" s="278" t="s">
        <v>131</v>
      </c>
    </row>
    <row r="390" spans="1:51" s="15" customFormat="1" ht="12">
      <c r="A390" s="15"/>
      <c r="B390" s="247"/>
      <c r="C390" s="248"/>
      <c r="D390" s="226" t="s">
        <v>143</v>
      </c>
      <c r="E390" s="249" t="s">
        <v>19</v>
      </c>
      <c r="F390" s="250" t="s">
        <v>587</v>
      </c>
      <c r="G390" s="248"/>
      <c r="H390" s="249" t="s">
        <v>19</v>
      </c>
      <c r="I390" s="251"/>
      <c r="J390" s="248"/>
      <c r="K390" s="248"/>
      <c r="L390" s="252"/>
      <c r="M390" s="253"/>
      <c r="N390" s="254"/>
      <c r="O390" s="254"/>
      <c r="P390" s="254"/>
      <c r="Q390" s="254"/>
      <c r="R390" s="254"/>
      <c r="S390" s="254"/>
      <c r="T390" s="25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6" t="s">
        <v>143</v>
      </c>
      <c r="AU390" s="256" t="s">
        <v>81</v>
      </c>
      <c r="AV390" s="15" t="s">
        <v>79</v>
      </c>
      <c r="AW390" s="15" t="s">
        <v>32</v>
      </c>
      <c r="AX390" s="15" t="s">
        <v>71</v>
      </c>
      <c r="AY390" s="256" t="s">
        <v>131</v>
      </c>
    </row>
    <row r="391" spans="1:51" s="13" customFormat="1" ht="12">
      <c r="A391" s="13"/>
      <c r="B391" s="224"/>
      <c r="C391" s="225"/>
      <c r="D391" s="226" t="s">
        <v>143</v>
      </c>
      <c r="E391" s="227" t="s">
        <v>19</v>
      </c>
      <c r="F391" s="228" t="s">
        <v>1132</v>
      </c>
      <c r="G391" s="225"/>
      <c r="H391" s="229">
        <v>47.597</v>
      </c>
      <c r="I391" s="230"/>
      <c r="J391" s="225"/>
      <c r="K391" s="225"/>
      <c r="L391" s="231"/>
      <c r="M391" s="232"/>
      <c r="N391" s="233"/>
      <c r="O391" s="233"/>
      <c r="P391" s="233"/>
      <c r="Q391" s="233"/>
      <c r="R391" s="233"/>
      <c r="S391" s="233"/>
      <c r="T391" s="23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5" t="s">
        <v>143</v>
      </c>
      <c r="AU391" s="235" t="s">
        <v>81</v>
      </c>
      <c r="AV391" s="13" t="s">
        <v>81</v>
      </c>
      <c r="AW391" s="13" t="s">
        <v>32</v>
      </c>
      <c r="AX391" s="13" t="s">
        <v>71</v>
      </c>
      <c r="AY391" s="235" t="s">
        <v>131</v>
      </c>
    </row>
    <row r="392" spans="1:51" s="13" customFormat="1" ht="12">
      <c r="A392" s="13"/>
      <c r="B392" s="224"/>
      <c r="C392" s="225"/>
      <c r="D392" s="226" t="s">
        <v>143</v>
      </c>
      <c r="E392" s="227" t="s">
        <v>19</v>
      </c>
      <c r="F392" s="228" t="s">
        <v>1133</v>
      </c>
      <c r="G392" s="225"/>
      <c r="H392" s="229">
        <v>17.531</v>
      </c>
      <c r="I392" s="230"/>
      <c r="J392" s="225"/>
      <c r="K392" s="225"/>
      <c r="L392" s="231"/>
      <c r="M392" s="232"/>
      <c r="N392" s="233"/>
      <c r="O392" s="233"/>
      <c r="P392" s="233"/>
      <c r="Q392" s="233"/>
      <c r="R392" s="233"/>
      <c r="S392" s="233"/>
      <c r="T392" s="23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5" t="s">
        <v>143</v>
      </c>
      <c r="AU392" s="235" t="s">
        <v>81</v>
      </c>
      <c r="AV392" s="13" t="s">
        <v>81</v>
      </c>
      <c r="AW392" s="13" t="s">
        <v>32</v>
      </c>
      <c r="AX392" s="13" t="s">
        <v>71</v>
      </c>
      <c r="AY392" s="235" t="s">
        <v>131</v>
      </c>
    </row>
    <row r="393" spans="1:51" s="13" customFormat="1" ht="12">
      <c r="A393" s="13"/>
      <c r="B393" s="224"/>
      <c r="C393" s="225"/>
      <c r="D393" s="226" t="s">
        <v>143</v>
      </c>
      <c r="E393" s="227" t="s">
        <v>19</v>
      </c>
      <c r="F393" s="228" t="s">
        <v>1134</v>
      </c>
      <c r="G393" s="225"/>
      <c r="H393" s="229">
        <v>-5.051</v>
      </c>
      <c r="I393" s="230"/>
      <c r="J393" s="225"/>
      <c r="K393" s="225"/>
      <c r="L393" s="231"/>
      <c r="M393" s="232"/>
      <c r="N393" s="233"/>
      <c r="O393" s="233"/>
      <c r="P393" s="233"/>
      <c r="Q393" s="233"/>
      <c r="R393" s="233"/>
      <c r="S393" s="233"/>
      <c r="T393" s="23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5" t="s">
        <v>143</v>
      </c>
      <c r="AU393" s="235" t="s">
        <v>81</v>
      </c>
      <c r="AV393" s="13" t="s">
        <v>81</v>
      </c>
      <c r="AW393" s="13" t="s">
        <v>32</v>
      </c>
      <c r="AX393" s="13" t="s">
        <v>71</v>
      </c>
      <c r="AY393" s="235" t="s">
        <v>131</v>
      </c>
    </row>
    <row r="394" spans="1:51" s="13" customFormat="1" ht="12">
      <c r="A394" s="13"/>
      <c r="B394" s="224"/>
      <c r="C394" s="225"/>
      <c r="D394" s="226" t="s">
        <v>143</v>
      </c>
      <c r="E394" s="227" t="s">
        <v>19</v>
      </c>
      <c r="F394" s="228" t="s">
        <v>1135</v>
      </c>
      <c r="G394" s="225"/>
      <c r="H394" s="229">
        <v>0.737</v>
      </c>
      <c r="I394" s="230"/>
      <c r="J394" s="225"/>
      <c r="K394" s="225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143</v>
      </c>
      <c r="AU394" s="235" t="s">
        <v>81</v>
      </c>
      <c r="AV394" s="13" t="s">
        <v>81</v>
      </c>
      <c r="AW394" s="13" t="s">
        <v>32</v>
      </c>
      <c r="AX394" s="13" t="s">
        <v>71</v>
      </c>
      <c r="AY394" s="235" t="s">
        <v>131</v>
      </c>
    </row>
    <row r="395" spans="1:51" s="16" customFormat="1" ht="12">
      <c r="A395" s="16"/>
      <c r="B395" s="268"/>
      <c r="C395" s="269"/>
      <c r="D395" s="226" t="s">
        <v>143</v>
      </c>
      <c r="E395" s="270" t="s">
        <v>19</v>
      </c>
      <c r="F395" s="271" t="s">
        <v>586</v>
      </c>
      <c r="G395" s="269"/>
      <c r="H395" s="272">
        <v>60.814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T395" s="278" t="s">
        <v>143</v>
      </c>
      <c r="AU395" s="278" t="s">
        <v>81</v>
      </c>
      <c r="AV395" s="16" t="s">
        <v>154</v>
      </c>
      <c r="AW395" s="16" t="s">
        <v>32</v>
      </c>
      <c r="AX395" s="16" t="s">
        <v>71</v>
      </c>
      <c r="AY395" s="278" t="s">
        <v>131</v>
      </c>
    </row>
    <row r="396" spans="1:51" s="14" customFormat="1" ht="12">
      <c r="A396" s="14"/>
      <c r="B396" s="236"/>
      <c r="C396" s="237"/>
      <c r="D396" s="226" t="s">
        <v>143</v>
      </c>
      <c r="E396" s="238" t="s">
        <v>19</v>
      </c>
      <c r="F396" s="239" t="s">
        <v>147</v>
      </c>
      <c r="G396" s="237"/>
      <c r="H396" s="240">
        <v>82.271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143</v>
      </c>
      <c r="AU396" s="246" t="s">
        <v>81</v>
      </c>
      <c r="AV396" s="14" t="s">
        <v>139</v>
      </c>
      <c r="AW396" s="14" t="s">
        <v>32</v>
      </c>
      <c r="AX396" s="14" t="s">
        <v>79</v>
      </c>
      <c r="AY396" s="246" t="s">
        <v>131</v>
      </c>
    </row>
    <row r="397" spans="1:65" s="2" customFormat="1" ht="24.15" customHeight="1">
      <c r="A397" s="40"/>
      <c r="B397" s="41"/>
      <c r="C397" s="206" t="s">
        <v>1136</v>
      </c>
      <c r="D397" s="206" t="s">
        <v>134</v>
      </c>
      <c r="E397" s="207" t="s">
        <v>596</v>
      </c>
      <c r="F397" s="208" t="s">
        <v>597</v>
      </c>
      <c r="G397" s="209" t="s">
        <v>137</v>
      </c>
      <c r="H397" s="210">
        <v>82.271</v>
      </c>
      <c r="I397" s="211"/>
      <c r="J397" s="212">
        <f>ROUND(I397*H397,2)</f>
        <v>0</v>
      </c>
      <c r="K397" s="208" t="s">
        <v>138</v>
      </c>
      <c r="L397" s="46"/>
      <c r="M397" s="213" t="s">
        <v>19</v>
      </c>
      <c r="N397" s="214" t="s">
        <v>42</v>
      </c>
      <c r="O397" s="86"/>
      <c r="P397" s="215">
        <f>O397*H397</f>
        <v>0</v>
      </c>
      <c r="Q397" s="215">
        <v>0.00026</v>
      </c>
      <c r="R397" s="215">
        <f>Q397*H397</f>
        <v>0.02139046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229</v>
      </c>
      <c r="AT397" s="217" t="s">
        <v>134</v>
      </c>
      <c r="AU397" s="217" t="s">
        <v>81</v>
      </c>
      <c r="AY397" s="19" t="s">
        <v>131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79</v>
      </c>
      <c r="BK397" s="218">
        <f>ROUND(I397*H397,2)</f>
        <v>0</v>
      </c>
      <c r="BL397" s="19" t="s">
        <v>229</v>
      </c>
      <c r="BM397" s="217" t="s">
        <v>1137</v>
      </c>
    </row>
    <row r="398" spans="1:47" s="2" customFormat="1" ht="12">
      <c r="A398" s="40"/>
      <c r="B398" s="41"/>
      <c r="C398" s="42"/>
      <c r="D398" s="219" t="s">
        <v>141</v>
      </c>
      <c r="E398" s="42"/>
      <c r="F398" s="220" t="s">
        <v>599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141</v>
      </c>
      <c r="AU398" s="19" t="s">
        <v>81</v>
      </c>
    </row>
    <row r="399" spans="1:63" s="12" customFormat="1" ht="25.9" customHeight="1">
      <c r="A399" s="12"/>
      <c r="B399" s="190"/>
      <c r="C399" s="191"/>
      <c r="D399" s="192" t="s">
        <v>70</v>
      </c>
      <c r="E399" s="193" t="s">
        <v>600</v>
      </c>
      <c r="F399" s="193" t="s">
        <v>601</v>
      </c>
      <c r="G399" s="191"/>
      <c r="H399" s="191"/>
      <c r="I399" s="194"/>
      <c r="J399" s="195">
        <f>BK399</f>
        <v>0</v>
      </c>
      <c r="K399" s="191"/>
      <c r="L399" s="196"/>
      <c r="M399" s="197"/>
      <c r="N399" s="198"/>
      <c r="O399" s="198"/>
      <c r="P399" s="199">
        <f>P400</f>
        <v>0</v>
      </c>
      <c r="Q399" s="198"/>
      <c r="R399" s="199">
        <f>R400</f>
        <v>0</v>
      </c>
      <c r="S399" s="198"/>
      <c r="T399" s="200">
        <f>T400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1" t="s">
        <v>164</v>
      </c>
      <c r="AT399" s="202" t="s">
        <v>70</v>
      </c>
      <c r="AU399" s="202" t="s">
        <v>71</v>
      </c>
      <c r="AY399" s="201" t="s">
        <v>131</v>
      </c>
      <c r="BK399" s="203">
        <f>BK400</f>
        <v>0</v>
      </c>
    </row>
    <row r="400" spans="1:65" s="2" customFormat="1" ht="16.5" customHeight="1">
      <c r="A400" s="40"/>
      <c r="B400" s="41"/>
      <c r="C400" s="206" t="s">
        <v>1138</v>
      </c>
      <c r="D400" s="206" t="s">
        <v>134</v>
      </c>
      <c r="E400" s="207" t="s">
        <v>603</v>
      </c>
      <c r="F400" s="208" t="s">
        <v>601</v>
      </c>
      <c r="G400" s="209" t="s">
        <v>176</v>
      </c>
      <c r="H400" s="210">
        <v>1</v>
      </c>
      <c r="I400" s="211"/>
      <c r="J400" s="212">
        <f>ROUND(I400*H400,2)</f>
        <v>0</v>
      </c>
      <c r="K400" s="208" t="s">
        <v>19</v>
      </c>
      <c r="L400" s="46"/>
      <c r="M400" s="279" t="s">
        <v>19</v>
      </c>
      <c r="N400" s="280" t="s">
        <v>42</v>
      </c>
      <c r="O400" s="281"/>
      <c r="P400" s="282">
        <f>O400*H400</f>
        <v>0</v>
      </c>
      <c r="Q400" s="282">
        <v>0</v>
      </c>
      <c r="R400" s="282">
        <f>Q400*H400</f>
        <v>0</v>
      </c>
      <c r="S400" s="282">
        <v>0</v>
      </c>
      <c r="T400" s="283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139</v>
      </c>
      <c r="AT400" s="217" t="s">
        <v>134</v>
      </c>
      <c r="AU400" s="217" t="s">
        <v>79</v>
      </c>
      <c r="AY400" s="19" t="s">
        <v>131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79</v>
      </c>
      <c r="BK400" s="218">
        <f>ROUND(I400*H400,2)</f>
        <v>0</v>
      </c>
      <c r="BL400" s="19" t="s">
        <v>139</v>
      </c>
      <c r="BM400" s="217" t="s">
        <v>1139</v>
      </c>
    </row>
    <row r="401" spans="1:31" s="2" customFormat="1" ht="6.95" customHeight="1">
      <c r="A401" s="40"/>
      <c r="B401" s="61"/>
      <c r="C401" s="62"/>
      <c r="D401" s="62"/>
      <c r="E401" s="62"/>
      <c r="F401" s="62"/>
      <c r="G401" s="62"/>
      <c r="H401" s="62"/>
      <c r="I401" s="62"/>
      <c r="J401" s="62"/>
      <c r="K401" s="62"/>
      <c r="L401" s="46"/>
      <c r="M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</row>
  </sheetData>
  <sheetProtection password="80EB" sheet="1" objects="1" scenarios="1" formatColumns="0" formatRows="0" autoFilter="0"/>
  <autoFilter ref="C97:K400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2_02/342272225"/>
    <hyperlink ref="F108" r:id="rId2" display="https://podminky.urs.cz/item/CS_URS_2022_02/342291121"/>
    <hyperlink ref="F111" r:id="rId3" display="https://podminky.urs.cz/item/CS_URS_2022_02/317142422"/>
    <hyperlink ref="F114" r:id="rId4" display="https://podminky.urs.cz/item/CS_URS_2022_02/629991011"/>
    <hyperlink ref="F118" r:id="rId5" display="https://podminky.urs.cz/item/CS_URS_2022_02/612131100"/>
    <hyperlink ref="F122" r:id="rId6" display="https://podminky.urs.cz/item/CS_URS_2022_02/612321121"/>
    <hyperlink ref="F124" r:id="rId7" display="https://podminky.urs.cz/item/CS_URS_2022_02/612321191"/>
    <hyperlink ref="F127" r:id="rId8" display="https://podminky.urs.cz/item/CS_URS_2022_02/612142001"/>
    <hyperlink ref="F133" r:id="rId9" display="https://podminky.urs.cz/item/CS_URS_2022_02/622143003"/>
    <hyperlink ref="F139" r:id="rId10" display="https://podminky.urs.cz/item/CS_URS_2022_02/612131121"/>
    <hyperlink ref="F144" r:id="rId11" display="https://podminky.urs.cz/item/CS_URS_2022_02/612311131"/>
    <hyperlink ref="F146" r:id="rId12" display="https://podminky.urs.cz/item/CS_URS_2022_02/619995001"/>
    <hyperlink ref="F151" r:id="rId13" display="https://podminky.urs.cz/item/CS_URS_2022_02/642942111"/>
    <hyperlink ref="F159" r:id="rId14" display="https://podminky.urs.cz/item/CS_URS_2022_02/965081213"/>
    <hyperlink ref="F172" r:id="rId15" display="https://podminky.urs.cz/item/CS_URS_2022_02/968072455"/>
    <hyperlink ref="F176" r:id="rId16" display="https://podminky.urs.cz/item/CS_URS_2022_02/962031133"/>
    <hyperlink ref="F182" r:id="rId17" display="https://podminky.urs.cz/item/CS_URS_2022_02/978059541"/>
    <hyperlink ref="F186" r:id="rId18" display="https://podminky.urs.cz/item/CS_URS_2022_02/949101111"/>
    <hyperlink ref="F199" r:id="rId19" display="https://podminky.urs.cz/item/CS_URS_2022_02/952901111"/>
    <hyperlink ref="F202" r:id="rId20" display="https://podminky.urs.cz/item/CS_URS_2022_02/997002611"/>
    <hyperlink ref="F204" r:id="rId21" display="https://podminky.urs.cz/item/CS_URS_2022_02/997013212"/>
    <hyperlink ref="F206" r:id="rId22" display="https://podminky.urs.cz/item/CS_URS_2022_02/997013501"/>
    <hyperlink ref="F208" r:id="rId23" display="https://podminky.urs.cz/item/CS_URS_2022_02/997013509"/>
    <hyperlink ref="F211" r:id="rId24" display="https://podminky.urs.cz/item/CS_URS_2022_02/997013603"/>
    <hyperlink ref="F213" r:id="rId25" display="https://podminky.urs.cz/item/CS_URS_2022_02/997013607"/>
    <hyperlink ref="F215" r:id="rId26" display="https://podminky.urs.cz/item/CS_URS_2022_02/997013631"/>
    <hyperlink ref="F218" r:id="rId27" display="https://podminky.urs.cz/item/CS_URS_2022_02/998018002"/>
    <hyperlink ref="F223" r:id="rId28" display="https://podminky.urs.cz/item/CS_URS_2022_02/998722202"/>
    <hyperlink ref="F226" r:id="rId29" display="https://podminky.urs.cz/item/CS_URS_2022_02/725110814"/>
    <hyperlink ref="F229" r:id="rId30" display="https://podminky.urs.cz/item/CS_URS_2022_02/725820802"/>
    <hyperlink ref="F234" r:id="rId31" display="https://podminky.urs.cz/item/CS_URS_2022_02/725112022"/>
    <hyperlink ref="F236" r:id="rId32" display="https://podminky.urs.cz/item/CS_URS_2022_02/725219102"/>
    <hyperlink ref="F241" r:id="rId33" display="https://podminky.urs.cz/item/CS_URS_2022_02/725822664"/>
    <hyperlink ref="F243" r:id="rId34" display="https://podminky.urs.cz/item/CS_URS_2022_02/725869101"/>
    <hyperlink ref="F251" r:id="rId35" display="https://podminky.urs.cz/item/CS_URS_2022_02/998725202"/>
    <hyperlink ref="F254" r:id="rId36" display="https://podminky.urs.cz/item/CS_URS_2022_02/726111031"/>
    <hyperlink ref="F256" r:id="rId37" display="https://podminky.urs.cz/item/CS_URS_2022_02/998726212"/>
    <hyperlink ref="F260" r:id="rId38" display="https://podminky.urs.cz/item/CS_URS_2022_02/998735202"/>
    <hyperlink ref="F267" r:id="rId39" display="https://podminky.urs.cz/item/CS_URS_2022_02/998741202"/>
    <hyperlink ref="F270" r:id="rId40" display="https://podminky.urs.cz/item/CS_URS_2022_02/763121590"/>
    <hyperlink ref="F273" r:id="rId41" display="https://podminky.urs.cz/item/CS_URS_2022_02/998763402"/>
    <hyperlink ref="F276" r:id="rId42" display="https://podminky.urs.cz/item/CS_URS_2022_02/766691914"/>
    <hyperlink ref="F280" r:id="rId43" display="https://podminky.urs.cz/item/CS_URS_2022_02/766660001"/>
    <hyperlink ref="F284" r:id="rId44" display="https://podminky.urs.cz/item/CS_URS_2022_02/766660729"/>
    <hyperlink ref="F288" r:id="rId45" display="https://podminky.urs.cz/item/CS_URS_2022_02/766660728"/>
    <hyperlink ref="F291" r:id="rId46" display="https://podminky.urs.cz/item/CS_URS_2022_02/998766202"/>
    <hyperlink ref="F294" r:id="rId47" display="https://podminky.urs.cz/item/CS_URS_2022_02/771121011"/>
    <hyperlink ref="F299" r:id="rId48" display="https://podminky.urs.cz/item/CS_URS_2022_02/771151014"/>
    <hyperlink ref="F312" r:id="rId49" display="https://podminky.urs.cz/item/CS_URS_2022_02/771574112"/>
    <hyperlink ref="F316" r:id="rId50" display="https://podminky.urs.cz/item/CS_URS_2022_02/771591115"/>
    <hyperlink ref="F322" r:id="rId51" display="https://podminky.urs.cz/item/CS_URS_2022_02/771161021"/>
    <hyperlink ref="F328" r:id="rId52" display="https://podminky.urs.cz/item/CS_URS_2022_02/998771202"/>
    <hyperlink ref="F331" r:id="rId53" display="https://podminky.urs.cz/item/CS_URS_2022_02/781121011"/>
    <hyperlink ref="F339" r:id="rId54" display="https://podminky.urs.cz/item/CS_URS_2022_02/781474114"/>
    <hyperlink ref="F343" r:id="rId55" display="https://podminky.urs.cz/item/CS_URS_2022_02/781494111"/>
    <hyperlink ref="F346" r:id="rId56" display="https://podminky.urs.cz/item/CS_URS_2022_02/781494511"/>
    <hyperlink ref="F352" r:id="rId57" display="https://podminky.urs.cz/item/CS_URS_2022_02/781495115"/>
    <hyperlink ref="F355" r:id="rId58" display="https://podminky.urs.cz/item/CS_URS_2022_02/998781202"/>
    <hyperlink ref="F358" r:id="rId59" display="https://podminky.urs.cz/item/CS_URS_2022_02/783306801"/>
    <hyperlink ref="F364" r:id="rId60" display="https://podminky.urs.cz/item/CS_URS_2022_02/783606861"/>
    <hyperlink ref="F368" r:id="rId61" display="https://podminky.urs.cz/item/CS_URS_2022_02/783315103"/>
    <hyperlink ref="F374" r:id="rId62" display="https://podminky.urs.cz/item/CS_URS_2022_02/783317101"/>
    <hyperlink ref="F376" r:id="rId63" display="https://podminky.urs.cz/item/CS_URS_2022_02/783615551"/>
    <hyperlink ref="F378" r:id="rId64" display="https://podminky.urs.cz/item/CS_URS_2022_02/783617611"/>
    <hyperlink ref="F381" r:id="rId65" display="https://podminky.urs.cz/item/CS_URS_2022_02/784181121"/>
    <hyperlink ref="F398" r:id="rId66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7" customFormat="1" ht="45" customHeight="1">
      <c r="B3" s="288"/>
      <c r="C3" s="289" t="s">
        <v>1140</v>
      </c>
      <c r="D3" s="289"/>
      <c r="E3" s="289"/>
      <c r="F3" s="289"/>
      <c r="G3" s="289"/>
      <c r="H3" s="289"/>
      <c r="I3" s="289"/>
      <c r="J3" s="289"/>
      <c r="K3" s="290"/>
    </row>
    <row r="4" spans="2:11" s="1" customFormat="1" ht="25.5" customHeight="1">
      <c r="B4" s="291"/>
      <c r="C4" s="292" t="s">
        <v>1141</v>
      </c>
      <c r="D4" s="292"/>
      <c r="E4" s="292"/>
      <c r="F4" s="292"/>
      <c r="G4" s="292"/>
      <c r="H4" s="292"/>
      <c r="I4" s="292"/>
      <c r="J4" s="292"/>
      <c r="K4" s="293"/>
    </row>
    <row r="5" spans="2:11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s="1" customFormat="1" ht="15" customHeight="1">
      <c r="B6" s="291"/>
      <c r="C6" s="295" t="s">
        <v>1142</v>
      </c>
      <c r="D6" s="295"/>
      <c r="E6" s="295"/>
      <c r="F6" s="295"/>
      <c r="G6" s="295"/>
      <c r="H6" s="295"/>
      <c r="I6" s="295"/>
      <c r="J6" s="295"/>
      <c r="K6" s="293"/>
    </row>
    <row r="7" spans="2:11" s="1" customFormat="1" ht="15" customHeight="1">
      <c r="B7" s="296"/>
      <c r="C7" s="295" t="s">
        <v>1143</v>
      </c>
      <c r="D7" s="295"/>
      <c r="E7" s="295"/>
      <c r="F7" s="295"/>
      <c r="G7" s="295"/>
      <c r="H7" s="295"/>
      <c r="I7" s="295"/>
      <c r="J7" s="295"/>
      <c r="K7" s="293"/>
    </row>
    <row r="8" spans="2:11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s="1" customFormat="1" ht="15" customHeight="1">
      <c r="B9" s="296"/>
      <c r="C9" s="295" t="s">
        <v>1144</v>
      </c>
      <c r="D9" s="295"/>
      <c r="E9" s="295"/>
      <c r="F9" s="295"/>
      <c r="G9" s="295"/>
      <c r="H9" s="295"/>
      <c r="I9" s="295"/>
      <c r="J9" s="295"/>
      <c r="K9" s="293"/>
    </row>
    <row r="10" spans="2:11" s="1" customFormat="1" ht="15" customHeight="1">
      <c r="B10" s="296"/>
      <c r="C10" s="295"/>
      <c r="D10" s="295" t="s">
        <v>1145</v>
      </c>
      <c r="E10" s="295"/>
      <c r="F10" s="295"/>
      <c r="G10" s="295"/>
      <c r="H10" s="295"/>
      <c r="I10" s="295"/>
      <c r="J10" s="295"/>
      <c r="K10" s="293"/>
    </row>
    <row r="11" spans="2:11" s="1" customFormat="1" ht="15" customHeight="1">
      <c r="B11" s="296"/>
      <c r="C11" s="297"/>
      <c r="D11" s="295" t="s">
        <v>1146</v>
      </c>
      <c r="E11" s="295"/>
      <c r="F11" s="295"/>
      <c r="G11" s="295"/>
      <c r="H11" s="295"/>
      <c r="I11" s="295"/>
      <c r="J11" s="295"/>
      <c r="K11" s="293"/>
    </row>
    <row r="12" spans="2:11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s="1" customFormat="1" ht="15" customHeight="1">
      <c r="B13" s="296"/>
      <c r="C13" s="297"/>
      <c r="D13" s="298" t="s">
        <v>1147</v>
      </c>
      <c r="E13" s="295"/>
      <c r="F13" s="295"/>
      <c r="G13" s="295"/>
      <c r="H13" s="295"/>
      <c r="I13" s="295"/>
      <c r="J13" s="295"/>
      <c r="K13" s="293"/>
    </row>
    <row r="14" spans="2:11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s="1" customFormat="1" ht="15" customHeight="1">
      <c r="B15" s="296"/>
      <c r="C15" s="297"/>
      <c r="D15" s="295" t="s">
        <v>1148</v>
      </c>
      <c r="E15" s="295"/>
      <c r="F15" s="295"/>
      <c r="G15" s="295"/>
      <c r="H15" s="295"/>
      <c r="I15" s="295"/>
      <c r="J15" s="295"/>
      <c r="K15" s="293"/>
    </row>
    <row r="16" spans="2:11" s="1" customFormat="1" ht="15" customHeight="1">
      <c r="B16" s="296"/>
      <c r="C16" s="297"/>
      <c r="D16" s="295" t="s">
        <v>1149</v>
      </c>
      <c r="E16" s="295"/>
      <c r="F16" s="295"/>
      <c r="G16" s="295"/>
      <c r="H16" s="295"/>
      <c r="I16" s="295"/>
      <c r="J16" s="295"/>
      <c r="K16" s="293"/>
    </row>
    <row r="17" spans="2:11" s="1" customFormat="1" ht="15" customHeight="1">
      <c r="B17" s="296"/>
      <c r="C17" s="297"/>
      <c r="D17" s="295" t="s">
        <v>1150</v>
      </c>
      <c r="E17" s="295"/>
      <c r="F17" s="295"/>
      <c r="G17" s="295"/>
      <c r="H17" s="295"/>
      <c r="I17" s="295"/>
      <c r="J17" s="295"/>
      <c r="K17" s="293"/>
    </row>
    <row r="18" spans="2:11" s="1" customFormat="1" ht="15" customHeight="1">
      <c r="B18" s="296"/>
      <c r="C18" s="297"/>
      <c r="D18" s="297"/>
      <c r="E18" s="299" t="s">
        <v>78</v>
      </c>
      <c r="F18" s="295" t="s">
        <v>1151</v>
      </c>
      <c r="G18" s="295"/>
      <c r="H18" s="295"/>
      <c r="I18" s="295"/>
      <c r="J18" s="295"/>
      <c r="K18" s="293"/>
    </row>
    <row r="19" spans="2:11" s="1" customFormat="1" ht="15" customHeight="1">
      <c r="B19" s="296"/>
      <c r="C19" s="297"/>
      <c r="D19" s="297"/>
      <c r="E19" s="299" t="s">
        <v>1152</v>
      </c>
      <c r="F19" s="295" t="s">
        <v>1153</v>
      </c>
      <c r="G19" s="295"/>
      <c r="H19" s="295"/>
      <c r="I19" s="295"/>
      <c r="J19" s="295"/>
      <c r="K19" s="293"/>
    </row>
    <row r="20" spans="2:11" s="1" customFormat="1" ht="15" customHeight="1">
      <c r="B20" s="296"/>
      <c r="C20" s="297"/>
      <c r="D20" s="297"/>
      <c r="E20" s="299" t="s">
        <v>1154</v>
      </c>
      <c r="F20" s="295" t="s">
        <v>1155</v>
      </c>
      <c r="G20" s="295"/>
      <c r="H20" s="295"/>
      <c r="I20" s="295"/>
      <c r="J20" s="295"/>
      <c r="K20" s="293"/>
    </row>
    <row r="21" spans="2:11" s="1" customFormat="1" ht="15" customHeight="1">
      <c r="B21" s="296"/>
      <c r="C21" s="297"/>
      <c r="D21" s="297"/>
      <c r="E21" s="299" t="s">
        <v>1156</v>
      </c>
      <c r="F21" s="295" t="s">
        <v>1157</v>
      </c>
      <c r="G21" s="295"/>
      <c r="H21" s="295"/>
      <c r="I21" s="295"/>
      <c r="J21" s="295"/>
      <c r="K21" s="293"/>
    </row>
    <row r="22" spans="2:11" s="1" customFormat="1" ht="15" customHeight="1">
      <c r="B22" s="296"/>
      <c r="C22" s="297"/>
      <c r="D22" s="297"/>
      <c r="E22" s="299" t="s">
        <v>1158</v>
      </c>
      <c r="F22" s="295" t="s">
        <v>1159</v>
      </c>
      <c r="G22" s="295"/>
      <c r="H22" s="295"/>
      <c r="I22" s="295"/>
      <c r="J22" s="295"/>
      <c r="K22" s="293"/>
    </row>
    <row r="23" spans="2:11" s="1" customFormat="1" ht="15" customHeight="1">
      <c r="B23" s="296"/>
      <c r="C23" s="297"/>
      <c r="D23" s="297"/>
      <c r="E23" s="299" t="s">
        <v>1160</v>
      </c>
      <c r="F23" s="295" t="s">
        <v>1161</v>
      </c>
      <c r="G23" s="295"/>
      <c r="H23" s="295"/>
      <c r="I23" s="295"/>
      <c r="J23" s="295"/>
      <c r="K23" s="293"/>
    </row>
    <row r="24" spans="2:11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s="1" customFormat="1" ht="15" customHeight="1">
      <c r="B25" s="296"/>
      <c r="C25" s="295" t="s">
        <v>1162</v>
      </c>
      <c r="D25" s="295"/>
      <c r="E25" s="295"/>
      <c r="F25" s="295"/>
      <c r="G25" s="295"/>
      <c r="H25" s="295"/>
      <c r="I25" s="295"/>
      <c r="J25" s="295"/>
      <c r="K25" s="293"/>
    </row>
    <row r="26" spans="2:11" s="1" customFormat="1" ht="15" customHeight="1">
      <c r="B26" s="296"/>
      <c r="C26" s="295" t="s">
        <v>1163</v>
      </c>
      <c r="D26" s="295"/>
      <c r="E26" s="295"/>
      <c r="F26" s="295"/>
      <c r="G26" s="295"/>
      <c r="H26" s="295"/>
      <c r="I26" s="295"/>
      <c r="J26" s="295"/>
      <c r="K26" s="293"/>
    </row>
    <row r="27" spans="2:11" s="1" customFormat="1" ht="15" customHeight="1">
      <c r="B27" s="296"/>
      <c r="C27" s="295"/>
      <c r="D27" s="295" t="s">
        <v>1164</v>
      </c>
      <c r="E27" s="295"/>
      <c r="F27" s="295"/>
      <c r="G27" s="295"/>
      <c r="H27" s="295"/>
      <c r="I27" s="295"/>
      <c r="J27" s="295"/>
      <c r="K27" s="293"/>
    </row>
    <row r="28" spans="2:11" s="1" customFormat="1" ht="15" customHeight="1">
      <c r="B28" s="296"/>
      <c r="C28" s="297"/>
      <c r="D28" s="295" t="s">
        <v>1165</v>
      </c>
      <c r="E28" s="295"/>
      <c r="F28" s="295"/>
      <c r="G28" s="295"/>
      <c r="H28" s="295"/>
      <c r="I28" s="295"/>
      <c r="J28" s="295"/>
      <c r="K28" s="293"/>
    </row>
    <row r="29" spans="2:11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s="1" customFormat="1" ht="15" customHeight="1">
      <c r="B30" s="296"/>
      <c r="C30" s="297"/>
      <c r="D30" s="295" t="s">
        <v>1166</v>
      </c>
      <c r="E30" s="295"/>
      <c r="F30" s="295"/>
      <c r="G30" s="295"/>
      <c r="H30" s="295"/>
      <c r="I30" s="295"/>
      <c r="J30" s="295"/>
      <c r="K30" s="293"/>
    </row>
    <row r="31" spans="2:11" s="1" customFormat="1" ht="15" customHeight="1">
      <c r="B31" s="296"/>
      <c r="C31" s="297"/>
      <c r="D31" s="295" t="s">
        <v>1167</v>
      </c>
      <c r="E31" s="295"/>
      <c r="F31" s="295"/>
      <c r="G31" s="295"/>
      <c r="H31" s="295"/>
      <c r="I31" s="295"/>
      <c r="J31" s="295"/>
      <c r="K31" s="293"/>
    </row>
    <row r="32" spans="2:11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s="1" customFormat="1" ht="15" customHeight="1">
      <c r="B33" s="296"/>
      <c r="C33" s="297"/>
      <c r="D33" s="295" t="s">
        <v>1168</v>
      </c>
      <c r="E33" s="295"/>
      <c r="F33" s="295"/>
      <c r="G33" s="295"/>
      <c r="H33" s="295"/>
      <c r="I33" s="295"/>
      <c r="J33" s="295"/>
      <c r="K33" s="293"/>
    </row>
    <row r="34" spans="2:11" s="1" customFormat="1" ht="15" customHeight="1">
      <c r="B34" s="296"/>
      <c r="C34" s="297"/>
      <c r="D34" s="295" t="s">
        <v>1169</v>
      </c>
      <c r="E34" s="295"/>
      <c r="F34" s="295"/>
      <c r="G34" s="295"/>
      <c r="H34" s="295"/>
      <c r="I34" s="295"/>
      <c r="J34" s="295"/>
      <c r="K34" s="293"/>
    </row>
    <row r="35" spans="2:11" s="1" customFormat="1" ht="15" customHeight="1">
      <c r="B35" s="296"/>
      <c r="C35" s="297"/>
      <c r="D35" s="295" t="s">
        <v>1170</v>
      </c>
      <c r="E35" s="295"/>
      <c r="F35" s="295"/>
      <c r="G35" s="295"/>
      <c r="H35" s="295"/>
      <c r="I35" s="295"/>
      <c r="J35" s="295"/>
      <c r="K35" s="293"/>
    </row>
    <row r="36" spans="2:11" s="1" customFormat="1" ht="15" customHeight="1">
      <c r="B36" s="296"/>
      <c r="C36" s="297"/>
      <c r="D36" s="295"/>
      <c r="E36" s="298" t="s">
        <v>117</v>
      </c>
      <c r="F36" s="295"/>
      <c r="G36" s="295" t="s">
        <v>1171</v>
      </c>
      <c r="H36" s="295"/>
      <c r="I36" s="295"/>
      <c r="J36" s="295"/>
      <c r="K36" s="293"/>
    </row>
    <row r="37" spans="2:11" s="1" customFormat="1" ht="30.75" customHeight="1">
      <c r="B37" s="296"/>
      <c r="C37" s="297"/>
      <c r="D37" s="295"/>
      <c r="E37" s="298" t="s">
        <v>1172</v>
      </c>
      <c r="F37" s="295"/>
      <c r="G37" s="295" t="s">
        <v>1173</v>
      </c>
      <c r="H37" s="295"/>
      <c r="I37" s="295"/>
      <c r="J37" s="295"/>
      <c r="K37" s="293"/>
    </row>
    <row r="38" spans="2:11" s="1" customFormat="1" ht="15" customHeight="1">
      <c r="B38" s="296"/>
      <c r="C38" s="297"/>
      <c r="D38" s="295"/>
      <c r="E38" s="298" t="s">
        <v>52</v>
      </c>
      <c r="F38" s="295"/>
      <c r="G38" s="295" t="s">
        <v>1174</v>
      </c>
      <c r="H38" s="295"/>
      <c r="I38" s="295"/>
      <c r="J38" s="295"/>
      <c r="K38" s="293"/>
    </row>
    <row r="39" spans="2:11" s="1" customFormat="1" ht="15" customHeight="1">
      <c r="B39" s="296"/>
      <c r="C39" s="297"/>
      <c r="D39" s="295"/>
      <c r="E39" s="298" t="s">
        <v>53</v>
      </c>
      <c r="F39" s="295"/>
      <c r="G39" s="295" t="s">
        <v>1175</v>
      </c>
      <c r="H39" s="295"/>
      <c r="I39" s="295"/>
      <c r="J39" s="295"/>
      <c r="K39" s="293"/>
    </row>
    <row r="40" spans="2:11" s="1" customFormat="1" ht="15" customHeight="1">
      <c r="B40" s="296"/>
      <c r="C40" s="297"/>
      <c r="D40" s="295"/>
      <c r="E40" s="298" t="s">
        <v>118</v>
      </c>
      <c r="F40" s="295"/>
      <c r="G40" s="295" t="s">
        <v>1176</v>
      </c>
      <c r="H40" s="295"/>
      <c r="I40" s="295"/>
      <c r="J40" s="295"/>
      <c r="K40" s="293"/>
    </row>
    <row r="41" spans="2:11" s="1" customFormat="1" ht="15" customHeight="1">
      <c r="B41" s="296"/>
      <c r="C41" s="297"/>
      <c r="D41" s="295"/>
      <c r="E41" s="298" t="s">
        <v>119</v>
      </c>
      <c r="F41" s="295"/>
      <c r="G41" s="295" t="s">
        <v>1177</v>
      </c>
      <c r="H41" s="295"/>
      <c r="I41" s="295"/>
      <c r="J41" s="295"/>
      <c r="K41" s="293"/>
    </row>
    <row r="42" spans="2:11" s="1" customFormat="1" ht="15" customHeight="1">
      <c r="B42" s="296"/>
      <c r="C42" s="297"/>
      <c r="D42" s="295"/>
      <c r="E42" s="298" t="s">
        <v>1178</v>
      </c>
      <c r="F42" s="295"/>
      <c r="G42" s="295" t="s">
        <v>1179</v>
      </c>
      <c r="H42" s="295"/>
      <c r="I42" s="295"/>
      <c r="J42" s="295"/>
      <c r="K42" s="293"/>
    </row>
    <row r="43" spans="2:11" s="1" customFormat="1" ht="15" customHeight="1">
      <c r="B43" s="296"/>
      <c r="C43" s="297"/>
      <c r="D43" s="295"/>
      <c r="E43" s="298"/>
      <c r="F43" s="295"/>
      <c r="G43" s="295" t="s">
        <v>1180</v>
      </c>
      <c r="H43" s="295"/>
      <c r="I43" s="295"/>
      <c r="J43" s="295"/>
      <c r="K43" s="293"/>
    </row>
    <row r="44" spans="2:11" s="1" customFormat="1" ht="15" customHeight="1">
      <c r="B44" s="296"/>
      <c r="C44" s="297"/>
      <c r="D44" s="295"/>
      <c r="E44" s="298" t="s">
        <v>1181</v>
      </c>
      <c r="F44" s="295"/>
      <c r="G44" s="295" t="s">
        <v>1182</v>
      </c>
      <c r="H44" s="295"/>
      <c r="I44" s="295"/>
      <c r="J44" s="295"/>
      <c r="K44" s="293"/>
    </row>
    <row r="45" spans="2:11" s="1" customFormat="1" ht="15" customHeight="1">
      <c r="B45" s="296"/>
      <c r="C45" s="297"/>
      <c r="D45" s="295"/>
      <c r="E45" s="298" t="s">
        <v>121</v>
      </c>
      <c r="F45" s="295"/>
      <c r="G45" s="295" t="s">
        <v>1183</v>
      </c>
      <c r="H45" s="295"/>
      <c r="I45" s="295"/>
      <c r="J45" s="295"/>
      <c r="K45" s="293"/>
    </row>
    <row r="46" spans="2:11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s="1" customFormat="1" ht="15" customHeight="1">
      <c r="B47" s="296"/>
      <c r="C47" s="297"/>
      <c r="D47" s="295" t="s">
        <v>1184</v>
      </c>
      <c r="E47" s="295"/>
      <c r="F47" s="295"/>
      <c r="G47" s="295"/>
      <c r="H47" s="295"/>
      <c r="I47" s="295"/>
      <c r="J47" s="295"/>
      <c r="K47" s="293"/>
    </row>
    <row r="48" spans="2:11" s="1" customFormat="1" ht="15" customHeight="1">
      <c r="B48" s="296"/>
      <c r="C48" s="297"/>
      <c r="D48" s="297"/>
      <c r="E48" s="295" t="s">
        <v>1185</v>
      </c>
      <c r="F48" s="295"/>
      <c r="G48" s="295"/>
      <c r="H48" s="295"/>
      <c r="I48" s="295"/>
      <c r="J48" s="295"/>
      <c r="K48" s="293"/>
    </row>
    <row r="49" spans="2:11" s="1" customFormat="1" ht="15" customHeight="1">
      <c r="B49" s="296"/>
      <c r="C49" s="297"/>
      <c r="D49" s="297"/>
      <c r="E49" s="295" t="s">
        <v>1186</v>
      </c>
      <c r="F49" s="295"/>
      <c r="G49" s="295"/>
      <c r="H49" s="295"/>
      <c r="I49" s="295"/>
      <c r="J49" s="295"/>
      <c r="K49" s="293"/>
    </row>
    <row r="50" spans="2:11" s="1" customFormat="1" ht="15" customHeight="1">
      <c r="B50" s="296"/>
      <c r="C50" s="297"/>
      <c r="D50" s="297"/>
      <c r="E50" s="295" t="s">
        <v>1187</v>
      </c>
      <c r="F50" s="295"/>
      <c r="G50" s="295"/>
      <c r="H50" s="295"/>
      <c r="I50" s="295"/>
      <c r="J50" s="295"/>
      <c r="K50" s="293"/>
    </row>
    <row r="51" spans="2:11" s="1" customFormat="1" ht="15" customHeight="1">
      <c r="B51" s="296"/>
      <c r="C51" s="297"/>
      <c r="D51" s="295" t="s">
        <v>1188</v>
      </c>
      <c r="E51" s="295"/>
      <c r="F51" s="295"/>
      <c r="G51" s="295"/>
      <c r="H51" s="295"/>
      <c r="I51" s="295"/>
      <c r="J51" s="295"/>
      <c r="K51" s="293"/>
    </row>
    <row r="52" spans="2:11" s="1" customFormat="1" ht="25.5" customHeight="1">
      <c r="B52" s="291"/>
      <c r="C52" s="292" t="s">
        <v>1189</v>
      </c>
      <c r="D52" s="292"/>
      <c r="E52" s="292"/>
      <c r="F52" s="292"/>
      <c r="G52" s="292"/>
      <c r="H52" s="292"/>
      <c r="I52" s="292"/>
      <c r="J52" s="292"/>
      <c r="K52" s="293"/>
    </row>
    <row r="53" spans="2:11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s="1" customFormat="1" ht="15" customHeight="1">
      <c r="B54" s="291"/>
      <c r="C54" s="295" t="s">
        <v>1190</v>
      </c>
      <c r="D54" s="295"/>
      <c r="E54" s="295"/>
      <c r="F54" s="295"/>
      <c r="G54" s="295"/>
      <c r="H54" s="295"/>
      <c r="I54" s="295"/>
      <c r="J54" s="295"/>
      <c r="K54" s="293"/>
    </row>
    <row r="55" spans="2:11" s="1" customFormat="1" ht="15" customHeight="1">
      <c r="B55" s="291"/>
      <c r="C55" s="295" t="s">
        <v>1191</v>
      </c>
      <c r="D55" s="295"/>
      <c r="E55" s="295"/>
      <c r="F55" s="295"/>
      <c r="G55" s="295"/>
      <c r="H55" s="295"/>
      <c r="I55" s="295"/>
      <c r="J55" s="295"/>
      <c r="K55" s="293"/>
    </row>
    <row r="56" spans="2:11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s="1" customFormat="1" ht="15" customHeight="1">
      <c r="B57" s="291"/>
      <c r="C57" s="295" t="s">
        <v>1192</v>
      </c>
      <c r="D57" s="295"/>
      <c r="E57" s="295"/>
      <c r="F57" s="295"/>
      <c r="G57" s="295"/>
      <c r="H57" s="295"/>
      <c r="I57" s="295"/>
      <c r="J57" s="295"/>
      <c r="K57" s="293"/>
    </row>
    <row r="58" spans="2:11" s="1" customFormat="1" ht="15" customHeight="1">
      <c r="B58" s="291"/>
      <c r="C58" s="297"/>
      <c r="D58" s="295" t="s">
        <v>1193</v>
      </c>
      <c r="E58" s="295"/>
      <c r="F58" s="295"/>
      <c r="G58" s="295"/>
      <c r="H58" s="295"/>
      <c r="I58" s="295"/>
      <c r="J58" s="295"/>
      <c r="K58" s="293"/>
    </row>
    <row r="59" spans="2:11" s="1" customFormat="1" ht="15" customHeight="1">
      <c r="B59" s="291"/>
      <c r="C59" s="297"/>
      <c r="D59" s="295" t="s">
        <v>1194</v>
      </c>
      <c r="E59" s="295"/>
      <c r="F59" s="295"/>
      <c r="G59" s="295"/>
      <c r="H59" s="295"/>
      <c r="I59" s="295"/>
      <c r="J59" s="295"/>
      <c r="K59" s="293"/>
    </row>
    <row r="60" spans="2:11" s="1" customFormat="1" ht="15" customHeight="1">
      <c r="B60" s="291"/>
      <c r="C60" s="297"/>
      <c r="D60" s="295" t="s">
        <v>1195</v>
      </c>
      <c r="E60" s="295"/>
      <c r="F60" s="295"/>
      <c r="G60" s="295"/>
      <c r="H60" s="295"/>
      <c r="I60" s="295"/>
      <c r="J60" s="295"/>
      <c r="K60" s="293"/>
    </row>
    <row r="61" spans="2:11" s="1" customFormat="1" ht="15" customHeight="1">
      <c r="B61" s="291"/>
      <c r="C61" s="297"/>
      <c r="D61" s="295" t="s">
        <v>1196</v>
      </c>
      <c r="E61" s="295"/>
      <c r="F61" s="295"/>
      <c r="G61" s="295"/>
      <c r="H61" s="295"/>
      <c r="I61" s="295"/>
      <c r="J61" s="295"/>
      <c r="K61" s="293"/>
    </row>
    <row r="62" spans="2:11" s="1" customFormat="1" ht="15" customHeight="1">
      <c r="B62" s="291"/>
      <c r="C62" s="297"/>
      <c r="D62" s="300" t="s">
        <v>1197</v>
      </c>
      <c r="E62" s="300"/>
      <c r="F62" s="300"/>
      <c r="G62" s="300"/>
      <c r="H62" s="300"/>
      <c r="I62" s="300"/>
      <c r="J62" s="300"/>
      <c r="K62" s="293"/>
    </row>
    <row r="63" spans="2:11" s="1" customFormat="1" ht="15" customHeight="1">
      <c r="B63" s="291"/>
      <c r="C63" s="297"/>
      <c r="D63" s="295" t="s">
        <v>1198</v>
      </c>
      <c r="E63" s="295"/>
      <c r="F63" s="295"/>
      <c r="G63" s="295"/>
      <c r="H63" s="295"/>
      <c r="I63" s="295"/>
      <c r="J63" s="295"/>
      <c r="K63" s="293"/>
    </row>
    <row r="64" spans="2:11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s="1" customFormat="1" ht="15" customHeight="1">
      <c r="B65" s="291"/>
      <c r="C65" s="297"/>
      <c r="D65" s="295" t="s">
        <v>1199</v>
      </c>
      <c r="E65" s="295"/>
      <c r="F65" s="295"/>
      <c r="G65" s="295"/>
      <c r="H65" s="295"/>
      <c r="I65" s="295"/>
      <c r="J65" s="295"/>
      <c r="K65" s="293"/>
    </row>
    <row r="66" spans="2:11" s="1" customFormat="1" ht="15" customHeight="1">
      <c r="B66" s="291"/>
      <c r="C66" s="297"/>
      <c r="D66" s="300" t="s">
        <v>1200</v>
      </c>
      <c r="E66" s="300"/>
      <c r="F66" s="300"/>
      <c r="G66" s="300"/>
      <c r="H66" s="300"/>
      <c r="I66" s="300"/>
      <c r="J66" s="300"/>
      <c r="K66" s="293"/>
    </row>
    <row r="67" spans="2:11" s="1" customFormat="1" ht="15" customHeight="1">
      <c r="B67" s="291"/>
      <c r="C67" s="297"/>
      <c r="D67" s="295" t="s">
        <v>1201</v>
      </c>
      <c r="E67" s="295"/>
      <c r="F67" s="295"/>
      <c r="G67" s="295"/>
      <c r="H67" s="295"/>
      <c r="I67" s="295"/>
      <c r="J67" s="295"/>
      <c r="K67" s="293"/>
    </row>
    <row r="68" spans="2:11" s="1" customFormat="1" ht="15" customHeight="1">
      <c r="B68" s="291"/>
      <c r="C68" s="297"/>
      <c r="D68" s="295" t="s">
        <v>1202</v>
      </c>
      <c r="E68" s="295"/>
      <c r="F68" s="295"/>
      <c r="G68" s="295"/>
      <c r="H68" s="295"/>
      <c r="I68" s="295"/>
      <c r="J68" s="295"/>
      <c r="K68" s="293"/>
    </row>
    <row r="69" spans="2:11" s="1" customFormat="1" ht="15" customHeight="1">
      <c r="B69" s="291"/>
      <c r="C69" s="297"/>
      <c r="D69" s="295" t="s">
        <v>1203</v>
      </c>
      <c r="E69" s="295"/>
      <c r="F69" s="295"/>
      <c r="G69" s="295"/>
      <c r="H69" s="295"/>
      <c r="I69" s="295"/>
      <c r="J69" s="295"/>
      <c r="K69" s="293"/>
    </row>
    <row r="70" spans="2:11" s="1" customFormat="1" ht="15" customHeight="1">
      <c r="B70" s="291"/>
      <c r="C70" s="297"/>
      <c r="D70" s="295" t="s">
        <v>1204</v>
      </c>
      <c r="E70" s="295"/>
      <c r="F70" s="295"/>
      <c r="G70" s="295"/>
      <c r="H70" s="295"/>
      <c r="I70" s="295"/>
      <c r="J70" s="295"/>
      <c r="K70" s="293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311" t="s">
        <v>1205</v>
      </c>
      <c r="D75" s="311"/>
      <c r="E75" s="311"/>
      <c r="F75" s="311"/>
      <c r="G75" s="311"/>
      <c r="H75" s="311"/>
      <c r="I75" s="311"/>
      <c r="J75" s="311"/>
      <c r="K75" s="312"/>
    </row>
    <row r="76" spans="2:11" s="1" customFormat="1" ht="17.25" customHeight="1">
      <c r="B76" s="310"/>
      <c r="C76" s="313" t="s">
        <v>1206</v>
      </c>
      <c r="D76" s="313"/>
      <c r="E76" s="313"/>
      <c r="F76" s="313" t="s">
        <v>1207</v>
      </c>
      <c r="G76" s="314"/>
      <c r="H76" s="313" t="s">
        <v>53</v>
      </c>
      <c r="I76" s="313" t="s">
        <v>56</v>
      </c>
      <c r="J76" s="313" t="s">
        <v>1208</v>
      </c>
      <c r="K76" s="312"/>
    </row>
    <row r="77" spans="2:11" s="1" customFormat="1" ht="17.25" customHeight="1">
      <c r="B77" s="310"/>
      <c r="C77" s="315" t="s">
        <v>1209</v>
      </c>
      <c r="D77" s="315"/>
      <c r="E77" s="315"/>
      <c r="F77" s="316" t="s">
        <v>1210</v>
      </c>
      <c r="G77" s="317"/>
      <c r="H77" s="315"/>
      <c r="I77" s="315"/>
      <c r="J77" s="315" t="s">
        <v>1211</v>
      </c>
      <c r="K77" s="312"/>
    </row>
    <row r="78" spans="2:11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s="1" customFormat="1" ht="15" customHeight="1">
      <c r="B79" s="310"/>
      <c r="C79" s="298" t="s">
        <v>52</v>
      </c>
      <c r="D79" s="320"/>
      <c r="E79" s="320"/>
      <c r="F79" s="321" t="s">
        <v>1212</v>
      </c>
      <c r="G79" s="322"/>
      <c r="H79" s="298" t="s">
        <v>1213</v>
      </c>
      <c r="I79" s="298" t="s">
        <v>1214</v>
      </c>
      <c r="J79" s="298">
        <v>20</v>
      </c>
      <c r="K79" s="312"/>
    </row>
    <row r="80" spans="2:11" s="1" customFormat="1" ht="15" customHeight="1">
      <c r="B80" s="310"/>
      <c r="C80" s="298" t="s">
        <v>1215</v>
      </c>
      <c r="D80" s="298"/>
      <c r="E80" s="298"/>
      <c r="F80" s="321" t="s">
        <v>1212</v>
      </c>
      <c r="G80" s="322"/>
      <c r="H80" s="298" t="s">
        <v>1216</v>
      </c>
      <c r="I80" s="298" t="s">
        <v>1214</v>
      </c>
      <c r="J80" s="298">
        <v>120</v>
      </c>
      <c r="K80" s="312"/>
    </row>
    <row r="81" spans="2:11" s="1" customFormat="1" ht="15" customHeight="1">
      <c r="B81" s="323"/>
      <c r="C81" s="298" t="s">
        <v>1217</v>
      </c>
      <c r="D81" s="298"/>
      <c r="E81" s="298"/>
      <c r="F81" s="321" t="s">
        <v>1218</v>
      </c>
      <c r="G81" s="322"/>
      <c r="H81" s="298" t="s">
        <v>1219</v>
      </c>
      <c r="I81" s="298" t="s">
        <v>1214</v>
      </c>
      <c r="J81" s="298">
        <v>50</v>
      </c>
      <c r="K81" s="312"/>
    </row>
    <row r="82" spans="2:11" s="1" customFormat="1" ht="15" customHeight="1">
      <c r="B82" s="323"/>
      <c r="C82" s="298" t="s">
        <v>1220</v>
      </c>
      <c r="D82" s="298"/>
      <c r="E82" s="298"/>
      <c r="F82" s="321" t="s">
        <v>1212</v>
      </c>
      <c r="G82" s="322"/>
      <c r="H82" s="298" t="s">
        <v>1221</v>
      </c>
      <c r="I82" s="298" t="s">
        <v>1222</v>
      </c>
      <c r="J82" s="298"/>
      <c r="K82" s="312"/>
    </row>
    <row r="83" spans="2:11" s="1" customFormat="1" ht="15" customHeight="1">
      <c r="B83" s="323"/>
      <c r="C83" s="324" t="s">
        <v>1223</v>
      </c>
      <c r="D83" s="324"/>
      <c r="E83" s="324"/>
      <c r="F83" s="325" t="s">
        <v>1218</v>
      </c>
      <c r="G83" s="324"/>
      <c r="H83" s="324" t="s">
        <v>1224</v>
      </c>
      <c r="I83" s="324" t="s">
        <v>1214</v>
      </c>
      <c r="J83" s="324">
        <v>15</v>
      </c>
      <c r="K83" s="312"/>
    </row>
    <row r="84" spans="2:11" s="1" customFormat="1" ht="15" customHeight="1">
      <c r="B84" s="323"/>
      <c r="C84" s="324" t="s">
        <v>1225</v>
      </c>
      <c r="D84" s="324"/>
      <c r="E84" s="324"/>
      <c r="F84" s="325" t="s">
        <v>1218</v>
      </c>
      <c r="G84" s="324"/>
      <c r="H84" s="324" t="s">
        <v>1226</v>
      </c>
      <c r="I84" s="324" t="s">
        <v>1214</v>
      </c>
      <c r="J84" s="324">
        <v>15</v>
      </c>
      <c r="K84" s="312"/>
    </row>
    <row r="85" spans="2:11" s="1" customFormat="1" ht="15" customHeight="1">
      <c r="B85" s="323"/>
      <c r="C85" s="324" t="s">
        <v>1227</v>
      </c>
      <c r="D85" s="324"/>
      <c r="E85" s="324"/>
      <c r="F85" s="325" t="s">
        <v>1218</v>
      </c>
      <c r="G85" s="324"/>
      <c r="H85" s="324" t="s">
        <v>1228</v>
      </c>
      <c r="I85" s="324" t="s">
        <v>1214</v>
      </c>
      <c r="J85" s="324">
        <v>20</v>
      </c>
      <c r="K85" s="312"/>
    </row>
    <row r="86" spans="2:11" s="1" customFormat="1" ht="15" customHeight="1">
      <c r="B86" s="323"/>
      <c r="C86" s="324" t="s">
        <v>1229</v>
      </c>
      <c r="D86" s="324"/>
      <c r="E86" s="324"/>
      <c r="F86" s="325" t="s">
        <v>1218</v>
      </c>
      <c r="G86" s="324"/>
      <c r="H86" s="324" t="s">
        <v>1230</v>
      </c>
      <c r="I86" s="324" t="s">
        <v>1214</v>
      </c>
      <c r="J86" s="324">
        <v>20</v>
      </c>
      <c r="K86" s="312"/>
    </row>
    <row r="87" spans="2:11" s="1" customFormat="1" ht="15" customHeight="1">
      <c r="B87" s="323"/>
      <c r="C87" s="298" t="s">
        <v>1231</v>
      </c>
      <c r="D87" s="298"/>
      <c r="E87" s="298"/>
      <c r="F87" s="321" t="s">
        <v>1218</v>
      </c>
      <c r="G87" s="322"/>
      <c r="H87" s="298" t="s">
        <v>1232</v>
      </c>
      <c r="I87" s="298" t="s">
        <v>1214</v>
      </c>
      <c r="J87" s="298">
        <v>50</v>
      </c>
      <c r="K87" s="312"/>
    </row>
    <row r="88" spans="2:11" s="1" customFormat="1" ht="15" customHeight="1">
      <c r="B88" s="323"/>
      <c r="C88" s="298" t="s">
        <v>1233</v>
      </c>
      <c r="D88" s="298"/>
      <c r="E88" s="298"/>
      <c r="F88" s="321" t="s">
        <v>1218</v>
      </c>
      <c r="G88" s="322"/>
      <c r="H88" s="298" t="s">
        <v>1234</v>
      </c>
      <c r="I88" s="298" t="s">
        <v>1214</v>
      </c>
      <c r="J88" s="298">
        <v>20</v>
      </c>
      <c r="K88" s="312"/>
    </row>
    <row r="89" spans="2:11" s="1" customFormat="1" ht="15" customHeight="1">
      <c r="B89" s="323"/>
      <c r="C89" s="298" t="s">
        <v>1235</v>
      </c>
      <c r="D89" s="298"/>
      <c r="E89" s="298"/>
      <c r="F89" s="321" t="s">
        <v>1218</v>
      </c>
      <c r="G89" s="322"/>
      <c r="H89" s="298" t="s">
        <v>1236</v>
      </c>
      <c r="I89" s="298" t="s">
        <v>1214</v>
      </c>
      <c r="J89" s="298">
        <v>20</v>
      </c>
      <c r="K89" s="312"/>
    </row>
    <row r="90" spans="2:11" s="1" customFormat="1" ht="15" customHeight="1">
      <c r="B90" s="323"/>
      <c r="C90" s="298" t="s">
        <v>1237</v>
      </c>
      <c r="D90" s="298"/>
      <c r="E90" s="298"/>
      <c r="F90" s="321" t="s">
        <v>1218</v>
      </c>
      <c r="G90" s="322"/>
      <c r="H90" s="298" t="s">
        <v>1238</v>
      </c>
      <c r="I90" s="298" t="s">
        <v>1214</v>
      </c>
      <c r="J90" s="298">
        <v>50</v>
      </c>
      <c r="K90" s="312"/>
    </row>
    <row r="91" spans="2:11" s="1" customFormat="1" ht="15" customHeight="1">
      <c r="B91" s="323"/>
      <c r="C91" s="298" t="s">
        <v>1239</v>
      </c>
      <c r="D91" s="298"/>
      <c r="E91" s="298"/>
      <c r="F91" s="321" t="s">
        <v>1218</v>
      </c>
      <c r="G91" s="322"/>
      <c r="H91" s="298" t="s">
        <v>1239</v>
      </c>
      <c r="I91" s="298" t="s">
        <v>1214</v>
      </c>
      <c r="J91" s="298">
        <v>50</v>
      </c>
      <c r="K91" s="312"/>
    </row>
    <row r="92" spans="2:11" s="1" customFormat="1" ht="15" customHeight="1">
      <c r="B92" s="323"/>
      <c r="C92" s="298" t="s">
        <v>1240</v>
      </c>
      <c r="D92" s="298"/>
      <c r="E92" s="298"/>
      <c r="F92" s="321" t="s">
        <v>1218</v>
      </c>
      <c r="G92" s="322"/>
      <c r="H92" s="298" t="s">
        <v>1241</v>
      </c>
      <c r="I92" s="298" t="s">
        <v>1214</v>
      </c>
      <c r="J92" s="298">
        <v>255</v>
      </c>
      <c r="K92" s="312"/>
    </row>
    <row r="93" spans="2:11" s="1" customFormat="1" ht="15" customHeight="1">
      <c r="B93" s="323"/>
      <c r="C93" s="298" t="s">
        <v>1242</v>
      </c>
      <c r="D93" s="298"/>
      <c r="E93" s="298"/>
      <c r="F93" s="321" t="s">
        <v>1212</v>
      </c>
      <c r="G93" s="322"/>
      <c r="H93" s="298" t="s">
        <v>1243</v>
      </c>
      <c r="I93" s="298" t="s">
        <v>1244</v>
      </c>
      <c r="J93" s="298"/>
      <c r="K93" s="312"/>
    </row>
    <row r="94" spans="2:11" s="1" customFormat="1" ht="15" customHeight="1">
      <c r="B94" s="323"/>
      <c r="C94" s="298" t="s">
        <v>1245</v>
      </c>
      <c r="D94" s="298"/>
      <c r="E94" s="298"/>
      <c r="F94" s="321" t="s">
        <v>1212</v>
      </c>
      <c r="G94" s="322"/>
      <c r="H94" s="298" t="s">
        <v>1246</v>
      </c>
      <c r="I94" s="298" t="s">
        <v>1247</v>
      </c>
      <c r="J94" s="298"/>
      <c r="K94" s="312"/>
    </row>
    <row r="95" spans="2:11" s="1" customFormat="1" ht="15" customHeight="1">
      <c r="B95" s="323"/>
      <c r="C95" s="298" t="s">
        <v>1248</v>
      </c>
      <c r="D95" s="298"/>
      <c r="E95" s="298"/>
      <c r="F95" s="321" t="s">
        <v>1212</v>
      </c>
      <c r="G95" s="322"/>
      <c r="H95" s="298" t="s">
        <v>1248</v>
      </c>
      <c r="I95" s="298" t="s">
        <v>1247</v>
      </c>
      <c r="J95" s="298"/>
      <c r="K95" s="312"/>
    </row>
    <row r="96" spans="2:11" s="1" customFormat="1" ht="15" customHeight="1">
      <c r="B96" s="323"/>
      <c r="C96" s="298" t="s">
        <v>37</v>
      </c>
      <c r="D96" s="298"/>
      <c r="E96" s="298"/>
      <c r="F96" s="321" t="s">
        <v>1212</v>
      </c>
      <c r="G96" s="322"/>
      <c r="H96" s="298" t="s">
        <v>1249</v>
      </c>
      <c r="I96" s="298" t="s">
        <v>1247</v>
      </c>
      <c r="J96" s="298"/>
      <c r="K96" s="312"/>
    </row>
    <row r="97" spans="2:11" s="1" customFormat="1" ht="15" customHeight="1">
      <c r="B97" s="323"/>
      <c r="C97" s="298" t="s">
        <v>47</v>
      </c>
      <c r="D97" s="298"/>
      <c r="E97" s="298"/>
      <c r="F97" s="321" t="s">
        <v>1212</v>
      </c>
      <c r="G97" s="322"/>
      <c r="H97" s="298" t="s">
        <v>1250</v>
      </c>
      <c r="I97" s="298" t="s">
        <v>1247</v>
      </c>
      <c r="J97" s="298"/>
      <c r="K97" s="312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311" t="s">
        <v>1251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s="1" customFormat="1" ht="17.25" customHeight="1">
      <c r="B103" s="310"/>
      <c r="C103" s="313" t="s">
        <v>1206</v>
      </c>
      <c r="D103" s="313"/>
      <c r="E103" s="313"/>
      <c r="F103" s="313" t="s">
        <v>1207</v>
      </c>
      <c r="G103" s="314"/>
      <c r="H103" s="313" t="s">
        <v>53</v>
      </c>
      <c r="I103" s="313" t="s">
        <v>56</v>
      </c>
      <c r="J103" s="313" t="s">
        <v>1208</v>
      </c>
      <c r="K103" s="312"/>
    </row>
    <row r="104" spans="2:11" s="1" customFormat="1" ht="17.25" customHeight="1">
      <c r="B104" s="310"/>
      <c r="C104" s="315" t="s">
        <v>1209</v>
      </c>
      <c r="D104" s="315"/>
      <c r="E104" s="315"/>
      <c r="F104" s="316" t="s">
        <v>1210</v>
      </c>
      <c r="G104" s="317"/>
      <c r="H104" s="315"/>
      <c r="I104" s="315"/>
      <c r="J104" s="315" t="s">
        <v>1211</v>
      </c>
      <c r="K104" s="312"/>
    </row>
    <row r="105" spans="2:11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pans="2:11" s="1" customFormat="1" ht="15" customHeight="1">
      <c r="B106" s="310"/>
      <c r="C106" s="298" t="s">
        <v>52</v>
      </c>
      <c r="D106" s="320"/>
      <c r="E106" s="320"/>
      <c r="F106" s="321" t="s">
        <v>1212</v>
      </c>
      <c r="G106" s="298"/>
      <c r="H106" s="298" t="s">
        <v>1252</v>
      </c>
      <c r="I106" s="298" t="s">
        <v>1214</v>
      </c>
      <c r="J106" s="298">
        <v>20</v>
      </c>
      <c r="K106" s="312"/>
    </row>
    <row r="107" spans="2:11" s="1" customFormat="1" ht="15" customHeight="1">
      <c r="B107" s="310"/>
      <c r="C107" s="298" t="s">
        <v>1215</v>
      </c>
      <c r="D107" s="298"/>
      <c r="E107" s="298"/>
      <c r="F107" s="321" t="s">
        <v>1212</v>
      </c>
      <c r="G107" s="298"/>
      <c r="H107" s="298" t="s">
        <v>1252</v>
      </c>
      <c r="I107" s="298" t="s">
        <v>1214</v>
      </c>
      <c r="J107" s="298">
        <v>120</v>
      </c>
      <c r="K107" s="312"/>
    </row>
    <row r="108" spans="2:11" s="1" customFormat="1" ht="15" customHeight="1">
      <c r="B108" s="323"/>
      <c r="C108" s="298" t="s">
        <v>1217</v>
      </c>
      <c r="D108" s="298"/>
      <c r="E108" s="298"/>
      <c r="F108" s="321" t="s">
        <v>1218</v>
      </c>
      <c r="G108" s="298"/>
      <c r="H108" s="298" t="s">
        <v>1252</v>
      </c>
      <c r="I108" s="298" t="s">
        <v>1214</v>
      </c>
      <c r="J108" s="298">
        <v>50</v>
      </c>
      <c r="K108" s="312"/>
    </row>
    <row r="109" spans="2:11" s="1" customFormat="1" ht="15" customHeight="1">
      <c r="B109" s="323"/>
      <c r="C109" s="298" t="s">
        <v>1220</v>
      </c>
      <c r="D109" s="298"/>
      <c r="E109" s="298"/>
      <c r="F109" s="321" t="s">
        <v>1212</v>
      </c>
      <c r="G109" s="298"/>
      <c r="H109" s="298" t="s">
        <v>1252</v>
      </c>
      <c r="I109" s="298" t="s">
        <v>1222</v>
      </c>
      <c r="J109" s="298"/>
      <c r="K109" s="312"/>
    </row>
    <row r="110" spans="2:11" s="1" customFormat="1" ht="15" customHeight="1">
      <c r="B110" s="323"/>
      <c r="C110" s="298" t="s">
        <v>1231</v>
      </c>
      <c r="D110" s="298"/>
      <c r="E110" s="298"/>
      <c r="F110" s="321" t="s">
        <v>1218</v>
      </c>
      <c r="G110" s="298"/>
      <c r="H110" s="298" t="s">
        <v>1252</v>
      </c>
      <c r="I110" s="298" t="s">
        <v>1214</v>
      </c>
      <c r="J110" s="298">
        <v>50</v>
      </c>
      <c r="K110" s="312"/>
    </row>
    <row r="111" spans="2:11" s="1" customFormat="1" ht="15" customHeight="1">
      <c r="B111" s="323"/>
      <c r="C111" s="298" t="s">
        <v>1239</v>
      </c>
      <c r="D111" s="298"/>
      <c r="E111" s="298"/>
      <c r="F111" s="321" t="s">
        <v>1218</v>
      </c>
      <c r="G111" s="298"/>
      <c r="H111" s="298" t="s">
        <v>1252</v>
      </c>
      <c r="I111" s="298" t="s">
        <v>1214</v>
      </c>
      <c r="J111" s="298">
        <v>50</v>
      </c>
      <c r="K111" s="312"/>
    </row>
    <row r="112" spans="2:11" s="1" customFormat="1" ht="15" customHeight="1">
      <c r="B112" s="323"/>
      <c r="C112" s="298" t="s">
        <v>1237</v>
      </c>
      <c r="D112" s="298"/>
      <c r="E112" s="298"/>
      <c r="F112" s="321" t="s">
        <v>1218</v>
      </c>
      <c r="G112" s="298"/>
      <c r="H112" s="298" t="s">
        <v>1252</v>
      </c>
      <c r="I112" s="298" t="s">
        <v>1214</v>
      </c>
      <c r="J112" s="298">
        <v>50</v>
      </c>
      <c r="K112" s="312"/>
    </row>
    <row r="113" spans="2:11" s="1" customFormat="1" ht="15" customHeight="1">
      <c r="B113" s="323"/>
      <c r="C113" s="298" t="s">
        <v>52</v>
      </c>
      <c r="D113" s="298"/>
      <c r="E113" s="298"/>
      <c r="F113" s="321" t="s">
        <v>1212</v>
      </c>
      <c r="G113" s="298"/>
      <c r="H113" s="298" t="s">
        <v>1253</v>
      </c>
      <c r="I113" s="298" t="s">
        <v>1214</v>
      </c>
      <c r="J113" s="298">
        <v>20</v>
      </c>
      <c r="K113" s="312"/>
    </row>
    <row r="114" spans="2:11" s="1" customFormat="1" ht="15" customHeight="1">
      <c r="B114" s="323"/>
      <c r="C114" s="298" t="s">
        <v>1254</v>
      </c>
      <c r="D114" s="298"/>
      <c r="E114" s="298"/>
      <c r="F114" s="321" t="s">
        <v>1212</v>
      </c>
      <c r="G114" s="298"/>
      <c r="H114" s="298" t="s">
        <v>1255</v>
      </c>
      <c r="I114" s="298" t="s">
        <v>1214</v>
      </c>
      <c r="J114" s="298">
        <v>120</v>
      </c>
      <c r="K114" s="312"/>
    </row>
    <row r="115" spans="2:11" s="1" customFormat="1" ht="15" customHeight="1">
      <c r="B115" s="323"/>
      <c r="C115" s="298" t="s">
        <v>37</v>
      </c>
      <c r="D115" s="298"/>
      <c r="E115" s="298"/>
      <c r="F115" s="321" t="s">
        <v>1212</v>
      </c>
      <c r="G115" s="298"/>
      <c r="H115" s="298" t="s">
        <v>1256</v>
      </c>
      <c r="I115" s="298" t="s">
        <v>1247</v>
      </c>
      <c r="J115" s="298"/>
      <c r="K115" s="312"/>
    </row>
    <row r="116" spans="2:11" s="1" customFormat="1" ht="15" customHeight="1">
      <c r="B116" s="323"/>
      <c r="C116" s="298" t="s">
        <v>47</v>
      </c>
      <c r="D116" s="298"/>
      <c r="E116" s="298"/>
      <c r="F116" s="321" t="s">
        <v>1212</v>
      </c>
      <c r="G116" s="298"/>
      <c r="H116" s="298" t="s">
        <v>1257</v>
      </c>
      <c r="I116" s="298" t="s">
        <v>1247</v>
      </c>
      <c r="J116" s="298"/>
      <c r="K116" s="312"/>
    </row>
    <row r="117" spans="2:11" s="1" customFormat="1" ht="15" customHeight="1">
      <c r="B117" s="323"/>
      <c r="C117" s="298" t="s">
        <v>56</v>
      </c>
      <c r="D117" s="298"/>
      <c r="E117" s="298"/>
      <c r="F117" s="321" t="s">
        <v>1212</v>
      </c>
      <c r="G117" s="298"/>
      <c r="H117" s="298" t="s">
        <v>1258</v>
      </c>
      <c r="I117" s="298" t="s">
        <v>1259</v>
      </c>
      <c r="J117" s="298"/>
      <c r="K117" s="312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s="1" customFormat="1" ht="45" customHeight="1">
      <c r="B122" s="339"/>
      <c r="C122" s="289" t="s">
        <v>1260</v>
      </c>
      <c r="D122" s="289"/>
      <c r="E122" s="289"/>
      <c r="F122" s="289"/>
      <c r="G122" s="289"/>
      <c r="H122" s="289"/>
      <c r="I122" s="289"/>
      <c r="J122" s="289"/>
      <c r="K122" s="340"/>
    </row>
    <row r="123" spans="2:11" s="1" customFormat="1" ht="17.25" customHeight="1">
      <c r="B123" s="341"/>
      <c r="C123" s="313" t="s">
        <v>1206</v>
      </c>
      <c r="D123" s="313"/>
      <c r="E123" s="313"/>
      <c r="F123" s="313" t="s">
        <v>1207</v>
      </c>
      <c r="G123" s="314"/>
      <c r="H123" s="313" t="s">
        <v>53</v>
      </c>
      <c r="I123" s="313" t="s">
        <v>56</v>
      </c>
      <c r="J123" s="313" t="s">
        <v>1208</v>
      </c>
      <c r="K123" s="342"/>
    </row>
    <row r="124" spans="2:11" s="1" customFormat="1" ht="17.25" customHeight="1">
      <c r="B124" s="341"/>
      <c r="C124" s="315" t="s">
        <v>1209</v>
      </c>
      <c r="D124" s="315"/>
      <c r="E124" s="315"/>
      <c r="F124" s="316" t="s">
        <v>1210</v>
      </c>
      <c r="G124" s="317"/>
      <c r="H124" s="315"/>
      <c r="I124" s="315"/>
      <c r="J124" s="315" t="s">
        <v>1211</v>
      </c>
      <c r="K124" s="342"/>
    </row>
    <row r="125" spans="2:11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pans="2:11" s="1" customFormat="1" ht="15" customHeight="1">
      <c r="B126" s="343"/>
      <c r="C126" s="298" t="s">
        <v>1215</v>
      </c>
      <c r="D126" s="320"/>
      <c r="E126" s="320"/>
      <c r="F126" s="321" t="s">
        <v>1212</v>
      </c>
      <c r="G126" s="298"/>
      <c r="H126" s="298" t="s">
        <v>1252</v>
      </c>
      <c r="I126" s="298" t="s">
        <v>1214</v>
      </c>
      <c r="J126" s="298">
        <v>120</v>
      </c>
      <c r="K126" s="346"/>
    </row>
    <row r="127" spans="2:11" s="1" customFormat="1" ht="15" customHeight="1">
      <c r="B127" s="343"/>
      <c r="C127" s="298" t="s">
        <v>1261</v>
      </c>
      <c r="D127" s="298"/>
      <c r="E127" s="298"/>
      <c r="F127" s="321" t="s">
        <v>1212</v>
      </c>
      <c r="G127" s="298"/>
      <c r="H127" s="298" t="s">
        <v>1262</v>
      </c>
      <c r="I127" s="298" t="s">
        <v>1214</v>
      </c>
      <c r="J127" s="298" t="s">
        <v>1263</v>
      </c>
      <c r="K127" s="346"/>
    </row>
    <row r="128" spans="2:11" s="1" customFormat="1" ht="15" customHeight="1">
      <c r="B128" s="343"/>
      <c r="C128" s="298" t="s">
        <v>1160</v>
      </c>
      <c r="D128" s="298"/>
      <c r="E128" s="298"/>
      <c r="F128" s="321" t="s">
        <v>1212</v>
      </c>
      <c r="G128" s="298"/>
      <c r="H128" s="298" t="s">
        <v>1264</v>
      </c>
      <c r="I128" s="298" t="s">
        <v>1214</v>
      </c>
      <c r="J128" s="298" t="s">
        <v>1263</v>
      </c>
      <c r="K128" s="346"/>
    </row>
    <row r="129" spans="2:11" s="1" customFormat="1" ht="15" customHeight="1">
      <c r="B129" s="343"/>
      <c r="C129" s="298" t="s">
        <v>1223</v>
      </c>
      <c r="D129" s="298"/>
      <c r="E129" s="298"/>
      <c r="F129" s="321" t="s">
        <v>1218</v>
      </c>
      <c r="G129" s="298"/>
      <c r="H129" s="298" t="s">
        <v>1224</v>
      </c>
      <c r="I129" s="298" t="s">
        <v>1214</v>
      </c>
      <c r="J129" s="298">
        <v>15</v>
      </c>
      <c r="K129" s="346"/>
    </row>
    <row r="130" spans="2:11" s="1" customFormat="1" ht="15" customHeight="1">
      <c r="B130" s="343"/>
      <c r="C130" s="324" t="s">
        <v>1225</v>
      </c>
      <c r="D130" s="324"/>
      <c r="E130" s="324"/>
      <c r="F130" s="325" t="s">
        <v>1218</v>
      </c>
      <c r="G130" s="324"/>
      <c r="H130" s="324" t="s">
        <v>1226</v>
      </c>
      <c r="I130" s="324" t="s">
        <v>1214</v>
      </c>
      <c r="J130" s="324">
        <v>15</v>
      </c>
      <c r="K130" s="346"/>
    </row>
    <row r="131" spans="2:11" s="1" customFormat="1" ht="15" customHeight="1">
      <c r="B131" s="343"/>
      <c r="C131" s="324" t="s">
        <v>1227</v>
      </c>
      <c r="D131" s="324"/>
      <c r="E131" s="324"/>
      <c r="F131" s="325" t="s">
        <v>1218</v>
      </c>
      <c r="G131" s="324"/>
      <c r="H131" s="324" t="s">
        <v>1228</v>
      </c>
      <c r="I131" s="324" t="s">
        <v>1214</v>
      </c>
      <c r="J131" s="324">
        <v>20</v>
      </c>
      <c r="K131" s="346"/>
    </row>
    <row r="132" spans="2:11" s="1" customFormat="1" ht="15" customHeight="1">
      <c r="B132" s="343"/>
      <c r="C132" s="324" t="s">
        <v>1229</v>
      </c>
      <c r="D132" s="324"/>
      <c r="E132" s="324"/>
      <c r="F132" s="325" t="s">
        <v>1218</v>
      </c>
      <c r="G132" s="324"/>
      <c r="H132" s="324" t="s">
        <v>1230</v>
      </c>
      <c r="I132" s="324" t="s">
        <v>1214</v>
      </c>
      <c r="J132" s="324">
        <v>20</v>
      </c>
      <c r="K132" s="346"/>
    </row>
    <row r="133" spans="2:11" s="1" customFormat="1" ht="15" customHeight="1">
      <c r="B133" s="343"/>
      <c r="C133" s="298" t="s">
        <v>1217</v>
      </c>
      <c r="D133" s="298"/>
      <c r="E133" s="298"/>
      <c r="F133" s="321" t="s">
        <v>1218</v>
      </c>
      <c r="G133" s="298"/>
      <c r="H133" s="298" t="s">
        <v>1252</v>
      </c>
      <c r="I133" s="298" t="s">
        <v>1214</v>
      </c>
      <c r="J133" s="298">
        <v>50</v>
      </c>
      <c r="K133" s="346"/>
    </row>
    <row r="134" spans="2:11" s="1" customFormat="1" ht="15" customHeight="1">
      <c r="B134" s="343"/>
      <c r="C134" s="298" t="s">
        <v>1231</v>
      </c>
      <c r="D134" s="298"/>
      <c r="E134" s="298"/>
      <c r="F134" s="321" t="s">
        <v>1218</v>
      </c>
      <c r="G134" s="298"/>
      <c r="H134" s="298" t="s">
        <v>1252</v>
      </c>
      <c r="I134" s="298" t="s">
        <v>1214</v>
      </c>
      <c r="J134" s="298">
        <v>50</v>
      </c>
      <c r="K134" s="346"/>
    </row>
    <row r="135" spans="2:11" s="1" customFormat="1" ht="15" customHeight="1">
      <c r="B135" s="343"/>
      <c r="C135" s="298" t="s">
        <v>1237</v>
      </c>
      <c r="D135" s="298"/>
      <c r="E135" s="298"/>
      <c r="F135" s="321" t="s">
        <v>1218</v>
      </c>
      <c r="G135" s="298"/>
      <c r="H135" s="298" t="s">
        <v>1252</v>
      </c>
      <c r="I135" s="298" t="s">
        <v>1214</v>
      </c>
      <c r="J135" s="298">
        <v>50</v>
      </c>
      <c r="K135" s="346"/>
    </row>
    <row r="136" spans="2:11" s="1" customFormat="1" ht="15" customHeight="1">
      <c r="B136" s="343"/>
      <c r="C136" s="298" t="s">
        <v>1239</v>
      </c>
      <c r="D136" s="298"/>
      <c r="E136" s="298"/>
      <c r="F136" s="321" t="s">
        <v>1218</v>
      </c>
      <c r="G136" s="298"/>
      <c r="H136" s="298" t="s">
        <v>1252</v>
      </c>
      <c r="I136" s="298" t="s">
        <v>1214</v>
      </c>
      <c r="J136" s="298">
        <v>50</v>
      </c>
      <c r="K136" s="346"/>
    </row>
    <row r="137" spans="2:11" s="1" customFormat="1" ht="15" customHeight="1">
      <c r="B137" s="343"/>
      <c r="C137" s="298" t="s">
        <v>1240</v>
      </c>
      <c r="D137" s="298"/>
      <c r="E137" s="298"/>
      <c r="F137" s="321" t="s">
        <v>1218</v>
      </c>
      <c r="G137" s="298"/>
      <c r="H137" s="298" t="s">
        <v>1265</v>
      </c>
      <c r="I137" s="298" t="s">
        <v>1214</v>
      </c>
      <c r="J137" s="298">
        <v>255</v>
      </c>
      <c r="K137" s="346"/>
    </row>
    <row r="138" spans="2:11" s="1" customFormat="1" ht="15" customHeight="1">
      <c r="B138" s="343"/>
      <c r="C138" s="298" t="s">
        <v>1242</v>
      </c>
      <c r="D138" s="298"/>
      <c r="E138" s="298"/>
      <c r="F138" s="321" t="s">
        <v>1212</v>
      </c>
      <c r="G138" s="298"/>
      <c r="H138" s="298" t="s">
        <v>1266</v>
      </c>
      <c r="I138" s="298" t="s">
        <v>1244</v>
      </c>
      <c r="J138" s="298"/>
      <c r="K138" s="346"/>
    </row>
    <row r="139" spans="2:11" s="1" customFormat="1" ht="15" customHeight="1">
      <c r="B139" s="343"/>
      <c r="C139" s="298" t="s">
        <v>1245</v>
      </c>
      <c r="D139" s="298"/>
      <c r="E139" s="298"/>
      <c r="F139" s="321" t="s">
        <v>1212</v>
      </c>
      <c r="G139" s="298"/>
      <c r="H139" s="298" t="s">
        <v>1267</v>
      </c>
      <c r="I139" s="298" t="s">
        <v>1247</v>
      </c>
      <c r="J139" s="298"/>
      <c r="K139" s="346"/>
    </row>
    <row r="140" spans="2:11" s="1" customFormat="1" ht="15" customHeight="1">
      <c r="B140" s="343"/>
      <c r="C140" s="298" t="s">
        <v>1248</v>
      </c>
      <c r="D140" s="298"/>
      <c r="E140" s="298"/>
      <c r="F140" s="321" t="s">
        <v>1212</v>
      </c>
      <c r="G140" s="298"/>
      <c r="H140" s="298" t="s">
        <v>1248</v>
      </c>
      <c r="I140" s="298" t="s">
        <v>1247</v>
      </c>
      <c r="J140" s="298"/>
      <c r="K140" s="346"/>
    </row>
    <row r="141" spans="2:11" s="1" customFormat="1" ht="15" customHeight="1">
      <c r="B141" s="343"/>
      <c r="C141" s="298" t="s">
        <v>37</v>
      </c>
      <c r="D141" s="298"/>
      <c r="E141" s="298"/>
      <c r="F141" s="321" t="s">
        <v>1212</v>
      </c>
      <c r="G141" s="298"/>
      <c r="H141" s="298" t="s">
        <v>1268</v>
      </c>
      <c r="I141" s="298" t="s">
        <v>1247</v>
      </c>
      <c r="J141" s="298"/>
      <c r="K141" s="346"/>
    </row>
    <row r="142" spans="2:11" s="1" customFormat="1" ht="15" customHeight="1">
      <c r="B142" s="343"/>
      <c r="C142" s="298" t="s">
        <v>1269</v>
      </c>
      <c r="D142" s="298"/>
      <c r="E142" s="298"/>
      <c r="F142" s="321" t="s">
        <v>1212</v>
      </c>
      <c r="G142" s="298"/>
      <c r="H142" s="298" t="s">
        <v>1270</v>
      </c>
      <c r="I142" s="298" t="s">
        <v>1247</v>
      </c>
      <c r="J142" s="298"/>
      <c r="K142" s="346"/>
    </row>
    <row r="143" spans="2:11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311" t="s">
        <v>1271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s="1" customFormat="1" ht="17.25" customHeight="1">
      <c r="B148" s="310"/>
      <c r="C148" s="313" t="s">
        <v>1206</v>
      </c>
      <c r="D148" s="313"/>
      <c r="E148" s="313"/>
      <c r="F148" s="313" t="s">
        <v>1207</v>
      </c>
      <c r="G148" s="314"/>
      <c r="H148" s="313" t="s">
        <v>53</v>
      </c>
      <c r="I148" s="313" t="s">
        <v>56</v>
      </c>
      <c r="J148" s="313" t="s">
        <v>1208</v>
      </c>
      <c r="K148" s="312"/>
    </row>
    <row r="149" spans="2:11" s="1" customFormat="1" ht="17.25" customHeight="1">
      <c r="B149" s="310"/>
      <c r="C149" s="315" t="s">
        <v>1209</v>
      </c>
      <c r="D149" s="315"/>
      <c r="E149" s="315"/>
      <c r="F149" s="316" t="s">
        <v>1210</v>
      </c>
      <c r="G149" s="317"/>
      <c r="H149" s="315"/>
      <c r="I149" s="315"/>
      <c r="J149" s="315" t="s">
        <v>1211</v>
      </c>
      <c r="K149" s="312"/>
    </row>
    <row r="150" spans="2:11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pans="2:11" s="1" customFormat="1" ht="15" customHeight="1">
      <c r="B151" s="323"/>
      <c r="C151" s="350" t="s">
        <v>1215</v>
      </c>
      <c r="D151" s="298"/>
      <c r="E151" s="298"/>
      <c r="F151" s="351" t="s">
        <v>1212</v>
      </c>
      <c r="G151" s="298"/>
      <c r="H151" s="350" t="s">
        <v>1252</v>
      </c>
      <c r="I151" s="350" t="s">
        <v>1214</v>
      </c>
      <c r="J151" s="350">
        <v>120</v>
      </c>
      <c r="K151" s="346"/>
    </row>
    <row r="152" spans="2:11" s="1" customFormat="1" ht="15" customHeight="1">
      <c r="B152" s="323"/>
      <c r="C152" s="350" t="s">
        <v>1261</v>
      </c>
      <c r="D152" s="298"/>
      <c r="E152" s="298"/>
      <c r="F152" s="351" t="s">
        <v>1212</v>
      </c>
      <c r="G152" s="298"/>
      <c r="H152" s="350" t="s">
        <v>1272</v>
      </c>
      <c r="I152" s="350" t="s">
        <v>1214</v>
      </c>
      <c r="J152" s="350" t="s">
        <v>1263</v>
      </c>
      <c r="K152" s="346"/>
    </row>
    <row r="153" spans="2:11" s="1" customFormat="1" ht="15" customHeight="1">
      <c r="B153" s="323"/>
      <c r="C153" s="350" t="s">
        <v>1160</v>
      </c>
      <c r="D153" s="298"/>
      <c r="E153" s="298"/>
      <c r="F153" s="351" t="s">
        <v>1212</v>
      </c>
      <c r="G153" s="298"/>
      <c r="H153" s="350" t="s">
        <v>1273</v>
      </c>
      <c r="I153" s="350" t="s">
        <v>1214</v>
      </c>
      <c r="J153" s="350" t="s">
        <v>1263</v>
      </c>
      <c r="K153" s="346"/>
    </row>
    <row r="154" spans="2:11" s="1" customFormat="1" ht="15" customHeight="1">
      <c r="B154" s="323"/>
      <c r="C154" s="350" t="s">
        <v>1217</v>
      </c>
      <c r="D154" s="298"/>
      <c r="E154" s="298"/>
      <c r="F154" s="351" t="s">
        <v>1218</v>
      </c>
      <c r="G154" s="298"/>
      <c r="H154" s="350" t="s">
        <v>1252</v>
      </c>
      <c r="I154" s="350" t="s">
        <v>1214</v>
      </c>
      <c r="J154" s="350">
        <v>50</v>
      </c>
      <c r="K154" s="346"/>
    </row>
    <row r="155" spans="2:11" s="1" customFormat="1" ht="15" customHeight="1">
      <c r="B155" s="323"/>
      <c r="C155" s="350" t="s">
        <v>1220</v>
      </c>
      <c r="D155" s="298"/>
      <c r="E155" s="298"/>
      <c r="F155" s="351" t="s">
        <v>1212</v>
      </c>
      <c r="G155" s="298"/>
      <c r="H155" s="350" t="s">
        <v>1252</v>
      </c>
      <c r="I155" s="350" t="s">
        <v>1222</v>
      </c>
      <c r="J155" s="350"/>
      <c r="K155" s="346"/>
    </row>
    <row r="156" spans="2:11" s="1" customFormat="1" ht="15" customHeight="1">
      <c r="B156" s="323"/>
      <c r="C156" s="350" t="s">
        <v>1231</v>
      </c>
      <c r="D156" s="298"/>
      <c r="E156" s="298"/>
      <c r="F156" s="351" t="s">
        <v>1218</v>
      </c>
      <c r="G156" s="298"/>
      <c r="H156" s="350" t="s">
        <v>1252</v>
      </c>
      <c r="I156" s="350" t="s">
        <v>1214</v>
      </c>
      <c r="J156" s="350">
        <v>50</v>
      </c>
      <c r="K156" s="346"/>
    </row>
    <row r="157" spans="2:11" s="1" customFormat="1" ht="15" customHeight="1">
      <c r="B157" s="323"/>
      <c r="C157" s="350" t="s">
        <v>1239</v>
      </c>
      <c r="D157" s="298"/>
      <c r="E157" s="298"/>
      <c r="F157" s="351" t="s">
        <v>1218</v>
      </c>
      <c r="G157" s="298"/>
      <c r="H157" s="350" t="s">
        <v>1252</v>
      </c>
      <c r="I157" s="350" t="s">
        <v>1214</v>
      </c>
      <c r="J157" s="350">
        <v>50</v>
      </c>
      <c r="K157" s="346"/>
    </row>
    <row r="158" spans="2:11" s="1" customFormat="1" ht="15" customHeight="1">
      <c r="B158" s="323"/>
      <c r="C158" s="350" t="s">
        <v>1237</v>
      </c>
      <c r="D158" s="298"/>
      <c r="E158" s="298"/>
      <c r="F158" s="351" t="s">
        <v>1218</v>
      </c>
      <c r="G158" s="298"/>
      <c r="H158" s="350" t="s">
        <v>1252</v>
      </c>
      <c r="I158" s="350" t="s">
        <v>1214</v>
      </c>
      <c r="J158" s="350">
        <v>50</v>
      </c>
      <c r="K158" s="346"/>
    </row>
    <row r="159" spans="2:11" s="1" customFormat="1" ht="15" customHeight="1">
      <c r="B159" s="323"/>
      <c r="C159" s="350" t="s">
        <v>95</v>
      </c>
      <c r="D159" s="298"/>
      <c r="E159" s="298"/>
      <c r="F159" s="351" t="s">
        <v>1212</v>
      </c>
      <c r="G159" s="298"/>
      <c r="H159" s="350" t="s">
        <v>1274</v>
      </c>
      <c r="I159" s="350" t="s">
        <v>1214</v>
      </c>
      <c r="J159" s="350" t="s">
        <v>1275</v>
      </c>
      <c r="K159" s="346"/>
    </row>
    <row r="160" spans="2:11" s="1" customFormat="1" ht="15" customHeight="1">
      <c r="B160" s="323"/>
      <c r="C160" s="350" t="s">
        <v>1276</v>
      </c>
      <c r="D160" s="298"/>
      <c r="E160" s="298"/>
      <c r="F160" s="351" t="s">
        <v>1212</v>
      </c>
      <c r="G160" s="298"/>
      <c r="H160" s="350" t="s">
        <v>1277</v>
      </c>
      <c r="I160" s="350" t="s">
        <v>1247</v>
      </c>
      <c r="J160" s="350"/>
      <c r="K160" s="346"/>
    </row>
    <row r="161" spans="2:1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pans="2:11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289" t="s">
        <v>1278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s="1" customFormat="1" ht="17.25" customHeight="1">
      <c r="B166" s="288"/>
      <c r="C166" s="313" t="s">
        <v>1206</v>
      </c>
      <c r="D166" s="313"/>
      <c r="E166" s="313"/>
      <c r="F166" s="313" t="s">
        <v>1207</v>
      </c>
      <c r="G166" s="355"/>
      <c r="H166" s="356" t="s">
        <v>53</v>
      </c>
      <c r="I166" s="356" t="s">
        <v>56</v>
      </c>
      <c r="J166" s="313" t="s">
        <v>1208</v>
      </c>
      <c r="K166" s="290"/>
    </row>
    <row r="167" spans="2:11" s="1" customFormat="1" ht="17.25" customHeight="1">
      <c r="B167" s="291"/>
      <c r="C167" s="315" t="s">
        <v>1209</v>
      </c>
      <c r="D167" s="315"/>
      <c r="E167" s="315"/>
      <c r="F167" s="316" t="s">
        <v>1210</v>
      </c>
      <c r="G167" s="357"/>
      <c r="H167" s="358"/>
      <c r="I167" s="358"/>
      <c r="J167" s="315" t="s">
        <v>1211</v>
      </c>
      <c r="K167" s="293"/>
    </row>
    <row r="168" spans="2:11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pans="2:11" s="1" customFormat="1" ht="15" customHeight="1">
      <c r="B169" s="323"/>
      <c r="C169" s="298" t="s">
        <v>1215</v>
      </c>
      <c r="D169" s="298"/>
      <c r="E169" s="298"/>
      <c r="F169" s="321" t="s">
        <v>1212</v>
      </c>
      <c r="G169" s="298"/>
      <c r="H169" s="298" t="s">
        <v>1252</v>
      </c>
      <c r="I169" s="298" t="s">
        <v>1214</v>
      </c>
      <c r="J169" s="298">
        <v>120</v>
      </c>
      <c r="K169" s="346"/>
    </row>
    <row r="170" spans="2:11" s="1" customFormat="1" ht="15" customHeight="1">
      <c r="B170" s="323"/>
      <c r="C170" s="298" t="s">
        <v>1261</v>
      </c>
      <c r="D170" s="298"/>
      <c r="E170" s="298"/>
      <c r="F170" s="321" t="s">
        <v>1212</v>
      </c>
      <c r="G170" s="298"/>
      <c r="H170" s="298" t="s">
        <v>1262</v>
      </c>
      <c r="I170" s="298" t="s">
        <v>1214</v>
      </c>
      <c r="J170" s="298" t="s">
        <v>1263</v>
      </c>
      <c r="K170" s="346"/>
    </row>
    <row r="171" spans="2:11" s="1" customFormat="1" ht="15" customHeight="1">
      <c r="B171" s="323"/>
      <c r="C171" s="298" t="s">
        <v>1160</v>
      </c>
      <c r="D171" s="298"/>
      <c r="E171" s="298"/>
      <c r="F171" s="321" t="s">
        <v>1212</v>
      </c>
      <c r="G171" s="298"/>
      <c r="H171" s="298" t="s">
        <v>1279</v>
      </c>
      <c r="I171" s="298" t="s">
        <v>1214</v>
      </c>
      <c r="J171" s="298" t="s">
        <v>1263</v>
      </c>
      <c r="K171" s="346"/>
    </row>
    <row r="172" spans="2:11" s="1" customFormat="1" ht="15" customHeight="1">
      <c r="B172" s="323"/>
      <c r="C172" s="298" t="s">
        <v>1217</v>
      </c>
      <c r="D172" s="298"/>
      <c r="E172" s="298"/>
      <c r="F172" s="321" t="s">
        <v>1218</v>
      </c>
      <c r="G172" s="298"/>
      <c r="H172" s="298" t="s">
        <v>1279</v>
      </c>
      <c r="I172" s="298" t="s">
        <v>1214</v>
      </c>
      <c r="J172" s="298">
        <v>50</v>
      </c>
      <c r="K172" s="346"/>
    </row>
    <row r="173" spans="2:11" s="1" customFormat="1" ht="15" customHeight="1">
      <c r="B173" s="323"/>
      <c r="C173" s="298" t="s">
        <v>1220</v>
      </c>
      <c r="D173" s="298"/>
      <c r="E173" s="298"/>
      <c r="F173" s="321" t="s">
        <v>1212</v>
      </c>
      <c r="G173" s="298"/>
      <c r="H173" s="298" t="s">
        <v>1279</v>
      </c>
      <c r="I173" s="298" t="s">
        <v>1222</v>
      </c>
      <c r="J173" s="298"/>
      <c r="K173" s="346"/>
    </row>
    <row r="174" spans="2:11" s="1" customFormat="1" ht="15" customHeight="1">
      <c r="B174" s="323"/>
      <c r="C174" s="298" t="s">
        <v>1231</v>
      </c>
      <c r="D174" s="298"/>
      <c r="E174" s="298"/>
      <c r="F174" s="321" t="s">
        <v>1218</v>
      </c>
      <c r="G174" s="298"/>
      <c r="H174" s="298" t="s">
        <v>1279</v>
      </c>
      <c r="I174" s="298" t="s">
        <v>1214</v>
      </c>
      <c r="J174" s="298">
        <v>50</v>
      </c>
      <c r="K174" s="346"/>
    </row>
    <row r="175" spans="2:11" s="1" customFormat="1" ht="15" customHeight="1">
      <c r="B175" s="323"/>
      <c r="C175" s="298" t="s">
        <v>1239</v>
      </c>
      <c r="D175" s="298"/>
      <c r="E175" s="298"/>
      <c r="F175" s="321" t="s">
        <v>1218</v>
      </c>
      <c r="G175" s="298"/>
      <c r="H175" s="298" t="s">
        <v>1279</v>
      </c>
      <c r="I175" s="298" t="s">
        <v>1214</v>
      </c>
      <c r="J175" s="298">
        <v>50</v>
      </c>
      <c r="K175" s="346"/>
    </row>
    <row r="176" spans="2:11" s="1" customFormat="1" ht="15" customHeight="1">
      <c r="B176" s="323"/>
      <c r="C176" s="298" t="s">
        <v>1237</v>
      </c>
      <c r="D176" s="298"/>
      <c r="E176" s="298"/>
      <c r="F176" s="321" t="s">
        <v>1218</v>
      </c>
      <c r="G176" s="298"/>
      <c r="H176" s="298" t="s">
        <v>1279</v>
      </c>
      <c r="I176" s="298" t="s">
        <v>1214</v>
      </c>
      <c r="J176" s="298">
        <v>50</v>
      </c>
      <c r="K176" s="346"/>
    </row>
    <row r="177" spans="2:11" s="1" customFormat="1" ht="15" customHeight="1">
      <c r="B177" s="323"/>
      <c r="C177" s="298" t="s">
        <v>117</v>
      </c>
      <c r="D177" s="298"/>
      <c r="E177" s="298"/>
      <c r="F177" s="321" t="s">
        <v>1212</v>
      </c>
      <c r="G177" s="298"/>
      <c r="H177" s="298" t="s">
        <v>1280</v>
      </c>
      <c r="I177" s="298" t="s">
        <v>1281</v>
      </c>
      <c r="J177" s="298"/>
      <c r="K177" s="346"/>
    </row>
    <row r="178" spans="2:11" s="1" customFormat="1" ht="15" customHeight="1">
      <c r="B178" s="323"/>
      <c r="C178" s="298" t="s">
        <v>56</v>
      </c>
      <c r="D178" s="298"/>
      <c r="E178" s="298"/>
      <c r="F178" s="321" t="s">
        <v>1212</v>
      </c>
      <c r="G178" s="298"/>
      <c r="H178" s="298" t="s">
        <v>1282</v>
      </c>
      <c r="I178" s="298" t="s">
        <v>1283</v>
      </c>
      <c r="J178" s="298">
        <v>1</v>
      </c>
      <c r="K178" s="346"/>
    </row>
    <row r="179" spans="2:11" s="1" customFormat="1" ht="15" customHeight="1">
      <c r="B179" s="323"/>
      <c r="C179" s="298" t="s">
        <v>52</v>
      </c>
      <c r="D179" s="298"/>
      <c r="E179" s="298"/>
      <c r="F179" s="321" t="s">
        <v>1212</v>
      </c>
      <c r="G179" s="298"/>
      <c r="H179" s="298" t="s">
        <v>1284</v>
      </c>
      <c r="I179" s="298" t="s">
        <v>1214</v>
      </c>
      <c r="J179" s="298">
        <v>20</v>
      </c>
      <c r="K179" s="346"/>
    </row>
    <row r="180" spans="2:11" s="1" customFormat="1" ht="15" customHeight="1">
      <c r="B180" s="323"/>
      <c r="C180" s="298" t="s">
        <v>53</v>
      </c>
      <c r="D180" s="298"/>
      <c r="E180" s="298"/>
      <c r="F180" s="321" t="s">
        <v>1212</v>
      </c>
      <c r="G180" s="298"/>
      <c r="H180" s="298" t="s">
        <v>1285</v>
      </c>
      <c r="I180" s="298" t="s">
        <v>1214</v>
      </c>
      <c r="J180" s="298">
        <v>255</v>
      </c>
      <c r="K180" s="346"/>
    </row>
    <row r="181" spans="2:11" s="1" customFormat="1" ht="15" customHeight="1">
      <c r="B181" s="323"/>
      <c r="C181" s="298" t="s">
        <v>118</v>
      </c>
      <c r="D181" s="298"/>
      <c r="E181" s="298"/>
      <c r="F181" s="321" t="s">
        <v>1212</v>
      </c>
      <c r="G181" s="298"/>
      <c r="H181" s="298" t="s">
        <v>1176</v>
      </c>
      <c r="I181" s="298" t="s">
        <v>1214</v>
      </c>
      <c r="J181" s="298">
        <v>10</v>
      </c>
      <c r="K181" s="346"/>
    </row>
    <row r="182" spans="2:11" s="1" customFormat="1" ht="15" customHeight="1">
      <c r="B182" s="323"/>
      <c r="C182" s="298" t="s">
        <v>119</v>
      </c>
      <c r="D182" s="298"/>
      <c r="E182" s="298"/>
      <c r="F182" s="321" t="s">
        <v>1212</v>
      </c>
      <c r="G182" s="298"/>
      <c r="H182" s="298" t="s">
        <v>1286</v>
      </c>
      <c r="I182" s="298" t="s">
        <v>1247</v>
      </c>
      <c r="J182" s="298"/>
      <c r="K182" s="346"/>
    </row>
    <row r="183" spans="2:11" s="1" customFormat="1" ht="15" customHeight="1">
      <c r="B183" s="323"/>
      <c r="C183" s="298" t="s">
        <v>1287</v>
      </c>
      <c r="D183" s="298"/>
      <c r="E183" s="298"/>
      <c r="F183" s="321" t="s">
        <v>1212</v>
      </c>
      <c r="G183" s="298"/>
      <c r="H183" s="298" t="s">
        <v>1288</v>
      </c>
      <c r="I183" s="298" t="s">
        <v>1247</v>
      </c>
      <c r="J183" s="298"/>
      <c r="K183" s="346"/>
    </row>
    <row r="184" spans="2:11" s="1" customFormat="1" ht="15" customHeight="1">
      <c r="B184" s="323"/>
      <c r="C184" s="298" t="s">
        <v>1276</v>
      </c>
      <c r="D184" s="298"/>
      <c r="E184" s="298"/>
      <c r="F184" s="321" t="s">
        <v>1212</v>
      </c>
      <c r="G184" s="298"/>
      <c r="H184" s="298" t="s">
        <v>1289</v>
      </c>
      <c r="I184" s="298" t="s">
        <v>1247</v>
      </c>
      <c r="J184" s="298"/>
      <c r="K184" s="346"/>
    </row>
    <row r="185" spans="2:11" s="1" customFormat="1" ht="15" customHeight="1">
      <c r="B185" s="323"/>
      <c r="C185" s="298" t="s">
        <v>121</v>
      </c>
      <c r="D185" s="298"/>
      <c r="E185" s="298"/>
      <c r="F185" s="321" t="s">
        <v>1218</v>
      </c>
      <c r="G185" s="298"/>
      <c r="H185" s="298" t="s">
        <v>1290</v>
      </c>
      <c r="I185" s="298" t="s">
        <v>1214</v>
      </c>
      <c r="J185" s="298">
        <v>50</v>
      </c>
      <c r="K185" s="346"/>
    </row>
    <row r="186" spans="2:11" s="1" customFormat="1" ht="15" customHeight="1">
      <c r="B186" s="323"/>
      <c r="C186" s="298" t="s">
        <v>1291</v>
      </c>
      <c r="D186" s="298"/>
      <c r="E186" s="298"/>
      <c r="F186" s="321" t="s">
        <v>1218</v>
      </c>
      <c r="G186" s="298"/>
      <c r="H186" s="298" t="s">
        <v>1292</v>
      </c>
      <c r="I186" s="298" t="s">
        <v>1293</v>
      </c>
      <c r="J186" s="298"/>
      <c r="K186" s="346"/>
    </row>
    <row r="187" spans="2:11" s="1" customFormat="1" ht="15" customHeight="1">
      <c r="B187" s="323"/>
      <c r="C187" s="298" t="s">
        <v>1294</v>
      </c>
      <c r="D187" s="298"/>
      <c r="E187" s="298"/>
      <c r="F187" s="321" t="s">
        <v>1218</v>
      </c>
      <c r="G187" s="298"/>
      <c r="H187" s="298" t="s">
        <v>1295</v>
      </c>
      <c r="I187" s="298" t="s">
        <v>1293</v>
      </c>
      <c r="J187" s="298"/>
      <c r="K187" s="346"/>
    </row>
    <row r="188" spans="2:11" s="1" customFormat="1" ht="15" customHeight="1">
      <c r="B188" s="323"/>
      <c r="C188" s="298" t="s">
        <v>1296</v>
      </c>
      <c r="D188" s="298"/>
      <c r="E188" s="298"/>
      <c r="F188" s="321" t="s">
        <v>1218</v>
      </c>
      <c r="G188" s="298"/>
      <c r="H188" s="298" t="s">
        <v>1297</v>
      </c>
      <c r="I188" s="298" t="s">
        <v>1293</v>
      </c>
      <c r="J188" s="298"/>
      <c r="K188" s="346"/>
    </row>
    <row r="189" spans="2:11" s="1" customFormat="1" ht="15" customHeight="1">
      <c r="B189" s="323"/>
      <c r="C189" s="359" t="s">
        <v>1298</v>
      </c>
      <c r="D189" s="298"/>
      <c r="E189" s="298"/>
      <c r="F189" s="321" t="s">
        <v>1218</v>
      </c>
      <c r="G189" s="298"/>
      <c r="H189" s="298" t="s">
        <v>1299</v>
      </c>
      <c r="I189" s="298" t="s">
        <v>1300</v>
      </c>
      <c r="J189" s="360" t="s">
        <v>1301</v>
      </c>
      <c r="K189" s="346"/>
    </row>
    <row r="190" spans="2:11" s="1" customFormat="1" ht="15" customHeight="1">
      <c r="B190" s="323"/>
      <c r="C190" s="359" t="s">
        <v>41</v>
      </c>
      <c r="D190" s="298"/>
      <c r="E190" s="298"/>
      <c r="F190" s="321" t="s">
        <v>1212</v>
      </c>
      <c r="G190" s="298"/>
      <c r="H190" s="295" t="s">
        <v>1302</v>
      </c>
      <c r="I190" s="298" t="s">
        <v>1303</v>
      </c>
      <c r="J190" s="298"/>
      <c r="K190" s="346"/>
    </row>
    <row r="191" spans="2:11" s="1" customFormat="1" ht="15" customHeight="1">
      <c r="B191" s="323"/>
      <c r="C191" s="359" t="s">
        <v>1304</v>
      </c>
      <c r="D191" s="298"/>
      <c r="E191" s="298"/>
      <c r="F191" s="321" t="s">
        <v>1212</v>
      </c>
      <c r="G191" s="298"/>
      <c r="H191" s="298" t="s">
        <v>1305</v>
      </c>
      <c r="I191" s="298" t="s">
        <v>1247</v>
      </c>
      <c r="J191" s="298"/>
      <c r="K191" s="346"/>
    </row>
    <row r="192" spans="2:11" s="1" customFormat="1" ht="15" customHeight="1">
      <c r="B192" s="323"/>
      <c r="C192" s="359" t="s">
        <v>1306</v>
      </c>
      <c r="D192" s="298"/>
      <c r="E192" s="298"/>
      <c r="F192" s="321" t="s">
        <v>1212</v>
      </c>
      <c r="G192" s="298"/>
      <c r="H192" s="298" t="s">
        <v>1307</v>
      </c>
      <c r="I192" s="298" t="s">
        <v>1247</v>
      </c>
      <c r="J192" s="298"/>
      <c r="K192" s="346"/>
    </row>
    <row r="193" spans="2:11" s="1" customFormat="1" ht="15" customHeight="1">
      <c r="B193" s="323"/>
      <c r="C193" s="359" t="s">
        <v>1308</v>
      </c>
      <c r="D193" s="298"/>
      <c r="E193" s="298"/>
      <c r="F193" s="321" t="s">
        <v>1218</v>
      </c>
      <c r="G193" s="298"/>
      <c r="H193" s="298" t="s">
        <v>1309</v>
      </c>
      <c r="I193" s="298" t="s">
        <v>1247</v>
      </c>
      <c r="J193" s="298"/>
      <c r="K193" s="346"/>
    </row>
    <row r="194" spans="2:11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pans="2:11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pans="2:11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pans="2:11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289" t="s">
        <v>1310</v>
      </c>
      <c r="D199" s="289"/>
      <c r="E199" s="289"/>
      <c r="F199" s="289"/>
      <c r="G199" s="289"/>
      <c r="H199" s="289"/>
      <c r="I199" s="289"/>
      <c r="J199" s="289"/>
      <c r="K199" s="290"/>
    </row>
    <row r="200" spans="2:11" s="1" customFormat="1" ht="25.5" customHeight="1">
      <c r="B200" s="288"/>
      <c r="C200" s="362" t="s">
        <v>1311</v>
      </c>
      <c r="D200" s="362"/>
      <c r="E200" s="362"/>
      <c r="F200" s="362" t="s">
        <v>1312</v>
      </c>
      <c r="G200" s="363"/>
      <c r="H200" s="362" t="s">
        <v>1313</v>
      </c>
      <c r="I200" s="362"/>
      <c r="J200" s="362"/>
      <c r="K200" s="290"/>
    </row>
    <row r="201" spans="2:1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pans="2:11" s="1" customFormat="1" ht="15" customHeight="1">
      <c r="B202" s="323"/>
      <c r="C202" s="298" t="s">
        <v>1303</v>
      </c>
      <c r="D202" s="298"/>
      <c r="E202" s="298"/>
      <c r="F202" s="321" t="s">
        <v>42</v>
      </c>
      <c r="G202" s="298"/>
      <c r="H202" s="298" t="s">
        <v>1314</v>
      </c>
      <c r="I202" s="298"/>
      <c r="J202" s="298"/>
      <c r="K202" s="346"/>
    </row>
    <row r="203" spans="2:11" s="1" customFormat="1" ht="15" customHeight="1">
      <c r="B203" s="323"/>
      <c r="C203" s="298"/>
      <c r="D203" s="298"/>
      <c r="E203" s="298"/>
      <c r="F203" s="321" t="s">
        <v>43</v>
      </c>
      <c r="G203" s="298"/>
      <c r="H203" s="298" t="s">
        <v>1315</v>
      </c>
      <c r="I203" s="298"/>
      <c r="J203" s="298"/>
      <c r="K203" s="346"/>
    </row>
    <row r="204" spans="2:11" s="1" customFormat="1" ht="15" customHeight="1">
      <c r="B204" s="323"/>
      <c r="C204" s="298"/>
      <c r="D204" s="298"/>
      <c r="E204" s="298"/>
      <c r="F204" s="321" t="s">
        <v>46</v>
      </c>
      <c r="G204" s="298"/>
      <c r="H204" s="298" t="s">
        <v>1316</v>
      </c>
      <c r="I204" s="298"/>
      <c r="J204" s="298"/>
      <c r="K204" s="346"/>
    </row>
    <row r="205" spans="2:11" s="1" customFormat="1" ht="15" customHeight="1">
      <c r="B205" s="323"/>
      <c r="C205" s="298"/>
      <c r="D205" s="298"/>
      <c r="E205" s="298"/>
      <c r="F205" s="321" t="s">
        <v>44</v>
      </c>
      <c r="G205" s="298"/>
      <c r="H205" s="298" t="s">
        <v>1317</v>
      </c>
      <c r="I205" s="298"/>
      <c r="J205" s="298"/>
      <c r="K205" s="346"/>
    </row>
    <row r="206" spans="2:11" s="1" customFormat="1" ht="15" customHeight="1">
      <c r="B206" s="323"/>
      <c r="C206" s="298"/>
      <c r="D206" s="298"/>
      <c r="E206" s="298"/>
      <c r="F206" s="321" t="s">
        <v>45</v>
      </c>
      <c r="G206" s="298"/>
      <c r="H206" s="298" t="s">
        <v>1318</v>
      </c>
      <c r="I206" s="298"/>
      <c r="J206" s="298"/>
      <c r="K206" s="346"/>
    </row>
    <row r="207" spans="2:11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pans="2:11" s="1" customFormat="1" ht="15" customHeight="1">
      <c r="B208" s="323"/>
      <c r="C208" s="298" t="s">
        <v>1259</v>
      </c>
      <c r="D208" s="298"/>
      <c r="E208" s="298"/>
      <c r="F208" s="321" t="s">
        <v>78</v>
      </c>
      <c r="G208" s="298"/>
      <c r="H208" s="298" t="s">
        <v>1319</v>
      </c>
      <c r="I208" s="298"/>
      <c r="J208" s="298"/>
      <c r="K208" s="346"/>
    </row>
    <row r="209" spans="2:11" s="1" customFormat="1" ht="15" customHeight="1">
      <c r="B209" s="323"/>
      <c r="C209" s="298"/>
      <c r="D209" s="298"/>
      <c r="E209" s="298"/>
      <c r="F209" s="321" t="s">
        <v>1154</v>
      </c>
      <c r="G209" s="298"/>
      <c r="H209" s="298" t="s">
        <v>1155</v>
      </c>
      <c r="I209" s="298"/>
      <c r="J209" s="298"/>
      <c r="K209" s="346"/>
    </row>
    <row r="210" spans="2:11" s="1" customFormat="1" ht="15" customHeight="1">
      <c r="B210" s="323"/>
      <c r="C210" s="298"/>
      <c r="D210" s="298"/>
      <c r="E210" s="298"/>
      <c r="F210" s="321" t="s">
        <v>1152</v>
      </c>
      <c r="G210" s="298"/>
      <c r="H210" s="298" t="s">
        <v>1320</v>
      </c>
      <c r="I210" s="298"/>
      <c r="J210" s="298"/>
      <c r="K210" s="346"/>
    </row>
    <row r="211" spans="2:11" s="1" customFormat="1" ht="15" customHeight="1">
      <c r="B211" s="364"/>
      <c r="C211" s="298"/>
      <c r="D211" s="298"/>
      <c r="E211" s="298"/>
      <c r="F211" s="321" t="s">
        <v>1156</v>
      </c>
      <c r="G211" s="359"/>
      <c r="H211" s="350" t="s">
        <v>1157</v>
      </c>
      <c r="I211" s="350"/>
      <c r="J211" s="350"/>
      <c r="K211" s="365"/>
    </row>
    <row r="212" spans="2:11" s="1" customFormat="1" ht="15" customHeight="1">
      <c r="B212" s="364"/>
      <c r="C212" s="298"/>
      <c r="D212" s="298"/>
      <c r="E212" s="298"/>
      <c r="F212" s="321" t="s">
        <v>1158</v>
      </c>
      <c r="G212" s="359"/>
      <c r="H212" s="350" t="s">
        <v>1321</v>
      </c>
      <c r="I212" s="350"/>
      <c r="J212" s="350"/>
      <c r="K212" s="365"/>
    </row>
    <row r="213" spans="2:11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pans="2:11" s="1" customFormat="1" ht="15" customHeight="1">
      <c r="B214" s="364"/>
      <c r="C214" s="298" t="s">
        <v>1283</v>
      </c>
      <c r="D214" s="298"/>
      <c r="E214" s="298"/>
      <c r="F214" s="321">
        <v>1</v>
      </c>
      <c r="G214" s="359"/>
      <c r="H214" s="350" t="s">
        <v>1322</v>
      </c>
      <c r="I214" s="350"/>
      <c r="J214" s="350"/>
      <c r="K214" s="365"/>
    </row>
    <row r="215" spans="2:11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1323</v>
      </c>
      <c r="I215" s="350"/>
      <c r="J215" s="350"/>
      <c r="K215" s="365"/>
    </row>
    <row r="216" spans="2:11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1324</v>
      </c>
      <c r="I216" s="350"/>
      <c r="J216" s="350"/>
      <c r="K216" s="365"/>
    </row>
    <row r="217" spans="2:11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1325</v>
      </c>
      <c r="I217" s="350"/>
      <c r="J217" s="350"/>
      <c r="K217" s="365"/>
    </row>
    <row r="218" spans="2:11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2022-11-17T08:07:40Z</dcterms:created>
  <dcterms:modified xsi:type="dcterms:W3CDTF">2022-11-17T08:07:56Z</dcterms:modified>
  <cp:category/>
  <cp:version/>
  <cp:contentType/>
  <cp:contentStatus/>
</cp:coreProperties>
</file>