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01 - Retence děšťových vod" sheetId="3" r:id="rId3"/>
  </sheets>
  <definedNames>
    <definedName name="_xlnm.Print_Area" localSheetId="0">'Rekapitulace stavby'!$D$4:$AO$76,'Rekapitulace stavby'!$C$82:$AQ$97</definedName>
    <definedName name="_xlnm._FilterDatabase" localSheetId="1" hidden="1">'00 - VRN'!$C$119:$K$140</definedName>
    <definedName name="_xlnm.Print_Area" localSheetId="1">'00 - VRN'!$C$4:$J$76,'00 - VRN'!$C$82:$J$101,'00 - VRN'!$C$107:$J$140</definedName>
    <definedName name="_xlnm._FilterDatabase" localSheetId="2" hidden="1">'01 - Retence děšťových vod'!$C$121:$K$212</definedName>
    <definedName name="_xlnm.Print_Area" localSheetId="2">'01 - Retence děšťových vod'!$C$4:$J$76,'01 - Retence děšťových vod'!$C$82:$J$103,'01 - Retence děšťových vod'!$C$109:$J$212</definedName>
    <definedName name="_xlnm.Print_Titles" localSheetId="0">'Rekapitulace stavby'!$92:$92</definedName>
    <definedName name="_xlnm.Print_Titles" localSheetId="1">'00 - VRN'!$119:$119</definedName>
    <definedName name="_xlnm.Print_Titles" localSheetId="2">'01 - Retence děšťových vod'!$121:$121</definedName>
  </definedNames>
  <calcPr fullCalcOnLoad="1"/>
</workbook>
</file>

<file path=xl/sharedStrings.xml><?xml version="1.0" encoding="utf-8"?>
<sst xmlns="http://schemas.openxmlformats.org/spreadsheetml/2006/main" count="1323" uniqueCount="276">
  <si>
    <t>Export Komplet</t>
  </si>
  <si>
    <t/>
  </si>
  <si>
    <t>2.0</t>
  </si>
  <si>
    <t>ZAMOK</t>
  </si>
  <si>
    <t>False</t>
  </si>
  <si>
    <t>{81c56fb7-fb20-438f-b16d-0f49be29d40c}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</si>
  <si>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</si>
  <si>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</si>
  <si>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</si>
  <si>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</si>
  <si>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</si>
  <si>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</si>
  <si>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</si>
  <si>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</si>
  <si>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</si>
  <si>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</si>
  <si>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</si>
  <si>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VV 2 Areál Baník - retence dešťových vod - míčová hala_nezpůsobilé v</t>
  </si>
  <si>
    <t>KSO:</t>
  </si>
  <si>
    <t>CC-CZ:</t>
  </si>
  <si>
    <t>Místo:</t>
  </si>
  <si>
    <t xml:space="preserve"> </t>
  </si>
  <si>
    <t>Datum:</t>
  </si>
  <si>
    <t>6. 9. 2023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</si>
  <si>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</si>
  <si>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</si>
  <si>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</si>
  <si>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</si>
  <si>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</si>
  <si>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</si>
  <si>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</si>
  <si>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</si>
  <si>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</si>
  <si>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</si>
  <si>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</si>
  <si>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</si>
  <si>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</si>
  <si>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</si>
  <si>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</si>
  <si>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</si>
  <si>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</si>
  <si>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</si>
  <si>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</si>
  <si>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</si>
  <si>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</si>
  <si>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</si>
  <si>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</si>
  <si>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</si>
  <si>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</si>
  <si>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</si>
  <si>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</si>
  <si>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</si>
  <si>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</si>
  <si>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</si>
  <si>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</si>
  <si>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</si>
  <si>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</si>
  <si>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</si>
  <si>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</si>
  <si>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</si>
  <si>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</si>
  <si>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</si>
  <si>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</si>
  <si>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</si>
  <si>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</si>
  <si>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</si>
  <si>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</si>
  <si>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</si>
  <si>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</si>
  <si>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</si>
  <si>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</si>
  <si>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</si>
  <si>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</si>
  <si>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</si>
  <si>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</si>
  <si>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</si>
  <si>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</si>
  <si>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00</t>
  </si>
  <si>
    <t>VRN</t>
  </si>
  <si>
    <t>STA</t>
  </si>
  <si>
    <t>1</t>
  </si>
  <si>
    <t>{d1028f10-70cd-4a33-bc24-5fbce0e2ab8e}</t>
  </si>
  <si>
    <t>2</t>
  </si>
  <si>
    <t>01</t>
  </si>
  <si>
    <t>Retence děšťových vod</t>
  </si>
  <si>
    <t>{7ebcecdc-0d44-487b-9dfd-e1011b163fc7}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</si>
  <si>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</si>
  <si>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</si>
  <si>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</si>
  <si>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</si>
  <si>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</si>
  <si>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</si>
  <si>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</si>
  <si>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</si>
  <si>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</si>
  <si>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</si>
  <si>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</si>
  <si>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</si>
  <si>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</si>
  <si>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</si>
  <si>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</si>
  <si>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</si>
  <si>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</si>
  <si>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</si>
  <si>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</si>
  <si>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</si>
  <si>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</si>
  <si>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</si>
  <si>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</si>
  <si>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</si>
  <si>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</si>
  <si>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</si>
  <si>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</si>
  <si>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</si>
  <si>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</si>
  <si>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</si>
  <si>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</si>
  <si>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011134000</t>
  </si>
  <si>
    <t>Hydrogeologický průzkum</t>
  </si>
  <si>
    <t>soubor</t>
  </si>
  <si>
    <t>4</t>
  </si>
  <si>
    <t>PP</t>
  </si>
  <si>
    <t>012002000</t>
  </si>
  <si>
    <t>Geodetické práce</t>
  </si>
  <si>
    <t>3</t>
  </si>
  <si>
    <t>013254000</t>
  </si>
  <si>
    <t>Dokumentace skutečného provedení stavby</t>
  </si>
  <si>
    <t>6</t>
  </si>
  <si>
    <t>VRN3</t>
  </si>
  <si>
    <t>Zařízení staveniště</t>
  </si>
  <si>
    <t>030001000</t>
  </si>
  <si>
    <t>Zařízení staveniště - stavební buňka, skladový kontejner, mobilní WC, kontejner na komunální odpad, kontejner na směsný odpad, apod...</t>
  </si>
  <si>
    <t>8</t>
  </si>
  <si>
    <t>033002000</t>
  </si>
  <si>
    <t>Připojení staveniště na inženýrské sítě - cena vč. staveništního rozvaděče a vodoměru</t>
  </si>
  <si>
    <t>10</t>
  </si>
  <si>
    <t>034002000</t>
  </si>
  <si>
    <t>Zabezpečení staveniště - mobilní oplocení, lávky přes výkopy, apod....</t>
  </si>
  <si>
    <t>12</t>
  </si>
  <si>
    <t>7</t>
  </si>
  <si>
    <t>034303000</t>
  </si>
  <si>
    <t>Dopravní značení na staveništi</t>
  </si>
  <si>
    <t>14</t>
  </si>
  <si>
    <t>VRN9</t>
  </si>
  <si>
    <t>Ostatní náklady</t>
  </si>
  <si>
    <t>094002000</t>
  </si>
  <si>
    <t>Ostatní náklady související s výstavbou - náklady dle uvážení zhotovitele - např. čištění komunikací, apod...</t>
  </si>
  <si>
    <t>16</t>
  </si>
  <si>
    <t>01 - Retence děšťových vod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</si>
  <si>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</si>
  <si>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</si>
  <si>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</si>
  <si>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</si>
  <si>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</si>
  <si>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</si>
  <si>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>HSV</t>
  </si>
  <si>
    <t>Práce a dodávky HSV</t>
  </si>
  <si>
    <t>Zemní práce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</si>
  <si>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</si>
  <si>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</si>
  <si>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m3</t>
  </si>
  <si>
    <t>VV</t>
  </si>
  <si>
    <t>30*1*1,2</t>
  </si>
  <si>
    <t>Součet</t>
  </si>
  <si>
    <t>151101101</t>
  </si>
  <si>
    <t>Zřízení pažení a rozepření stěn rýh pro podzemní vedení příložné pro jakoukoliv mezerovitost, hloubky do 2 m</t>
  </si>
  <si>
    <t>m2</t>
  </si>
  <si>
    <t>10*1,4</t>
  </si>
  <si>
    <t>151101111</t>
  </si>
  <si>
    <t>Odstranění pažení a rozepření stěn rýh pro podzemní vedení s uložením materiálu na vzdálenost do 3 m od kraje výkopu příložné, hloubky do 2 m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</si>
  <si>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</si>
  <si>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</si>
  <si>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36-21,6</t>
  </si>
  <si>
    <t>171251201</t>
  </si>
  <si>
    <t>Uložení sypaniny na skládky nebo meziskládky bez hutnění s upravením uložené sypaniny do předepsaného tvaru</t>
  </si>
  <si>
    <t>171201221</t>
  </si>
  <si>
    <t>Poplatek za uložení stavebního odpadu na skládce (skládkovné) zeminy a kamení zatříděného do Katalogu odpadů pod kódem 17 05 04</t>
  </si>
  <si>
    <t>t</t>
  </si>
  <si>
    <t>14,4*1,8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</si>
  <si>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</si>
  <si>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</si>
  <si>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30*0,8*0,5</t>
  </si>
  <si>
    <t>M</t>
  </si>
  <si>
    <t>58341341</t>
  </si>
  <si>
    <t>kamenivo drcené drobné frakce 0/4</t>
  </si>
  <si>
    <t>12*2 "Přepočtené koeficientem množství</t>
  </si>
  <si>
    <t>9</t>
  </si>
  <si>
    <t>174151101</t>
  </si>
  <si>
    <t>Zásyp sypaninou z jakékoliv horniny strojně s uložením výkopku ve vrstvách se zhutněním jam, šachet, rýh nebo kolem objektů v těchto vykopávkách</t>
  </si>
  <si>
    <t>18</t>
  </si>
  <si>
    <t>36-12-2,4</t>
  </si>
  <si>
    <t>181351113</t>
  </si>
  <si>
    <t>Rozprostření a urovnání ornice v rovině nebo ve svahu sklonu do 1:5 strojně při souvislé ploše přes 500 m2, tl. vrstvy do 200 mm</t>
  </si>
  <si>
    <t>20</t>
  </si>
  <si>
    <t>11</t>
  </si>
  <si>
    <t>10364101</t>
  </si>
  <si>
    <t>zemina pro terénní úpravy -  ornice</t>
  </si>
  <si>
    <t>22</t>
  </si>
  <si>
    <t>181411131</t>
  </si>
  <si>
    <t>Založení trávníku na půdě předem připravené plochy do 1000 m2 výsevem včetně utažení parkového v rovině nebo na svahu do 1:5</t>
  </si>
  <si>
    <t>24</t>
  </si>
  <si>
    <t>13</t>
  </si>
  <si>
    <t>00572410</t>
  </si>
  <si>
    <t>osivo směs travní parková</t>
  </si>
  <si>
    <t>kg</t>
  </si>
  <si>
    <t>26</t>
  </si>
  <si>
    <t>30*0,02 "Přepočtené koeficientem množství</t>
  </si>
  <si>
    <t>Svislé a kompletní konstrukce</t>
  </si>
  <si>
    <t>359901211</t>
  </si>
  <si>
    <t>Monitoring stok (kamerový systém) jakékoli výšky nová kanalizace</t>
  </si>
  <si>
    <t>m</t>
  </si>
  <si>
    <t>28</t>
  </si>
  <si>
    <t>30</t>
  </si>
  <si>
    <t>Vodorovné konstrukce</t>
  </si>
  <si>
    <t>451572111</t>
  </si>
  <si>
    <t>Lože pod potrubí, stoky a drobné objekty v otevřeném výkopu z kameniva drobného těženého 0 až 4 mm</t>
  </si>
  <si>
    <t>30*0,8*0,1</t>
  </si>
  <si>
    <t>Trubní vedení</t>
  </si>
  <si>
    <t>871355211</t>
  </si>
  <si>
    <t>Kanalizační potrubí z tvrdého PVC v otevřeném výkopu ve sklonu do 20 %, hladkého plnostěnného jednovrstvého, tuhost třídy SN 4 DN 200</t>
  </si>
  <si>
    <t>32</t>
  </si>
  <si>
    <t>17</t>
  </si>
  <si>
    <t>877355211</t>
  </si>
  <si>
    <t>Montáž tvarovek na kanalizačním potrubí z trub z plastu z tvrdého PVC nebo z polypropylenu v otevřeném výkopu jednoosých DN 200</t>
  </si>
  <si>
    <t>kus</t>
  </si>
  <si>
    <t>34</t>
  </si>
  <si>
    <t>OSM.223220</t>
  </si>
  <si>
    <t>KGB koleno DN 200/45st SN8</t>
  </si>
  <si>
    <t>36</t>
  </si>
  <si>
    <t>19</t>
  </si>
  <si>
    <t>877365211</t>
  </si>
  <si>
    <t>Montáž tvarovek na kanalizačním potrubí z trub z plastu z tvrdého PVC nebo z polypropylenu v otevřeném výkopu jednoosých DN 250</t>
  </si>
  <si>
    <t>38</t>
  </si>
  <si>
    <t>OSM.224700</t>
  </si>
  <si>
    <t>KGR redukce dlouhá DN 250/200 SN8</t>
  </si>
  <si>
    <t>40</t>
  </si>
  <si>
    <t>877375211</t>
  </si>
  <si>
    <t>Montáž tvarovek na kanalizačním potrubí z trub z plastu z tvrdého PVC nebo z polypropylenu v otevřeném výkopu jednoosých DN 315</t>
  </si>
  <si>
    <t>42</t>
  </si>
  <si>
    <t>OSM.225700</t>
  </si>
  <si>
    <t>KGR redukce dlouhá DN 315/250 SN8</t>
  </si>
  <si>
    <t>44</t>
  </si>
  <si>
    <t>23</t>
  </si>
  <si>
    <t>877375231</t>
  </si>
  <si>
    <t>Montáž tvarovek na kanalizačním potrubí z trub z plastu z tvrdého PVC nebo z polypropylenu v otevřeném výkopu víček DN 315</t>
  </si>
  <si>
    <t>46</t>
  </si>
  <si>
    <t>OSM.225630</t>
  </si>
  <si>
    <t>KGK víčko DN 315 SN8</t>
  </si>
  <si>
    <t>48</t>
  </si>
  <si>
    <t>25</t>
  </si>
  <si>
    <t>892351111</t>
  </si>
  <si>
    <t>Tlakové zkoušky vodou na potrubí DN 150 nebo 200</t>
  </si>
  <si>
    <t>50</t>
  </si>
  <si>
    <t>894812325</t>
  </si>
  <si>
    <t>Revizní a čistící šachta z polypropylenu PP pro hladké trouby DN 600 šachtové dno (DN šachty / DN trubního vedení) DN 600/315 průtočné</t>
  </si>
  <si>
    <t>52</t>
  </si>
  <si>
    <t>27</t>
  </si>
  <si>
    <t>894812332</t>
  </si>
  <si>
    <t>Revizní a čistící šachta z polypropylenu PP pro hladké trouby DN 600 roura šachtová korugovaná, světlé hloubky 2 000 mm</t>
  </si>
  <si>
    <t>54</t>
  </si>
  <si>
    <t>894812339</t>
  </si>
  <si>
    <t>Revizní a čistící šachta z polypropylenu PP pro hladké trouby DN 600 Příplatek k cenám 2331 - 2334 za uříznutí šachtové roury</t>
  </si>
  <si>
    <t>56</t>
  </si>
  <si>
    <t>29</t>
  </si>
  <si>
    <t>894812351/R</t>
  </si>
  <si>
    <t>Revizní a čistící šachta z polypropylenu PP pro hladké trouby DN 600 poklop PP plný pro třídu zatížení A15</t>
  </si>
  <si>
    <t>58</t>
  </si>
  <si>
    <t>998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</si>
  <si>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</si>
  <si>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</si>
  <si>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</si>
  <si>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60</t>
  </si>
  <si>
    <t>31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</si>
  <si>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</si>
  <si>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</si>
  <si>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62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</si>
</sst>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IMPORT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VV 2 Areál Baník - retence dešťových vod - míčová hala_nezpůsobilé 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6. 9. 2023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14</v>
      </c>
      <c r="BW94" s="116" t="s">
        <v>5</v>
      </c>
      <c r="BX94" s="116" t="s">
        <v>75</v>
      </c>
      <c r="CL94" s="116" t="s">
        <v>1</v>
      </c>
    </row>
    <row r="95" spans="1:91" s="7" customFormat="1" ht="16.5" customHeight="1">
      <c r="A95" s="118" t="s">
        <v>76</v>
      </c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'00 - VRN'!J30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'00 - VRN'!P120</f>
        <v>0</v>
      </c>
      <c r="AV95" s="127">
        <f>'00 - VRN'!J33</f>
        <v>0</v>
      </c>
      <c r="AW95" s="127">
        <f>'00 - VRN'!J34</f>
        <v>0</v>
      </c>
      <c r="AX95" s="127">
        <f>'00 - VRN'!J35</f>
        <v>0</v>
      </c>
      <c r="AY95" s="127">
        <f>'00 - VRN'!J36</f>
        <v>0</v>
      </c>
      <c r="AZ95" s="127">
        <f>'00 - VRN'!F33</f>
        <v>0</v>
      </c>
      <c r="BA95" s="127">
        <f>'00 - VRN'!F34</f>
        <v>0</v>
      </c>
      <c r="BB95" s="127">
        <f>'00 - VRN'!F35</f>
        <v>0</v>
      </c>
      <c r="BC95" s="127">
        <f>'00 - VRN'!F36</f>
        <v>0</v>
      </c>
      <c r="BD95" s="129">
        <f>'00 - VRN'!F37</f>
        <v>0</v>
      </c>
      <c r="BE95" s="7"/>
      <c r="BT95" s="130" t="s">
        <v>80</v>
      </c>
      <c r="BV95" s="130" t="s">
        <v>14</v>
      </c>
      <c r="BW95" s="130" t="s">
        <v>81</v>
      </c>
      <c r="BX95" s="130" t="s">
        <v>5</v>
      </c>
      <c r="CL95" s="130" t="s">
        <v>1</v>
      </c>
      <c r="CM95" s="130" t="s">
        <v>82</v>
      </c>
    </row>
    <row r="96" spans="1:91" s="7" customFormat="1" ht="16.5" customHeight="1">
      <c r="A96" s="118" t="s">
        <v>76</v>
      </c>
      <c r="B96" s="119"/>
      <c r="C96" s="120"/>
      <c r="D96" s="121" t="s">
        <v>83</v>
      </c>
      <c r="E96" s="121"/>
      <c r="F96" s="121"/>
      <c r="G96" s="121"/>
      <c r="H96" s="121"/>
      <c r="I96" s="122"/>
      <c r="J96" s="121" t="s">
        <v>84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'01 - Retence děšťových vod'!J30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79</v>
      </c>
      <c r="AR96" s="125"/>
      <c r="AS96" s="131">
        <v>0</v>
      </c>
      <c r="AT96" s="132">
        <f>ROUND(SUM(AV96:AW96),2)</f>
        <v>0</v>
      </c>
      <c r="AU96" s="133">
        <f>'01 - Retence děšťových vod'!P122</f>
        <v>0</v>
      </c>
      <c r="AV96" s="132">
        <f>'01 - Retence děšťových vod'!J33</f>
        <v>0</v>
      </c>
      <c r="AW96" s="132">
        <f>'01 - Retence děšťových vod'!J34</f>
        <v>0</v>
      </c>
      <c r="AX96" s="132">
        <f>'01 - Retence děšťových vod'!J35</f>
        <v>0</v>
      </c>
      <c r="AY96" s="132">
        <f>'01 - Retence děšťových vod'!J36</f>
        <v>0</v>
      </c>
      <c r="AZ96" s="132">
        <f>'01 - Retence děšťových vod'!F33</f>
        <v>0</v>
      </c>
      <c r="BA96" s="132">
        <f>'01 - Retence děšťových vod'!F34</f>
        <v>0</v>
      </c>
      <c r="BB96" s="132">
        <f>'01 - Retence děšťových vod'!F35</f>
        <v>0</v>
      </c>
      <c r="BC96" s="132">
        <f>'01 - Retence děšťových vod'!F36</f>
        <v>0</v>
      </c>
      <c r="BD96" s="134">
        <f>'01 - Retence děšťových vod'!F37</f>
        <v>0</v>
      </c>
      <c r="BE96" s="7"/>
      <c r="BT96" s="130" t="s">
        <v>80</v>
      </c>
      <c r="BV96" s="130" t="s">
        <v>14</v>
      </c>
      <c r="BW96" s="130" t="s">
        <v>85</v>
      </c>
      <c r="BX96" s="130" t="s">
        <v>5</v>
      </c>
      <c r="CL96" s="130" t="s">
        <v>1</v>
      </c>
      <c r="CM96" s="130" t="s">
        <v>82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64" sheet="1" objects="1" scenarios="1" formatColumns="0" formatRows="0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0 - VRN'!C2" display="/"/>
    <hyperlink ref="A96" location="'01 - Retence děšťových 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82</v>
      </c>
    </row>
    <row r="4" spans="2:46" s="1" customFormat="1" ht="24.95" customHeight="1">
      <c r="B4" s="19"/>
      <c r="D4" s="137" t="s">
        <v>86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VV 2 Areál Baník - retence dešťových vod - míčová hala_nezpůsobilé 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ROUND((SUM(BE120:BE140)),2)</f>
        <v>0</v>
      </c>
      <c r="G33" s="37"/>
      <c r="H33" s="37"/>
      <c r="I33" s="154">
        <v>0.21</v>
      </c>
      <c r="J33" s="153">
        <f>ROUND(((SUM(BE120:BE140))*I33),2)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ROUND((SUM(BF120:BF140)),2)</f>
        <v>0</v>
      </c>
      <c r="G34" s="37"/>
      <c r="H34" s="37"/>
      <c r="I34" s="154">
        <v>0.15</v>
      </c>
      <c r="J34" s="153">
        <f>ROUND(((SUM(BF120:BF140))*I34),2)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ROUND((SUM(BG120:BG140)),2)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ROUND((SUM(BH120:BH140)),2)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ROUND((SUM(BI120:BI140)),2)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VV 2 Areál Baník - retence dešťových vod - míčová hala_nezpůsobilé 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00 -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90</v>
      </c>
      <c r="D94" s="175"/>
      <c r="E94" s="175"/>
      <c r="F94" s="175"/>
      <c r="G94" s="175"/>
      <c r="H94" s="175"/>
      <c r="I94" s="175"/>
      <c r="J94" s="176" t="s">
        <v>91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92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93</v>
      </c>
    </row>
    <row r="97" spans="1:31" s="9" customFormat="1" ht="24.95" customHeight="1">
      <c r="A97" s="9"/>
      <c r="B97" s="178"/>
      <c r="C97" s="179"/>
      <c r="D97" s="180" t="s">
        <v>94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95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96</v>
      </c>
      <c r="E99" s="187"/>
      <c r="F99" s="187"/>
      <c r="G99" s="187"/>
      <c r="H99" s="187"/>
      <c r="I99" s="187"/>
      <c r="J99" s="188">
        <f>J129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97</v>
      </c>
      <c r="E100" s="187"/>
      <c r="F100" s="187"/>
      <c r="G100" s="187"/>
      <c r="H100" s="187"/>
      <c r="I100" s="187"/>
      <c r="J100" s="188">
        <f>J138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98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6.25" customHeight="1">
      <c r="A110" s="37"/>
      <c r="B110" s="38"/>
      <c r="C110" s="39"/>
      <c r="D110" s="39"/>
      <c r="E110" s="173" t="str">
        <f>E7</f>
        <v>VV 2 Areál Baník - retence dešťových vod - míčová hala_nezpůsobilé v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87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00 - VRN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6. 9. 2023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99</v>
      </c>
      <c r="D119" s="193" t="s">
        <v>58</v>
      </c>
      <c r="E119" s="193" t="s">
        <v>54</v>
      </c>
      <c r="F119" s="193" t="s">
        <v>55</v>
      </c>
      <c r="G119" s="193" t="s">
        <v>100</v>
      </c>
      <c r="H119" s="193" t="s">
        <v>101</v>
      </c>
      <c r="I119" s="193" t="s">
        <v>102</v>
      </c>
      <c r="J119" s="194" t="s">
        <v>91</v>
      </c>
      <c r="K119" s="195" t="s">
        <v>103</v>
      </c>
      <c r="L119" s="196"/>
      <c r="M119" s="99" t="s">
        <v>1</v>
      </c>
      <c r="N119" s="100" t="s">
        <v>37</v>
      </c>
      <c r="O119" s="100" t="s">
        <v>104</v>
      </c>
      <c r="P119" s="100" t="s">
        <v>105</v>
      </c>
      <c r="Q119" s="100" t="s">
        <v>106</v>
      </c>
      <c r="R119" s="100" t="s">
        <v>107</v>
      </c>
      <c r="S119" s="100" t="s">
        <v>108</v>
      </c>
      <c r="T119" s="101" t="s">
        <v>109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110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72</v>
      </c>
      <c r="AU120" s="16" t="s">
        <v>93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72</v>
      </c>
      <c r="E121" s="205" t="s">
        <v>78</v>
      </c>
      <c r="F121" s="205" t="s">
        <v>111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P122+P129+P138</f>
        <v>0</v>
      </c>
      <c r="Q121" s="210"/>
      <c r="R121" s="211">
        <f>R122+R129+R138</f>
        <v>0</v>
      </c>
      <c r="S121" s="210"/>
      <c r="T121" s="212">
        <f>T122+T129+T138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112</v>
      </c>
      <c r="AT121" s="214" t="s">
        <v>72</v>
      </c>
      <c r="AU121" s="214" t="s">
        <v>73</v>
      </c>
      <c r="AY121" s="213" t="s">
        <v>113</v>
      </c>
      <c r="BK121" s="215">
        <f>BK122+BK129+BK138</f>
        <v>0</v>
      </c>
    </row>
    <row r="122" spans="1:63" s="12" customFormat="1" ht="22.8" customHeight="1">
      <c r="A122" s="12"/>
      <c r="B122" s="202"/>
      <c r="C122" s="203"/>
      <c r="D122" s="204" t="s">
        <v>72</v>
      </c>
      <c r="E122" s="216" t="s">
        <v>114</v>
      </c>
      <c r="F122" s="216" t="s">
        <v>115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SUM(P123:P128)</f>
        <v>0</v>
      </c>
      <c r="Q122" s="210"/>
      <c r="R122" s="211">
        <f>SUM(R123:R128)</f>
        <v>0</v>
      </c>
      <c r="S122" s="210"/>
      <c r="T122" s="212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112</v>
      </c>
      <c r="AT122" s="214" t="s">
        <v>72</v>
      </c>
      <c r="AU122" s="214" t="s">
        <v>80</v>
      </c>
      <c r="AY122" s="213" t="s">
        <v>113</v>
      </c>
      <c r="BK122" s="215">
        <f>SUM(BK123:BK128)</f>
        <v>0</v>
      </c>
    </row>
    <row r="123" spans="1:65" s="2" customFormat="1" ht="16.5" customHeight="1">
      <c r="A123" s="37"/>
      <c r="B123" s="38"/>
      <c r="C123" s="218" t="s">
        <v>80</v>
      </c>
      <c r="D123" s="218" t="s">
        <v>116</v>
      </c>
      <c r="E123" s="219" t="s">
        <v>117</v>
      </c>
      <c r="F123" s="220" t="s">
        <v>118</v>
      </c>
      <c r="G123" s="221" t="s">
        <v>119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38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120</v>
      </c>
      <c r="AT123" s="230" t="s">
        <v>116</v>
      </c>
      <c r="AU123" s="230" t="s">
        <v>82</v>
      </c>
      <c r="AY123" s="16" t="s">
        <v>113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80</v>
      </c>
      <c r="BK123" s="231">
        <f>ROUND(I123*H123,2)</f>
        <v>0</v>
      </c>
      <c r="BL123" s="16" t="s">
        <v>120</v>
      </c>
      <c r="BM123" s="230" t="s">
        <v>82</v>
      </c>
    </row>
    <row r="124" spans="1:47" s="2" customFormat="1" ht="12">
      <c r="A124" s="37"/>
      <c r="B124" s="38"/>
      <c r="C124" s="39"/>
      <c r="D124" s="232" t="s">
        <v>121</v>
      </c>
      <c r="E124" s="39"/>
      <c r="F124" s="233" t="s">
        <v>118</v>
      </c>
      <c r="G124" s="39"/>
      <c r="H124" s="39"/>
      <c r="I124" s="234"/>
      <c r="J124" s="39"/>
      <c r="K124" s="39"/>
      <c r="L124" s="43"/>
      <c r="M124" s="235"/>
      <c r="N124" s="23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121</v>
      </c>
      <c r="AU124" s="16" t="s">
        <v>82</v>
      </c>
    </row>
    <row r="125" spans="1:65" s="2" customFormat="1" ht="16.5" customHeight="1">
      <c r="A125" s="37"/>
      <c r="B125" s="38"/>
      <c r="C125" s="218" t="s">
        <v>82</v>
      </c>
      <c r="D125" s="218" t="s">
        <v>116</v>
      </c>
      <c r="E125" s="219" t="s">
        <v>122</v>
      </c>
      <c r="F125" s="220" t="s">
        <v>123</v>
      </c>
      <c r="G125" s="221" t="s">
        <v>119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38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120</v>
      </c>
      <c r="AT125" s="230" t="s">
        <v>116</v>
      </c>
      <c r="AU125" s="230" t="s">
        <v>82</v>
      </c>
      <c r="AY125" s="16" t="s">
        <v>113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80</v>
      </c>
      <c r="BK125" s="231">
        <f>ROUND(I125*H125,2)</f>
        <v>0</v>
      </c>
      <c r="BL125" s="16" t="s">
        <v>120</v>
      </c>
      <c r="BM125" s="230" t="s">
        <v>120</v>
      </c>
    </row>
    <row r="126" spans="1:47" s="2" customFormat="1" ht="12">
      <c r="A126" s="37"/>
      <c r="B126" s="38"/>
      <c r="C126" s="39"/>
      <c r="D126" s="232" t="s">
        <v>121</v>
      </c>
      <c r="E126" s="39"/>
      <c r="F126" s="233" t="s">
        <v>123</v>
      </c>
      <c r="G126" s="39"/>
      <c r="H126" s="39"/>
      <c r="I126" s="234"/>
      <c r="J126" s="39"/>
      <c r="K126" s="39"/>
      <c r="L126" s="43"/>
      <c r="M126" s="235"/>
      <c r="N126" s="236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121</v>
      </c>
      <c r="AU126" s="16" t="s">
        <v>82</v>
      </c>
    </row>
    <row r="127" spans="1:65" s="2" customFormat="1" ht="16.5" customHeight="1">
      <c r="A127" s="37"/>
      <c r="B127" s="38"/>
      <c r="C127" s="218" t="s">
        <v>124</v>
      </c>
      <c r="D127" s="218" t="s">
        <v>116</v>
      </c>
      <c r="E127" s="219" t="s">
        <v>125</v>
      </c>
      <c r="F127" s="220" t="s">
        <v>126</v>
      </c>
      <c r="G127" s="221" t="s">
        <v>119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38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120</v>
      </c>
      <c r="AT127" s="230" t="s">
        <v>116</v>
      </c>
      <c r="AU127" s="230" t="s">
        <v>82</v>
      </c>
      <c r="AY127" s="16" t="s">
        <v>113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80</v>
      </c>
      <c r="BK127" s="231">
        <f>ROUND(I127*H127,2)</f>
        <v>0</v>
      </c>
      <c r="BL127" s="16" t="s">
        <v>120</v>
      </c>
      <c r="BM127" s="230" t="s">
        <v>127</v>
      </c>
    </row>
    <row r="128" spans="1:47" s="2" customFormat="1" ht="12">
      <c r="A128" s="37"/>
      <c r="B128" s="38"/>
      <c r="C128" s="39"/>
      <c r="D128" s="232" t="s">
        <v>121</v>
      </c>
      <c r="E128" s="39"/>
      <c r="F128" s="233" t="s">
        <v>126</v>
      </c>
      <c r="G128" s="39"/>
      <c r="H128" s="39"/>
      <c r="I128" s="234"/>
      <c r="J128" s="39"/>
      <c r="K128" s="39"/>
      <c r="L128" s="43"/>
      <c r="M128" s="235"/>
      <c r="N128" s="23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121</v>
      </c>
      <c r="AU128" s="16" t="s">
        <v>82</v>
      </c>
    </row>
    <row r="129" spans="1:63" s="12" customFormat="1" ht="22.8" customHeight="1">
      <c r="A129" s="12"/>
      <c r="B129" s="202"/>
      <c r="C129" s="203"/>
      <c r="D129" s="204" t="s">
        <v>72</v>
      </c>
      <c r="E129" s="216" t="s">
        <v>128</v>
      </c>
      <c r="F129" s="216" t="s">
        <v>129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SUM(P130:P137)</f>
        <v>0</v>
      </c>
      <c r="Q129" s="210"/>
      <c r="R129" s="211">
        <f>SUM(R130:R137)</f>
        <v>0</v>
      </c>
      <c r="S129" s="210"/>
      <c r="T129" s="212">
        <f>SUM(T130:T137)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112</v>
      </c>
      <c r="AT129" s="214" t="s">
        <v>72</v>
      </c>
      <c r="AU129" s="214" t="s">
        <v>80</v>
      </c>
      <c r="AY129" s="213" t="s">
        <v>113</v>
      </c>
      <c r="BK129" s="215">
        <f>SUM(BK130:BK137)</f>
        <v>0</v>
      </c>
    </row>
    <row r="130" spans="1:65" s="2" customFormat="1" ht="37.8" customHeight="1">
      <c r="A130" s="37"/>
      <c r="B130" s="38"/>
      <c r="C130" s="218" t="s">
        <v>120</v>
      </c>
      <c r="D130" s="218" t="s">
        <v>116</v>
      </c>
      <c r="E130" s="219" t="s">
        <v>130</v>
      </c>
      <c r="F130" s="220" t="s">
        <v>131</v>
      </c>
      <c r="G130" s="221" t="s">
        <v>119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38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120</v>
      </c>
      <c r="AT130" s="230" t="s">
        <v>116</v>
      </c>
      <c r="AU130" s="230" t="s">
        <v>82</v>
      </c>
      <c r="AY130" s="16" t="s">
        <v>113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80</v>
      </c>
      <c r="BK130" s="231">
        <f>ROUND(I130*H130,2)</f>
        <v>0</v>
      </c>
      <c r="BL130" s="16" t="s">
        <v>120</v>
      </c>
      <c r="BM130" s="230" t="s">
        <v>132</v>
      </c>
    </row>
    <row r="131" spans="1:47" s="2" customFormat="1" ht="12">
      <c r="A131" s="37"/>
      <c r="B131" s="38"/>
      <c r="C131" s="39"/>
      <c r="D131" s="232" t="s">
        <v>121</v>
      </c>
      <c r="E131" s="39"/>
      <c r="F131" s="233" t="s">
        <v>131</v>
      </c>
      <c r="G131" s="39"/>
      <c r="H131" s="39"/>
      <c r="I131" s="234"/>
      <c r="J131" s="39"/>
      <c r="K131" s="39"/>
      <c r="L131" s="43"/>
      <c r="M131" s="235"/>
      <c r="N131" s="236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121</v>
      </c>
      <c r="AU131" s="16" t="s">
        <v>82</v>
      </c>
    </row>
    <row r="132" spans="1:65" s="2" customFormat="1" ht="24.15" customHeight="1">
      <c r="A132" s="37"/>
      <c r="B132" s="38"/>
      <c r="C132" s="218" t="s">
        <v>112</v>
      </c>
      <c r="D132" s="218" t="s">
        <v>116</v>
      </c>
      <c r="E132" s="219" t="s">
        <v>133</v>
      </c>
      <c r="F132" s="220" t="s">
        <v>134</v>
      </c>
      <c r="G132" s="221" t="s">
        <v>119</v>
      </c>
      <c r="H132" s="222">
        <v>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38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120</v>
      </c>
      <c r="AT132" s="230" t="s">
        <v>116</v>
      </c>
      <c r="AU132" s="230" t="s">
        <v>82</v>
      </c>
      <c r="AY132" s="16" t="s">
        <v>113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80</v>
      </c>
      <c r="BK132" s="231">
        <f>ROUND(I132*H132,2)</f>
        <v>0</v>
      </c>
      <c r="BL132" s="16" t="s">
        <v>120</v>
      </c>
      <c r="BM132" s="230" t="s">
        <v>135</v>
      </c>
    </row>
    <row r="133" spans="1:47" s="2" customFormat="1" ht="12">
      <c r="A133" s="37"/>
      <c r="B133" s="38"/>
      <c r="C133" s="39"/>
      <c r="D133" s="232" t="s">
        <v>121</v>
      </c>
      <c r="E133" s="39"/>
      <c r="F133" s="233" t="s">
        <v>134</v>
      </c>
      <c r="G133" s="39"/>
      <c r="H133" s="39"/>
      <c r="I133" s="234"/>
      <c r="J133" s="39"/>
      <c r="K133" s="39"/>
      <c r="L133" s="43"/>
      <c r="M133" s="235"/>
      <c r="N133" s="236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121</v>
      </c>
      <c r="AU133" s="16" t="s">
        <v>82</v>
      </c>
    </row>
    <row r="134" spans="1:65" s="2" customFormat="1" ht="24.15" customHeight="1">
      <c r="A134" s="37"/>
      <c r="B134" s="38"/>
      <c r="C134" s="218" t="s">
        <v>127</v>
      </c>
      <c r="D134" s="218" t="s">
        <v>116</v>
      </c>
      <c r="E134" s="219" t="s">
        <v>136</v>
      </c>
      <c r="F134" s="220" t="s">
        <v>137</v>
      </c>
      <c r="G134" s="221" t="s">
        <v>119</v>
      </c>
      <c r="H134" s="222">
        <v>1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38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120</v>
      </c>
      <c r="AT134" s="230" t="s">
        <v>116</v>
      </c>
      <c r="AU134" s="230" t="s">
        <v>82</v>
      </c>
      <c r="AY134" s="16" t="s">
        <v>113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80</v>
      </c>
      <c r="BK134" s="231">
        <f>ROUND(I134*H134,2)</f>
        <v>0</v>
      </c>
      <c r="BL134" s="16" t="s">
        <v>120</v>
      </c>
      <c r="BM134" s="230" t="s">
        <v>138</v>
      </c>
    </row>
    <row r="135" spans="1:47" s="2" customFormat="1" ht="12">
      <c r="A135" s="37"/>
      <c r="B135" s="38"/>
      <c r="C135" s="39"/>
      <c r="D135" s="232" t="s">
        <v>121</v>
      </c>
      <c r="E135" s="39"/>
      <c r="F135" s="233" t="s">
        <v>137</v>
      </c>
      <c r="G135" s="39"/>
      <c r="H135" s="39"/>
      <c r="I135" s="234"/>
      <c r="J135" s="39"/>
      <c r="K135" s="39"/>
      <c r="L135" s="43"/>
      <c r="M135" s="235"/>
      <c r="N135" s="236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121</v>
      </c>
      <c r="AU135" s="16" t="s">
        <v>82</v>
      </c>
    </row>
    <row r="136" spans="1:65" s="2" customFormat="1" ht="16.5" customHeight="1">
      <c r="A136" s="37"/>
      <c r="B136" s="38"/>
      <c r="C136" s="218" t="s">
        <v>139</v>
      </c>
      <c r="D136" s="218" t="s">
        <v>116</v>
      </c>
      <c r="E136" s="219" t="s">
        <v>140</v>
      </c>
      <c r="F136" s="220" t="s">
        <v>141</v>
      </c>
      <c r="G136" s="221" t="s">
        <v>119</v>
      </c>
      <c r="H136" s="222">
        <v>1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38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120</v>
      </c>
      <c r="AT136" s="230" t="s">
        <v>116</v>
      </c>
      <c r="AU136" s="230" t="s">
        <v>82</v>
      </c>
      <c r="AY136" s="16" t="s">
        <v>113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80</v>
      </c>
      <c r="BK136" s="231">
        <f>ROUND(I136*H136,2)</f>
        <v>0</v>
      </c>
      <c r="BL136" s="16" t="s">
        <v>120</v>
      </c>
      <c r="BM136" s="230" t="s">
        <v>142</v>
      </c>
    </row>
    <row r="137" spans="1:47" s="2" customFormat="1" ht="12">
      <c r="A137" s="37"/>
      <c r="B137" s="38"/>
      <c r="C137" s="39"/>
      <c r="D137" s="232" t="s">
        <v>121</v>
      </c>
      <c r="E137" s="39"/>
      <c r="F137" s="233" t="s">
        <v>141</v>
      </c>
      <c r="G137" s="39"/>
      <c r="H137" s="39"/>
      <c r="I137" s="234"/>
      <c r="J137" s="39"/>
      <c r="K137" s="39"/>
      <c r="L137" s="43"/>
      <c r="M137" s="235"/>
      <c r="N137" s="236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121</v>
      </c>
      <c r="AU137" s="16" t="s">
        <v>82</v>
      </c>
    </row>
    <row r="138" spans="1:63" s="12" customFormat="1" ht="22.8" customHeight="1">
      <c r="A138" s="12"/>
      <c r="B138" s="202"/>
      <c r="C138" s="203"/>
      <c r="D138" s="204" t="s">
        <v>72</v>
      </c>
      <c r="E138" s="216" t="s">
        <v>143</v>
      </c>
      <c r="F138" s="216" t="s">
        <v>144</v>
      </c>
      <c r="G138" s="203"/>
      <c r="H138" s="203"/>
      <c r="I138" s="206"/>
      <c r="J138" s="217">
        <f>BK138</f>
        <v>0</v>
      </c>
      <c r="K138" s="203"/>
      <c r="L138" s="208"/>
      <c r="M138" s="209"/>
      <c r="N138" s="210"/>
      <c r="O138" s="210"/>
      <c r="P138" s="211">
        <f>SUM(P139:P140)</f>
        <v>0</v>
      </c>
      <c r="Q138" s="210"/>
      <c r="R138" s="211">
        <f>SUM(R139:R140)</f>
        <v>0</v>
      </c>
      <c r="S138" s="210"/>
      <c r="T138" s="212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3" t="s">
        <v>112</v>
      </c>
      <c r="AT138" s="214" t="s">
        <v>72</v>
      </c>
      <c r="AU138" s="214" t="s">
        <v>80</v>
      </c>
      <c r="AY138" s="213" t="s">
        <v>113</v>
      </c>
      <c r="BK138" s="215">
        <f>SUM(BK139:BK140)</f>
        <v>0</v>
      </c>
    </row>
    <row r="139" spans="1:65" s="2" customFormat="1" ht="33" customHeight="1">
      <c r="A139" s="37"/>
      <c r="B139" s="38"/>
      <c r="C139" s="218" t="s">
        <v>132</v>
      </c>
      <c r="D139" s="218" t="s">
        <v>116</v>
      </c>
      <c r="E139" s="219" t="s">
        <v>145</v>
      </c>
      <c r="F139" s="220" t="s">
        <v>146</v>
      </c>
      <c r="G139" s="221" t="s">
        <v>119</v>
      </c>
      <c r="H139" s="222">
        <v>1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38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120</v>
      </c>
      <c r="AT139" s="230" t="s">
        <v>116</v>
      </c>
      <c r="AU139" s="230" t="s">
        <v>82</v>
      </c>
      <c r="AY139" s="16" t="s">
        <v>113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80</v>
      </c>
      <c r="BK139" s="231">
        <f>ROUND(I139*H139,2)</f>
        <v>0</v>
      </c>
      <c r="BL139" s="16" t="s">
        <v>120</v>
      </c>
      <c r="BM139" s="230" t="s">
        <v>147</v>
      </c>
    </row>
    <row r="140" spans="1:47" s="2" customFormat="1" ht="12">
      <c r="A140" s="37"/>
      <c r="B140" s="38"/>
      <c r="C140" s="39"/>
      <c r="D140" s="232" t="s">
        <v>121</v>
      </c>
      <c r="E140" s="39"/>
      <c r="F140" s="233" t="s">
        <v>146</v>
      </c>
      <c r="G140" s="39"/>
      <c r="H140" s="39"/>
      <c r="I140" s="234"/>
      <c r="J140" s="39"/>
      <c r="K140" s="39"/>
      <c r="L140" s="43"/>
      <c r="M140" s="237"/>
      <c r="N140" s="238"/>
      <c r="O140" s="239"/>
      <c r="P140" s="239"/>
      <c r="Q140" s="239"/>
      <c r="R140" s="239"/>
      <c r="S140" s="239"/>
      <c r="T140" s="240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121</v>
      </c>
      <c r="AU140" s="16" t="s">
        <v>82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64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82</v>
      </c>
    </row>
    <row r="4" spans="2:46" s="1" customFormat="1" ht="24.95" customHeight="1">
      <c r="B4" s="19"/>
      <c r="D4" s="137" t="s">
        <v>86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VV 2 Areál Baník - retence dešťových vod - míčová hala_nezpůsobilé v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148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6. 9. 2023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ROUND((SUM(BE122:BE212)),2)</f>
        <v>0</v>
      </c>
      <c r="G33" s="37"/>
      <c r="H33" s="37"/>
      <c r="I33" s="154">
        <v>0.21</v>
      </c>
      <c r="J33" s="153">
        <f>ROUND(((SUM(BE122:BE212))*I33),2)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ROUND((SUM(BF122:BF212)),2)</f>
        <v>0</v>
      </c>
      <c r="G34" s="37"/>
      <c r="H34" s="37"/>
      <c r="I34" s="154">
        <v>0.15</v>
      </c>
      <c r="J34" s="153">
        <f>ROUND(((SUM(BF122:BF212))*I34),2)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ROUND((SUM(BG122:BG212)),2)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ROUND((SUM(BH122:BH212)),2)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ROUND((SUM(BI122:BI212)),2)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VV 2 Areál Baník - retence dešťových vod - míčová hala_nezpůsobilé v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Retence děšťových 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6. 9. 2023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90</v>
      </c>
      <c r="D94" s="175"/>
      <c r="E94" s="175"/>
      <c r="F94" s="175"/>
      <c r="G94" s="175"/>
      <c r="H94" s="175"/>
      <c r="I94" s="175"/>
      <c r="J94" s="176" t="s">
        <v>91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92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93</v>
      </c>
    </row>
    <row r="97" spans="1:31" s="9" customFormat="1" ht="24.95" customHeight="1">
      <c r="A97" s="9"/>
      <c r="B97" s="178"/>
      <c r="C97" s="179"/>
      <c r="D97" s="180" t="s">
        <v>149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150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151</v>
      </c>
      <c r="E99" s="187"/>
      <c r="F99" s="187"/>
      <c r="G99" s="187"/>
      <c r="H99" s="187"/>
      <c r="I99" s="187"/>
      <c r="J99" s="188">
        <f>J167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152</v>
      </c>
      <c r="E100" s="187"/>
      <c r="F100" s="187"/>
      <c r="G100" s="187"/>
      <c r="H100" s="187"/>
      <c r="I100" s="187"/>
      <c r="J100" s="188">
        <f>J172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153</v>
      </c>
      <c r="E101" s="187"/>
      <c r="F101" s="187"/>
      <c r="G101" s="187"/>
      <c r="H101" s="187"/>
      <c r="I101" s="187"/>
      <c r="J101" s="188">
        <f>J177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154</v>
      </c>
      <c r="E102" s="187"/>
      <c r="F102" s="187"/>
      <c r="G102" s="187"/>
      <c r="H102" s="187"/>
      <c r="I102" s="187"/>
      <c r="J102" s="188">
        <f>J208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98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9"/>
      <c r="D112" s="39"/>
      <c r="E112" s="173" t="str">
        <f>E7</f>
        <v>VV 2 Areál Baník - retence dešťových vod - míčová hala_nezpůsobilé v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87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01 - Retence děšťových vod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6. 9. 2023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31" t="s">
        <v>29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27</v>
      </c>
      <c r="D119" s="39"/>
      <c r="E119" s="39"/>
      <c r="F119" s="26" t="str">
        <f>IF(E18="","",E18)</f>
        <v>Vyplň údaj</v>
      </c>
      <c r="G119" s="39"/>
      <c r="H119" s="39"/>
      <c r="I119" s="31" t="s">
        <v>31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99</v>
      </c>
      <c r="D121" s="193" t="s">
        <v>58</v>
      </c>
      <c r="E121" s="193" t="s">
        <v>54</v>
      </c>
      <c r="F121" s="193" t="s">
        <v>55</v>
      </c>
      <c r="G121" s="193" t="s">
        <v>100</v>
      </c>
      <c r="H121" s="193" t="s">
        <v>101</v>
      </c>
      <c r="I121" s="193" t="s">
        <v>102</v>
      </c>
      <c r="J121" s="194" t="s">
        <v>91</v>
      </c>
      <c r="K121" s="195" t="s">
        <v>103</v>
      </c>
      <c r="L121" s="196"/>
      <c r="M121" s="99" t="s">
        <v>1</v>
      </c>
      <c r="N121" s="100" t="s">
        <v>37</v>
      </c>
      <c r="O121" s="100" t="s">
        <v>104</v>
      </c>
      <c r="P121" s="100" t="s">
        <v>105</v>
      </c>
      <c r="Q121" s="100" t="s">
        <v>106</v>
      </c>
      <c r="R121" s="100" t="s">
        <v>107</v>
      </c>
      <c r="S121" s="100" t="s">
        <v>108</v>
      </c>
      <c r="T121" s="101" t="s">
        <v>109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110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0</v>
      </c>
      <c r="S122" s="103"/>
      <c r="T122" s="200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72</v>
      </c>
      <c r="AU122" s="16" t="s">
        <v>93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72</v>
      </c>
      <c r="E123" s="205" t="s">
        <v>155</v>
      </c>
      <c r="F123" s="205" t="s">
        <v>156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P124+P167+P172+P177+P208</f>
        <v>0</v>
      </c>
      <c r="Q123" s="210"/>
      <c r="R123" s="211">
        <f>R124+R167+R172+R177+R208</f>
        <v>0</v>
      </c>
      <c r="S123" s="210"/>
      <c r="T123" s="212">
        <f>T124+T167+T172+T177+T208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80</v>
      </c>
      <c r="AT123" s="214" t="s">
        <v>72</v>
      </c>
      <c r="AU123" s="214" t="s">
        <v>73</v>
      </c>
      <c r="AY123" s="213" t="s">
        <v>113</v>
      </c>
      <c r="BK123" s="215">
        <f>BK124+BK167+BK172+BK177+BK208</f>
        <v>0</v>
      </c>
    </row>
    <row r="124" spans="1:63" s="12" customFormat="1" ht="22.8" customHeight="1">
      <c r="A124" s="12"/>
      <c r="B124" s="202"/>
      <c r="C124" s="203"/>
      <c r="D124" s="204" t="s">
        <v>72</v>
      </c>
      <c r="E124" s="216" t="s">
        <v>80</v>
      </c>
      <c r="F124" s="216" t="s">
        <v>157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SUM(P125:P166)</f>
        <v>0</v>
      </c>
      <c r="Q124" s="210"/>
      <c r="R124" s="211">
        <f>SUM(R125:R166)</f>
        <v>0</v>
      </c>
      <c r="S124" s="210"/>
      <c r="T124" s="212">
        <f>SUM(T125:T166)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80</v>
      </c>
      <c r="AT124" s="214" t="s">
        <v>72</v>
      </c>
      <c r="AU124" s="214" t="s">
        <v>80</v>
      </c>
      <c r="AY124" s="213" t="s">
        <v>113</v>
      </c>
      <c r="BK124" s="215">
        <f>SUM(BK125:BK166)</f>
        <v>0</v>
      </c>
    </row>
    <row r="125" spans="1:65" s="2" customFormat="1" ht="55.5" customHeight="1">
      <c r="A125" s="37"/>
      <c r="B125" s="38"/>
      <c r="C125" s="218" t="s">
        <v>80</v>
      </c>
      <c r="D125" s="218" t="s">
        <v>116</v>
      </c>
      <c r="E125" s="219" t="s">
        <v>158</v>
      </c>
      <c r="F125" s="220" t="s">
        <v>159</v>
      </c>
      <c r="G125" s="221" t="s">
        <v>160</v>
      </c>
      <c r="H125" s="222">
        <v>36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38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120</v>
      </c>
      <c r="AT125" s="230" t="s">
        <v>116</v>
      </c>
      <c r="AU125" s="230" t="s">
        <v>82</v>
      </c>
      <c r="AY125" s="16" t="s">
        <v>113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80</v>
      </c>
      <c r="BK125" s="231">
        <f>ROUND(I125*H125,2)</f>
        <v>0</v>
      </c>
      <c r="BL125" s="16" t="s">
        <v>120</v>
      </c>
      <c r="BM125" s="230" t="s">
        <v>82</v>
      </c>
    </row>
    <row r="126" spans="1:47" s="2" customFormat="1" ht="12">
      <c r="A126" s="37"/>
      <c r="B126" s="38"/>
      <c r="C126" s="39"/>
      <c r="D126" s="232" t="s">
        <v>121</v>
      </c>
      <c r="E126" s="39"/>
      <c r="F126" s="233" t="s">
        <v>159</v>
      </c>
      <c r="G126" s="39"/>
      <c r="H126" s="39"/>
      <c r="I126" s="234"/>
      <c r="J126" s="39"/>
      <c r="K126" s="39"/>
      <c r="L126" s="43"/>
      <c r="M126" s="235"/>
      <c r="N126" s="236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121</v>
      </c>
      <c r="AU126" s="16" t="s">
        <v>82</v>
      </c>
    </row>
    <row r="127" spans="1:51" s="13" customFormat="1" ht="12">
      <c r="A127" s="13"/>
      <c r="B127" s="241"/>
      <c r="C127" s="242"/>
      <c r="D127" s="232" t="s">
        <v>161</v>
      </c>
      <c r="E127" s="243" t="s">
        <v>1</v>
      </c>
      <c r="F127" s="244" t="s">
        <v>162</v>
      </c>
      <c r="G127" s="242"/>
      <c r="H127" s="245">
        <v>36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1" t="s">
        <v>161</v>
      </c>
      <c r="AU127" s="251" t="s">
        <v>82</v>
      </c>
      <c r="AV127" s="13" t="s">
        <v>82</v>
      </c>
      <c r="AW127" s="13" t="s">
        <v>30</v>
      </c>
      <c r="AX127" s="13" t="s">
        <v>73</v>
      </c>
      <c r="AY127" s="251" t="s">
        <v>113</v>
      </c>
    </row>
    <row r="128" spans="1:51" s="14" customFormat="1" ht="12">
      <c r="A128" s="14"/>
      <c r="B128" s="252"/>
      <c r="C128" s="253"/>
      <c r="D128" s="232" t="s">
        <v>161</v>
      </c>
      <c r="E128" s="254" t="s">
        <v>1</v>
      </c>
      <c r="F128" s="255" t="s">
        <v>163</v>
      </c>
      <c r="G128" s="253"/>
      <c r="H128" s="256">
        <v>36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2" t="s">
        <v>161</v>
      </c>
      <c r="AU128" s="262" t="s">
        <v>82</v>
      </c>
      <c r="AV128" s="14" t="s">
        <v>120</v>
      </c>
      <c r="AW128" s="14" t="s">
        <v>30</v>
      </c>
      <c r="AX128" s="14" t="s">
        <v>80</v>
      </c>
      <c r="AY128" s="262" t="s">
        <v>113</v>
      </c>
    </row>
    <row r="129" spans="1:65" s="2" customFormat="1" ht="37.8" customHeight="1">
      <c r="A129" s="37"/>
      <c r="B129" s="38"/>
      <c r="C129" s="218" t="s">
        <v>82</v>
      </c>
      <c r="D129" s="218" t="s">
        <v>116</v>
      </c>
      <c r="E129" s="219" t="s">
        <v>164</v>
      </c>
      <c r="F129" s="220" t="s">
        <v>165</v>
      </c>
      <c r="G129" s="221" t="s">
        <v>166</v>
      </c>
      <c r="H129" s="222">
        <v>14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38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120</v>
      </c>
      <c r="AT129" s="230" t="s">
        <v>116</v>
      </c>
      <c r="AU129" s="230" t="s">
        <v>82</v>
      </c>
      <c r="AY129" s="16" t="s">
        <v>113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80</v>
      </c>
      <c r="BK129" s="231">
        <f>ROUND(I129*H129,2)</f>
        <v>0</v>
      </c>
      <c r="BL129" s="16" t="s">
        <v>120</v>
      </c>
      <c r="BM129" s="230" t="s">
        <v>120</v>
      </c>
    </row>
    <row r="130" spans="1:47" s="2" customFormat="1" ht="12">
      <c r="A130" s="37"/>
      <c r="B130" s="38"/>
      <c r="C130" s="39"/>
      <c r="D130" s="232" t="s">
        <v>121</v>
      </c>
      <c r="E130" s="39"/>
      <c r="F130" s="233" t="s">
        <v>165</v>
      </c>
      <c r="G130" s="39"/>
      <c r="H130" s="39"/>
      <c r="I130" s="234"/>
      <c r="J130" s="39"/>
      <c r="K130" s="39"/>
      <c r="L130" s="43"/>
      <c r="M130" s="235"/>
      <c r="N130" s="236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121</v>
      </c>
      <c r="AU130" s="16" t="s">
        <v>82</v>
      </c>
    </row>
    <row r="131" spans="1:51" s="13" customFormat="1" ht="12">
      <c r="A131" s="13"/>
      <c r="B131" s="241"/>
      <c r="C131" s="242"/>
      <c r="D131" s="232" t="s">
        <v>161</v>
      </c>
      <c r="E131" s="243" t="s">
        <v>1</v>
      </c>
      <c r="F131" s="244" t="s">
        <v>167</v>
      </c>
      <c r="G131" s="242"/>
      <c r="H131" s="245">
        <v>14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1" t="s">
        <v>161</v>
      </c>
      <c r="AU131" s="251" t="s">
        <v>82</v>
      </c>
      <c r="AV131" s="13" t="s">
        <v>82</v>
      </c>
      <c r="AW131" s="13" t="s">
        <v>30</v>
      </c>
      <c r="AX131" s="13" t="s">
        <v>73</v>
      </c>
      <c r="AY131" s="251" t="s">
        <v>113</v>
      </c>
    </row>
    <row r="132" spans="1:51" s="14" customFormat="1" ht="12">
      <c r="A132" s="14"/>
      <c r="B132" s="252"/>
      <c r="C132" s="253"/>
      <c r="D132" s="232" t="s">
        <v>161</v>
      </c>
      <c r="E132" s="254" t="s">
        <v>1</v>
      </c>
      <c r="F132" s="255" t="s">
        <v>163</v>
      </c>
      <c r="G132" s="253"/>
      <c r="H132" s="256">
        <v>14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2" t="s">
        <v>161</v>
      </c>
      <c r="AU132" s="262" t="s">
        <v>82</v>
      </c>
      <c r="AV132" s="14" t="s">
        <v>120</v>
      </c>
      <c r="AW132" s="14" t="s">
        <v>30</v>
      </c>
      <c r="AX132" s="14" t="s">
        <v>80</v>
      </c>
      <c r="AY132" s="262" t="s">
        <v>113</v>
      </c>
    </row>
    <row r="133" spans="1:65" s="2" customFormat="1" ht="44.25" customHeight="1">
      <c r="A133" s="37"/>
      <c r="B133" s="38"/>
      <c r="C133" s="218" t="s">
        <v>124</v>
      </c>
      <c r="D133" s="218" t="s">
        <v>116</v>
      </c>
      <c r="E133" s="219" t="s">
        <v>168</v>
      </c>
      <c r="F133" s="220" t="s">
        <v>169</v>
      </c>
      <c r="G133" s="221" t="s">
        <v>166</v>
      </c>
      <c r="H133" s="222">
        <v>14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38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120</v>
      </c>
      <c r="AT133" s="230" t="s">
        <v>116</v>
      </c>
      <c r="AU133" s="230" t="s">
        <v>82</v>
      </c>
      <c r="AY133" s="16" t="s">
        <v>113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80</v>
      </c>
      <c r="BK133" s="231">
        <f>ROUND(I133*H133,2)</f>
        <v>0</v>
      </c>
      <c r="BL133" s="16" t="s">
        <v>120</v>
      </c>
      <c r="BM133" s="230" t="s">
        <v>127</v>
      </c>
    </row>
    <row r="134" spans="1:47" s="2" customFormat="1" ht="12">
      <c r="A134" s="37"/>
      <c r="B134" s="38"/>
      <c r="C134" s="39"/>
      <c r="D134" s="232" t="s">
        <v>121</v>
      </c>
      <c r="E134" s="39"/>
      <c r="F134" s="233" t="s">
        <v>169</v>
      </c>
      <c r="G134" s="39"/>
      <c r="H134" s="39"/>
      <c r="I134" s="234"/>
      <c r="J134" s="39"/>
      <c r="K134" s="39"/>
      <c r="L134" s="43"/>
      <c r="M134" s="235"/>
      <c r="N134" s="23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121</v>
      </c>
      <c r="AU134" s="16" t="s">
        <v>82</v>
      </c>
    </row>
    <row r="135" spans="1:65" s="2" customFormat="1" ht="62.7" customHeight="1">
      <c r="A135" s="37"/>
      <c r="B135" s="38"/>
      <c r="C135" s="218" t="s">
        <v>120</v>
      </c>
      <c r="D135" s="218" t="s">
        <v>116</v>
      </c>
      <c r="E135" s="219" t="s">
        <v>170</v>
      </c>
      <c r="F135" s="220" t="s">
        <v>171</v>
      </c>
      <c r="G135" s="221" t="s">
        <v>160</v>
      </c>
      <c r="H135" s="222">
        <v>14.4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38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120</v>
      </c>
      <c r="AT135" s="230" t="s">
        <v>116</v>
      </c>
      <c r="AU135" s="230" t="s">
        <v>82</v>
      </c>
      <c r="AY135" s="16" t="s">
        <v>113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80</v>
      </c>
      <c r="BK135" s="231">
        <f>ROUND(I135*H135,2)</f>
        <v>0</v>
      </c>
      <c r="BL135" s="16" t="s">
        <v>120</v>
      </c>
      <c r="BM135" s="230" t="s">
        <v>132</v>
      </c>
    </row>
    <row r="136" spans="1:47" s="2" customFormat="1" ht="12">
      <c r="A136" s="37"/>
      <c r="B136" s="38"/>
      <c r="C136" s="39"/>
      <c r="D136" s="232" t="s">
        <v>121</v>
      </c>
      <c r="E136" s="39"/>
      <c r="F136" s="233" t="s">
        <v>171</v>
      </c>
      <c r="G136" s="39"/>
      <c r="H136" s="39"/>
      <c r="I136" s="234"/>
      <c r="J136" s="39"/>
      <c r="K136" s="39"/>
      <c r="L136" s="43"/>
      <c r="M136" s="235"/>
      <c r="N136" s="23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121</v>
      </c>
      <c r="AU136" s="16" t="s">
        <v>82</v>
      </c>
    </row>
    <row r="137" spans="1:51" s="13" customFormat="1" ht="12">
      <c r="A137" s="13"/>
      <c r="B137" s="241"/>
      <c r="C137" s="242"/>
      <c r="D137" s="232" t="s">
        <v>161</v>
      </c>
      <c r="E137" s="243" t="s">
        <v>1</v>
      </c>
      <c r="F137" s="244" t="s">
        <v>172</v>
      </c>
      <c r="G137" s="242"/>
      <c r="H137" s="245">
        <v>14.4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161</v>
      </c>
      <c r="AU137" s="251" t="s">
        <v>82</v>
      </c>
      <c r="AV137" s="13" t="s">
        <v>82</v>
      </c>
      <c r="AW137" s="13" t="s">
        <v>30</v>
      </c>
      <c r="AX137" s="13" t="s">
        <v>73</v>
      </c>
      <c r="AY137" s="251" t="s">
        <v>113</v>
      </c>
    </row>
    <row r="138" spans="1:51" s="14" customFormat="1" ht="12">
      <c r="A138" s="14"/>
      <c r="B138" s="252"/>
      <c r="C138" s="253"/>
      <c r="D138" s="232" t="s">
        <v>161</v>
      </c>
      <c r="E138" s="254" t="s">
        <v>1</v>
      </c>
      <c r="F138" s="255" t="s">
        <v>163</v>
      </c>
      <c r="G138" s="253"/>
      <c r="H138" s="256">
        <v>14.4</v>
      </c>
      <c r="I138" s="257"/>
      <c r="J138" s="253"/>
      <c r="K138" s="253"/>
      <c r="L138" s="258"/>
      <c r="M138" s="259"/>
      <c r="N138" s="260"/>
      <c r="O138" s="260"/>
      <c r="P138" s="260"/>
      <c r="Q138" s="260"/>
      <c r="R138" s="260"/>
      <c r="S138" s="260"/>
      <c r="T138" s="26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2" t="s">
        <v>161</v>
      </c>
      <c r="AU138" s="262" t="s">
        <v>82</v>
      </c>
      <c r="AV138" s="14" t="s">
        <v>120</v>
      </c>
      <c r="AW138" s="14" t="s">
        <v>30</v>
      </c>
      <c r="AX138" s="14" t="s">
        <v>80</v>
      </c>
      <c r="AY138" s="262" t="s">
        <v>113</v>
      </c>
    </row>
    <row r="139" spans="1:65" s="2" customFormat="1" ht="37.8" customHeight="1">
      <c r="A139" s="37"/>
      <c r="B139" s="38"/>
      <c r="C139" s="218" t="s">
        <v>112</v>
      </c>
      <c r="D139" s="218" t="s">
        <v>116</v>
      </c>
      <c r="E139" s="219" t="s">
        <v>173</v>
      </c>
      <c r="F139" s="220" t="s">
        <v>174</v>
      </c>
      <c r="G139" s="221" t="s">
        <v>160</v>
      </c>
      <c r="H139" s="222">
        <v>14.4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38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120</v>
      </c>
      <c r="AT139" s="230" t="s">
        <v>116</v>
      </c>
      <c r="AU139" s="230" t="s">
        <v>82</v>
      </c>
      <c r="AY139" s="16" t="s">
        <v>113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80</v>
      </c>
      <c r="BK139" s="231">
        <f>ROUND(I139*H139,2)</f>
        <v>0</v>
      </c>
      <c r="BL139" s="16" t="s">
        <v>120</v>
      </c>
      <c r="BM139" s="230" t="s">
        <v>135</v>
      </c>
    </row>
    <row r="140" spans="1:47" s="2" customFormat="1" ht="12">
      <c r="A140" s="37"/>
      <c r="B140" s="38"/>
      <c r="C140" s="39"/>
      <c r="D140" s="232" t="s">
        <v>121</v>
      </c>
      <c r="E140" s="39"/>
      <c r="F140" s="233" t="s">
        <v>174</v>
      </c>
      <c r="G140" s="39"/>
      <c r="H140" s="39"/>
      <c r="I140" s="234"/>
      <c r="J140" s="39"/>
      <c r="K140" s="39"/>
      <c r="L140" s="43"/>
      <c r="M140" s="235"/>
      <c r="N140" s="23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121</v>
      </c>
      <c r="AU140" s="16" t="s">
        <v>82</v>
      </c>
    </row>
    <row r="141" spans="1:65" s="2" customFormat="1" ht="44.25" customHeight="1">
      <c r="A141" s="37"/>
      <c r="B141" s="38"/>
      <c r="C141" s="218" t="s">
        <v>127</v>
      </c>
      <c r="D141" s="218" t="s">
        <v>116</v>
      </c>
      <c r="E141" s="219" t="s">
        <v>175</v>
      </c>
      <c r="F141" s="220" t="s">
        <v>176</v>
      </c>
      <c r="G141" s="221" t="s">
        <v>177</v>
      </c>
      <c r="H141" s="222">
        <v>25.92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120</v>
      </c>
      <c r="AT141" s="230" t="s">
        <v>116</v>
      </c>
      <c r="AU141" s="230" t="s">
        <v>82</v>
      </c>
      <c r="AY141" s="16" t="s">
        <v>113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80</v>
      </c>
      <c r="BK141" s="231">
        <f>ROUND(I141*H141,2)</f>
        <v>0</v>
      </c>
      <c r="BL141" s="16" t="s">
        <v>120</v>
      </c>
      <c r="BM141" s="230" t="s">
        <v>138</v>
      </c>
    </row>
    <row r="142" spans="1:47" s="2" customFormat="1" ht="12">
      <c r="A142" s="37"/>
      <c r="B142" s="38"/>
      <c r="C142" s="39"/>
      <c r="D142" s="232" t="s">
        <v>121</v>
      </c>
      <c r="E142" s="39"/>
      <c r="F142" s="233" t="s">
        <v>176</v>
      </c>
      <c r="G142" s="39"/>
      <c r="H142" s="39"/>
      <c r="I142" s="234"/>
      <c r="J142" s="39"/>
      <c r="K142" s="39"/>
      <c r="L142" s="43"/>
      <c r="M142" s="235"/>
      <c r="N142" s="23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121</v>
      </c>
      <c r="AU142" s="16" t="s">
        <v>82</v>
      </c>
    </row>
    <row r="143" spans="1:51" s="13" customFormat="1" ht="12">
      <c r="A143" s="13"/>
      <c r="B143" s="241"/>
      <c r="C143" s="242"/>
      <c r="D143" s="232" t="s">
        <v>161</v>
      </c>
      <c r="E143" s="243" t="s">
        <v>1</v>
      </c>
      <c r="F143" s="244" t="s">
        <v>178</v>
      </c>
      <c r="G143" s="242"/>
      <c r="H143" s="245">
        <v>25.92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161</v>
      </c>
      <c r="AU143" s="251" t="s">
        <v>82</v>
      </c>
      <c r="AV143" s="13" t="s">
        <v>82</v>
      </c>
      <c r="AW143" s="13" t="s">
        <v>30</v>
      </c>
      <c r="AX143" s="13" t="s">
        <v>73</v>
      </c>
      <c r="AY143" s="251" t="s">
        <v>113</v>
      </c>
    </row>
    <row r="144" spans="1:51" s="14" customFormat="1" ht="12">
      <c r="A144" s="14"/>
      <c r="B144" s="252"/>
      <c r="C144" s="253"/>
      <c r="D144" s="232" t="s">
        <v>161</v>
      </c>
      <c r="E144" s="254" t="s">
        <v>1</v>
      </c>
      <c r="F144" s="255" t="s">
        <v>163</v>
      </c>
      <c r="G144" s="253"/>
      <c r="H144" s="256">
        <v>25.92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161</v>
      </c>
      <c r="AU144" s="262" t="s">
        <v>82</v>
      </c>
      <c r="AV144" s="14" t="s">
        <v>120</v>
      </c>
      <c r="AW144" s="14" t="s">
        <v>30</v>
      </c>
      <c r="AX144" s="14" t="s">
        <v>80</v>
      </c>
      <c r="AY144" s="262" t="s">
        <v>113</v>
      </c>
    </row>
    <row r="145" spans="1:65" s="2" customFormat="1" ht="66.75" customHeight="1">
      <c r="A145" s="37"/>
      <c r="B145" s="38"/>
      <c r="C145" s="218" t="s">
        <v>139</v>
      </c>
      <c r="D145" s="218" t="s">
        <v>116</v>
      </c>
      <c r="E145" s="219" t="s">
        <v>179</v>
      </c>
      <c r="F145" s="220" t="s">
        <v>180</v>
      </c>
      <c r="G145" s="221" t="s">
        <v>160</v>
      </c>
      <c r="H145" s="222">
        <v>12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38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120</v>
      </c>
      <c r="AT145" s="230" t="s">
        <v>116</v>
      </c>
      <c r="AU145" s="230" t="s">
        <v>82</v>
      </c>
      <c r="AY145" s="16" t="s">
        <v>113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80</v>
      </c>
      <c r="BK145" s="231">
        <f>ROUND(I145*H145,2)</f>
        <v>0</v>
      </c>
      <c r="BL145" s="16" t="s">
        <v>120</v>
      </c>
      <c r="BM145" s="230" t="s">
        <v>142</v>
      </c>
    </row>
    <row r="146" spans="1:47" s="2" customFormat="1" ht="12">
      <c r="A146" s="37"/>
      <c r="B146" s="38"/>
      <c r="C146" s="39"/>
      <c r="D146" s="232" t="s">
        <v>121</v>
      </c>
      <c r="E146" s="39"/>
      <c r="F146" s="233" t="s">
        <v>180</v>
      </c>
      <c r="G146" s="39"/>
      <c r="H146" s="39"/>
      <c r="I146" s="234"/>
      <c r="J146" s="39"/>
      <c r="K146" s="39"/>
      <c r="L146" s="43"/>
      <c r="M146" s="235"/>
      <c r="N146" s="23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121</v>
      </c>
      <c r="AU146" s="16" t="s">
        <v>82</v>
      </c>
    </row>
    <row r="147" spans="1:51" s="13" customFormat="1" ht="12">
      <c r="A147" s="13"/>
      <c r="B147" s="241"/>
      <c r="C147" s="242"/>
      <c r="D147" s="232" t="s">
        <v>161</v>
      </c>
      <c r="E147" s="243" t="s">
        <v>1</v>
      </c>
      <c r="F147" s="244" t="s">
        <v>181</v>
      </c>
      <c r="G147" s="242"/>
      <c r="H147" s="245">
        <v>12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161</v>
      </c>
      <c r="AU147" s="251" t="s">
        <v>82</v>
      </c>
      <c r="AV147" s="13" t="s">
        <v>82</v>
      </c>
      <c r="AW147" s="13" t="s">
        <v>30</v>
      </c>
      <c r="AX147" s="13" t="s">
        <v>73</v>
      </c>
      <c r="AY147" s="251" t="s">
        <v>113</v>
      </c>
    </row>
    <row r="148" spans="1:51" s="14" customFormat="1" ht="12">
      <c r="A148" s="14"/>
      <c r="B148" s="252"/>
      <c r="C148" s="253"/>
      <c r="D148" s="232" t="s">
        <v>161</v>
      </c>
      <c r="E148" s="254" t="s">
        <v>1</v>
      </c>
      <c r="F148" s="255" t="s">
        <v>163</v>
      </c>
      <c r="G148" s="253"/>
      <c r="H148" s="256">
        <v>12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161</v>
      </c>
      <c r="AU148" s="262" t="s">
        <v>82</v>
      </c>
      <c r="AV148" s="14" t="s">
        <v>120</v>
      </c>
      <c r="AW148" s="14" t="s">
        <v>30</v>
      </c>
      <c r="AX148" s="14" t="s">
        <v>80</v>
      </c>
      <c r="AY148" s="262" t="s">
        <v>113</v>
      </c>
    </row>
    <row r="149" spans="1:65" s="2" customFormat="1" ht="16.5" customHeight="1">
      <c r="A149" s="37"/>
      <c r="B149" s="38"/>
      <c r="C149" s="263" t="s">
        <v>132</v>
      </c>
      <c r="D149" s="263" t="s">
        <v>182</v>
      </c>
      <c r="E149" s="264" t="s">
        <v>183</v>
      </c>
      <c r="F149" s="265" t="s">
        <v>184</v>
      </c>
      <c r="G149" s="266" t="s">
        <v>177</v>
      </c>
      <c r="H149" s="267">
        <v>24</v>
      </c>
      <c r="I149" s="268"/>
      <c r="J149" s="269">
        <f>ROUND(I149*H149,2)</f>
        <v>0</v>
      </c>
      <c r="K149" s="270"/>
      <c r="L149" s="271"/>
      <c r="M149" s="272" t="s">
        <v>1</v>
      </c>
      <c r="N149" s="273" t="s">
        <v>38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132</v>
      </c>
      <c r="AT149" s="230" t="s">
        <v>182</v>
      </c>
      <c r="AU149" s="230" t="s">
        <v>82</v>
      </c>
      <c r="AY149" s="16" t="s">
        <v>113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80</v>
      </c>
      <c r="BK149" s="231">
        <f>ROUND(I149*H149,2)</f>
        <v>0</v>
      </c>
      <c r="BL149" s="16" t="s">
        <v>120</v>
      </c>
      <c r="BM149" s="230" t="s">
        <v>147</v>
      </c>
    </row>
    <row r="150" spans="1:47" s="2" customFormat="1" ht="12">
      <c r="A150" s="37"/>
      <c r="B150" s="38"/>
      <c r="C150" s="39"/>
      <c r="D150" s="232" t="s">
        <v>121</v>
      </c>
      <c r="E150" s="39"/>
      <c r="F150" s="233" t="s">
        <v>184</v>
      </c>
      <c r="G150" s="39"/>
      <c r="H150" s="39"/>
      <c r="I150" s="234"/>
      <c r="J150" s="39"/>
      <c r="K150" s="39"/>
      <c r="L150" s="43"/>
      <c r="M150" s="235"/>
      <c r="N150" s="23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121</v>
      </c>
      <c r="AU150" s="16" t="s">
        <v>82</v>
      </c>
    </row>
    <row r="151" spans="1:51" s="13" customFormat="1" ht="12">
      <c r="A151" s="13"/>
      <c r="B151" s="241"/>
      <c r="C151" s="242"/>
      <c r="D151" s="232" t="s">
        <v>161</v>
      </c>
      <c r="E151" s="243" t="s">
        <v>1</v>
      </c>
      <c r="F151" s="244" t="s">
        <v>185</v>
      </c>
      <c r="G151" s="242"/>
      <c r="H151" s="245">
        <v>24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161</v>
      </c>
      <c r="AU151" s="251" t="s">
        <v>82</v>
      </c>
      <c r="AV151" s="13" t="s">
        <v>82</v>
      </c>
      <c r="AW151" s="13" t="s">
        <v>30</v>
      </c>
      <c r="AX151" s="13" t="s">
        <v>73</v>
      </c>
      <c r="AY151" s="251" t="s">
        <v>113</v>
      </c>
    </row>
    <row r="152" spans="1:51" s="14" customFormat="1" ht="12">
      <c r="A152" s="14"/>
      <c r="B152" s="252"/>
      <c r="C152" s="253"/>
      <c r="D152" s="232" t="s">
        <v>161</v>
      </c>
      <c r="E152" s="254" t="s">
        <v>1</v>
      </c>
      <c r="F152" s="255" t="s">
        <v>163</v>
      </c>
      <c r="G152" s="253"/>
      <c r="H152" s="256">
        <v>24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161</v>
      </c>
      <c r="AU152" s="262" t="s">
        <v>82</v>
      </c>
      <c r="AV152" s="14" t="s">
        <v>120</v>
      </c>
      <c r="AW152" s="14" t="s">
        <v>30</v>
      </c>
      <c r="AX152" s="14" t="s">
        <v>80</v>
      </c>
      <c r="AY152" s="262" t="s">
        <v>113</v>
      </c>
    </row>
    <row r="153" spans="1:65" s="2" customFormat="1" ht="44.25" customHeight="1">
      <c r="A153" s="37"/>
      <c r="B153" s="38"/>
      <c r="C153" s="218" t="s">
        <v>186</v>
      </c>
      <c r="D153" s="218" t="s">
        <v>116</v>
      </c>
      <c r="E153" s="219" t="s">
        <v>187</v>
      </c>
      <c r="F153" s="220" t="s">
        <v>188</v>
      </c>
      <c r="G153" s="221" t="s">
        <v>160</v>
      </c>
      <c r="H153" s="222">
        <v>21.6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38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120</v>
      </c>
      <c r="AT153" s="230" t="s">
        <v>116</v>
      </c>
      <c r="AU153" s="230" t="s">
        <v>82</v>
      </c>
      <c r="AY153" s="16" t="s">
        <v>113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80</v>
      </c>
      <c r="BK153" s="231">
        <f>ROUND(I153*H153,2)</f>
        <v>0</v>
      </c>
      <c r="BL153" s="16" t="s">
        <v>120</v>
      </c>
      <c r="BM153" s="230" t="s">
        <v>189</v>
      </c>
    </row>
    <row r="154" spans="1:47" s="2" customFormat="1" ht="12">
      <c r="A154" s="37"/>
      <c r="B154" s="38"/>
      <c r="C154" s="39"/>
      <c r="D154" s="232" t="s">
        <v>121</v>
      </c>
      <c r="E154" s="39"/>
      <c r="F154" s="233" t="s">
        <v>188</v>
      </c>
      <c r="G154" s="39"/>
      <c r="H154" s="39"/>
      <c r="I154" s="234"/>
      <c r="J154" s="39"/>
      <c r="K154" s="39"/>
      <c r="L154" s="43"/>
      <c r="M154" s="235"/>
      <c r="N154" s="23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121</v>
      </c>
      <c r="AU154" s="16" t="s">
        <v>82</v>
      </c>
    </row>
    <row r="155" spans="1:51" s="13" customFormat="1" ht="12">
      <c r="A155" s="13"/>
      <c r="B155" s="241"/>
      <c r="C155" s="242"/>
      <c r="D155" s="232" t="s">
        <v>161</v>
      </c>
      <c r="E155" s="243" t="s">
        <v>1</v>
      </c>
      <c r="F155" s="244" t="s">
        <v>190</v>
      </c>
      <c r="G155" s="242"/>
      <c r="H155" s="245">
        <v>21.6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161</v>
      </c>
      <c r="AU155" s="251" t="s">
        <v>82</v>
      </c>
      <c r="AV155" s="13" t="s">
        <v>82</v>
      </c>
      <c r="AW155" s="13" t="s">
        <v>30</v>
      </c>
      <c r="AX155" s="13" t="s">
        <v>73</v>
      </c>
      <c r="AY155" s="251" t="s">
        <v>113</v>
      </c>
    </row>
    <row r="156" spans="1:51" s="14" customFormat="1" ht="12">
      <c r="A156" s="14"/>
      <c r="B156" s="252"/>
      <c r="C156" s="253"/>
      <c r="D156" s="232" t="s">
        <v>161</v>
      </c>
      <c r="E156" s="254" t="s">
        <v>1</v>
      </c>
      <c r="F156" s="255" t="s">
        <v>163</v>
      </c>
      <c r="G156" s="253"/>
      <c r="H156" s="256">
        <v>21.6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161</v>
      </c>
      <c r="AU156" s="262" t="s">
        <v>82</v>
      </c>
      <c r="AV156" s="14" t="s">
        <v>120</v>
      </c>
      <c r="AW156" s="14" t="s">
        <v>30</v>
      </c>
      <c r="AX156" s="14" t="s">
        <v>80</v>
      </c>
      <c r="AY156" s="262" t="s">
        <v>113</v>
      </c>
    </row>
    <row r="157" spans="1:65" s="2" customFormat="1" ht="37.8" customHeight="1">
      <c r="A157" s="37"/>
      <c r="B157" s="38"/>
      <c r="C157" s="218" t="s">
        <v>135</v>
      </c>
      <c r="D157" s="218" t="s">
        <v>116</v>
      </c>
      <c r="E157" s="219" t="s">
        <v>191</v>
      </c>
      <c r="F157" s="220" t="s">
        <v>192</v>
      </c>
      <c r="G157" s="221" t="s">
        <v>166</v>
      </c>
      <c r="H157" s="222">
        <v>30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120</v>
      </c>
      <c r="AT157" s="230" t="s">
        <v>116</v>
      </c>
      <c r="AU157" s="230" t="s">
        <v>82</v>
      </c>
      <c r="AY157" s="16" t="s">
        <v>113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80</v>
      </c>
      <c r="BK157" s="231">
        <f>ROUND(I157*H157,2)</f>
        <v>0</v>
      </c>
      <c r="BL157" s="16" t="s">
        <v>120</v>
      </c>
      <c r="BM157" s="230" t="s">
        <v>193</v>
      </c>
    </row>
    <row r="158" spans="1:47" s="2" customFormat="1" ht="12">
      <c r="A158" s="37"/>
      <c r="B158" s="38"/>
      <c r="C158" s="39"/>
      <c r="D158" s="232" t="s">
        <v>121</v>
      </c>
      <c r="E158" s="39"/>
      <c r="F158" s="233" t="s">
        <v>192</v>
      </c>
      <c r="G158" s="39"/>
      <c r="H158" s="39"/>
      <c r="I158" s="234"/>
      <c r="J158" s="39"/>
      <c r="K158" s="39"/>
      <c r="L158" s="43"/>
      <c r="M158" s="235"/>
      <c r="N158" s="23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121</v>
      </c>
      <c r="AU158" s="16" t="s">
        <v>82</v>
      </c>
    </row>
    <row r="159" spans="1:65" s="2" customFormat="1" ht="16.5" customHeight="1">
      <c r="A159" s="37"/>
      <c r="B159" s="38"/>
      <c r="C159" s="263" t="s">
        <v>194</v>
      </c>
      <c r="D159" s="263" t="s">
        <v>182</v>
      </c>
      <c r="E159" s="264" t="s">
        <v>195</v>
      </c>
      <c r="F159" s="265" t="s">
        <v>196</v>
      </c>
      <c r="G159" s="266" t="s">
        <v>177</v>
      </c>
      <c r="H159" s="267">
        <v>4.8</v>
      </c>
      <c r="I159" s="268"/>
      <c r="J159" s="269">
        <f>ROUND(I159*H159,2)</f>
        <v>0</v>
      </c>
      <c r="K159" s="270"/>
      <c r="L159" s="271"/>
      <c r="M159" s="272" t="s">
        <v>1</v>
      </c>
      <c r="N159" s="273" t="s">
        <v>38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132</v>
      </c>
      <c r="AT159" s="230" t="s">
        <v>182</v>
      </c>
      <c r="AU159" s="230" t="s">
        <v>82</v>
      </c>
      <c r="AY159" s="16" t="s">
        <v>113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80</v>
      </c>
      <c r="BK159" s="231">
        <f>ROUND(I159*H159,2)</f>
        <v>0</v>
      </c>
      <c r="BL159" s="16" t="s">
        <v>120</v>
      </c>
      <c r="BM159" s="230" t="s">
        <v>197</v>
      </c>
    </row>
    <row r="160" spans="1:47" s="2" customFormat="1" ht="12">
      <c r="A160" s="37"/>
      <c r="B160" s="38"/>
      <c r="C160" s="39"/>
      <c r="D160" s="232" t="s">
        <v>121</v>
      </c>
      <c r="E160" s="39"/>
      <c r="F160" s="233" t="s">
        <v>196</v>
      </c>
      <c r="G160" s="39"/>
      <c r="H160" s="39"/>
      <c r="I160" s="234"/>
      <c r="J160" s="39"/>
      <c r="K160" s="39"/>
      <c r="L160" s="43"/>
      <c r="M160" s="235"/>
      <c r="N160" s="23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121</v>
      </c>
      <c r="AU160" s="16" t="s">
        <v>82</v>
      </c>
    </row>
    <row r="161" spans="1:65" s="2" customFormat="1" ht="37.8" customHeight="1">
      <c r="A161" s="37"/>
      <c r="B161" s="38"/>
      <c r="C161" s="218" t="s">
        <v>138</v>
      </c>
      <c r="D161" s="218" t="s">
        <v>116</v>
      </c>
      <c r="E161" s="219" t="s">
        <v>198</v>
      </c>
      <c r="F161" s="220" t="s">
        <v>199</v>
      </c>
      <c r="G161" s="221" t="s">
        <v>166</v>
      </c>
      <c r="H161" s="222">
        <v>30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38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120</v>
      </c>
      <c r="AT161" s="230" t="s">
        <v>116</v>
      </c>
      <c r="AU161" s="230" t="s">
        <v>82</v>
      </c>
      <c r="AY161" s="16" t="s">
        <v>113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80</v>
      </c>
      <c r="BK161" s="231">
        <f>ROUND(I161*H161,2)</f>
        <v>0</v>
      </c>
      <c r="BL161" s="16" t="s">
        <v>120</v>
      </c>
      <c r="BM161" s="230" t="s">
        <v>200</v>
      </c>
    </row>
    <row r="162" spans="1:47" s="2" customFormat="1" ht="12">
      <c r="A162" s="37"/>
      <c r="B162" s="38"/>
      <c r="C162" s="39"/>
      <c r="D162" s="232" t="s">
        <v>121</v>
      </c>
      <c r="E162" s="39"/>
      <c r="F162" s="233" t="s">
        <v>199</v>
      </c>
      <c r="G162" s="39"/>
      <c r="H162" s="39"/>
      <c r="I162" s="234"/>
      <c r="J162" s="39"/>
      <c r="K162" s="39"/>
      <c r="L162" s="43"/>
      <c r="M162" s="235"/>
      <c r="N162" s="236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121</v>
      </c>
      <c r="AU162" s="16" t="s">
        <v>82</v>
      </c>
    </row>
    <row r="163" spans="1:65" s="2" customFormat="1" ht="16.5" customHeight="1">
      <c r="A163" s="37"/>
      <c r="B163" s="38"/>
      <c r="C163" s="263" t="s">
        <v>201</v>
      </c>
      <c r="D163" s="263" t="s">
        <v>182</v>
      </c>
      <c r="E163" s="264" t="s">
        <v>202</v>
      </c>
      <c r="F163" s="265" t="s">
        <v>203</v>
      </c>
      <c r="G163" s="266" t="s">
        <v>204</v>
      </c>
      <c r="H163" s="267">
        <v>0.6</v>
      </c>
      <c r="I163" s="268"/>
      <c r="J163" s="269">
        <f>ROUND(I163*H163,2)</f>
        <v>0</v>
      </c>
      <c r="K163" s="270"/>
      <c r="L163" s="271"/>
      <c r="M163" s="272" t="s">
        <v>1</v>
      </c>
      <c r="N163" s="273" t="s">
        <v>38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132</v>
      </c>
      <c r="AT163" s="230" t="s">
        <v>182</v>
      </c>
      <c r="AU163" s="230" t="s">
        <v>82</v>
      </c>
      <c r="AY163" s="16" t="s">
        <v>113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80</v>
      </c>
      <c r="BK163" s="231">
        <f>ROUND(I163*H163,2)</f>
        <v>0</v>
      </c>
      <c r="BL163" s="16" t="s">
        <v>120</v>
      </c>
      <c r="BM163" s="230" t="s">
        <v>205</v>
      </c>
    </row>
    <row r="164" spans="1:47" s="2" customFormat="1" ht="12">
      <c r="A164" s="37"/>
      <c r="B164" s="38"/>
      <c r="C164" s="39"/>
      <c r="D164" s="232" t="s">
        <v>121</v>
      </c>
      <c r="E164" s="39"/>
      <c r="F164" s="233" t="s">
        <v>203</v>
      </c>
      <c r="G164" s="39"/>
      <c r="H164" s="39"/>
      <c r="I164" s="234"/>
      <c r="J164" s="39"/>
      <c r="K164" s="39"/>
      <c r="L164" s="43"/>
      <c r="M164" s="235"/>
      <c r="N164" s="23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121</v>
      </c>
      <c r="AU164" s="16" t="s">
        <v>82</v>
      </c>
    </row>
    <row r="165" spans="1:51" s="13" customFormat="1" ht="12">
      <c r="A165" s="13"/>
      <c r="B165" s="241"/>
      <c r="C165" s="242"/>
      <c r="D165" s="232" t="s">
        <v>161</v>
      </c>
      <c r="E165" s="243" t="s">
        <v>1</v>
      </c>
      <c r="F165" s="244" t="s">
        <v>206</v>
      </c>
      <c r="G165" s="242"/>
      <c r="H165" s="245">
        <v>0.6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161</v>
      </c>
      <c r="AU165" s="251" t="s">
        <v>82</v>
      </c>
      <c r="AV165" s="13" t="s">
        <v>82</v>
      </c>
      <c r="AW165" s="13" t="s">
        <v>30</v>
      </c>
      <c r="AX165" s="13" t="s">
        <v>73</v>
      </c>
      <c r="AY165" s="251" t="s">
        <v>113</v>
      </c>
    </row>
    <row r="166" spans="1:51" s="14" customFormat="1" ht="12">
      <c r="A166" s="14"/>
      <c r="B166" s="252"/>
      <c r="C166" s="253"/>
      <c r="D166" s="232" t="s">
        <v>161</v>
      </c>
      <c r="E166" s="254" t="s">
        <v>1</v>
      </c>
      <c r="F166" s="255" t="s">
        <v>163</v>
      </c>
      <c r="G166" s="253"/>
      <c r="H166" s="256">
        <v>0.6</v>
      </c>
      <c r="I166" s="257"/>
      <c r="J166" s="253"/>
      <c r="K166" s="253"/>
      <c r="L166" s="258"/>
      <c r="M166" s="259"/>
      <c r="N166" s="260"/>
      <c r="O166" s="260"/>
      <c r="P166" s="260"/>
      <c r="Q166" s="260"/>
      <c r="R166" s="260"/>
      <c r="S166" s="260"/>
      <c r="T166" s="26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2" t="s">
        <v>161</v>
      </c>
      <c r="AU166" s="262" t="s">
        <v>82</v>
      </c>
      <c r="AV166" s="14" t="s">
        <v>120</v>
      </c>
      <c r="AW166" s="14" t="s">
        <v>30</v>
      </c>
      <c r="AX166" s="14" t="s">
        <v>80</v>
      </c>
      <c r="AY166" s="262" t="s">
        <v>113</v>
      </c>
    </row>
    <row r="167" spans="1:63" s="12" customFormat="1" ht="22.8" customHeight="1">
      <c r="A167" s="12"/>
      <c r="B167" s="202"/>
      <c r="C167" s="203"/>
      <c r="D167" s="204" t="s">
        <v>72</v>
      </c>
      <c r="E167" s="216" t="s">
        <v>124</v>
      </c>
      <c r="F167" s="216" t="s">
        <v>207</v>
      </c>
      <c r="G167" s="203"/>
      <c r="H167" s="203"/>
      <c r="I167" s="206"/>
      <c r="J167" s="217">
        <f>BK167</f>
        <v>0</v>
      </c>
      <c r="K167" s="203"/>
      <c r="L167" s="208"/>
      <c r="M167" s="209"/>
      <c r="N167" s="210"/>
      <c r="O167" s="210"/>
      <c r="P167" s="211">
        <f>SUM(P168:P171)</f>
        <v>0</v>
      </c>
      <c r="Q167" s="210"/>
      <c r="R167" s="211">
        <f>SUM(R168:R171)</f>
        <v>0</v>
      </c>
      <c r="S167" s="210"/>
      <c r="T167" s="212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80</v>
      </c>
      <c r="AT167" s="214" t="s">
        <v>72</v>
      </c>
      <c r="AU167" s="214" t="s">
        <v>80</v>
      </c>
      <c r="AY167" s="213" t="s">
        <v>113</v>
      </c>
      <c r="BK167" s="215">
        <f>SUM(BK168:BK171)</f>
        <v>0</v>
      </c>
    </row>
    <row r="168" spans="1:65" s="2" customFormat="1" ht="24.15" customHeight="1">
      <c r="A168" s="37"/>
      <c r="B168" s="38"/>
      <c r="C168" s="218" t="s">
        <v>142</v>
      </c>
      <c r="D168" s="218" t="s">
        <v>116</v>
      </c>
      <c r="E168" s="219" t="s">
        <v>208</v>
      </c>
      <c r="F168" s="220" t="s">
        <v>209</v>
      </c>
      <c r="G168" s="221" t="s">
        <v>210</v>
      </c>
      <c r="H168" s="222">
        <v>30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38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120</v>
      </c>
      <c r="AT168" s="230" t="s">
        <v>116</v>
      </c>
      <c r="AU168" s="230" t="s">
        <v>82</v>
      </c>
      <c r="AY168" s="16" t="s">
        <v>113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80</v>
      </c>
      <c r="BK168" s="231">
        <f>ROUND(I168*H168,2)</f>
        <v>0</v>
      </c>
      <c r="BL168" s="16" t="s">
        <v>120</v>
      </c>
      <c r="BM168" s="230" t="s">
        <v>211</v>
      </c>
    </row>
    <row r="169" spans="1:47" s="2" customFormat="1" ht="12">
      <c r="A169" s="37"/>
      <c r="B169" s="38"/>
      <c r="C169" s="39"/>
      <c r="D169" s="232" t="s">
        <v>121</v>
      </c>
      <c r="E169" s="39"/>
      <c r="F169" s="233" t="s">
        <v>209</v>
      </c>
      <c r="G169" s="39"/>
      <c r="H169" s="39"/>
      <c r="I169" s="234"/>
      <c r="J169" s="39"/>
      <c r="K169" s="39"/>
      <c r="L169" s="43"/>
      <c r="M169" s="235"/>
      <c r="N169" s="236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121</v>
      </c>
      <c r="AU169" s="16" t="s">
        <v>82</v>
      </c>
    </row>
    <row r="170" spans="1:51" s="13" customFormat="1" ht="12">
      <c r="A170" s="13"/>
      <c r="B170" s="241"/>
      <c r="C170" s="242"/>
      <c r="D170" s="232" t="s">
        <v>161</v>
      </c>
      <c r="E170" s="243" t="s">
        <v>1</v>
      </c>
      <c r="F170" s="244" t="s">
        <v>212</v>
      </c>
      <c r="G170" s="242"/>
      <c r="H170" s="245">
        <v>30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161</v>
      </c>
      <c r="AU170" s="251" t="s">
        <v>82</v>
      </c>
      <c r="AV170" s="13" t="s">
        <v>82</v>
      </c>
      <c r="AW170" s="13" t="s">
        <v>30</v>
      </c>
      <c r="AX170" s="13" t="s">
        <v>73</v>
      </c>
      <c r="AY170" s="251" t="s">
        <v>113</v>
      </c>
    </row>
    <row r="171" spans="1:51" s="14" customFormat="1" ht="12">
      <c r="A171" s="14"/>
      <c r="B171" s="252"/>
      <c r="C171" s="253"/>
      <c r="D171" s="232" t="s">
        <v>161</v>
      </c>
      <c r="E171" s="254" t="s">
        <v>1</v>
      </c>
      <c r="F171" s="255" t="s">
        <v>163</v>
      </c>
      <c r="G171" s="253"/>
      <c r="H171" s="256">
        <v>30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161</v>
      </c>
      <c r="AU171" s="262" t="s">
        <v>82</v>
      </c>
      <c r="AV171" s="14" t="s">
        <v>120</v>
      </c>
      <c r="AW171" s="14" t="s">
        <v>30</v>
      </c>
      <c r="AX171" s="14" t="s">
        <v>80</v>
      </c>
      <c r="AY171" s="262" t="s">
        <v>113</v>
      </c>
    </row>
    <row r="172" spans="1:63" s="12" customFormat="1" ht="22.8" customHeight="1">
      <c r="A172" s="12"/>
      <c r="B172" s="202"/>
      <c r="C172" s="203"/>
      <c r="D172" s="204" t="s">
        <v>72</v>
      </c>
      <c r="E172" s="216" t="s">
        <v>120</v>
      </c>
      <c r="F172" s="216" t="s">
        <v>213</v>
      </c>
      <c r="G172" s="203"/>
      <c r="H172" s="203"/>
      <c r="I172" s="206"/>
      <c r="J172" s="217">
        <f>BK172</f>
        <v>0</v>
      </c>
      <c r="K172" s="203"/>
      <c r="L172" s="208"/>
      <c r="M172" s="209"/>
      <c r="N172" s="210"/>
      <c r="O172" s="210"/>
      <c r="P172" s="211">
        <f>SUM(P173:P176)</f>
        <v>0</v>
      </c>
      <c r="Q172" s="210"/>
      <c r="R172" s="211">
        <f>SUM(R173:R176)</f>
        <v>0</v>
      </c>
      <c r="S172" s="210"/>
      <c r="T172" s="212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3" t="s">
        <v>80</v>
      </c>
      <c r="AT172" s="214" t="s">
        <v>72</v>
      </c>
      <c r="AU172" s="214" t="s">
        <v>80</v>
      </c>
      <c r="AY172" s="213" t="s">
        <v>113</v>
      </c>
      <c r="BK172" s="215">
        <f>SUM(BK173:BK176)</f>
        <v>0</v>
      </c>
    </row>
    <row r="173" spans="1:65" s="2" customFormat="1" ht="33" customHeight="1">
      <c r="A173" s="37"/>
      <c r="B173" s="38"/>
      <c r="C173" s="218" t="s">
        <v>8</v>
      </c>
      <c r="D173" s="218" t="s">
        <v>116</v>
      </c>
      <c r="E173" s="219" t="s">
        <v>214</v>
      </c>
      <c r="F173" s="220" t="s">
        <v>215</v>
      </c>
      <c r="G173" s="221" t="s">
        <v>160</v>
      </c>
      <c r="H173" s="222">
        <v>2.4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120</v>
      </c>
      <c r="AT173" s="230" t="s">
        <v>116</v>
      </c>
      <c r="AU173" s="230" t="s">
        <v>82</v>
      </c>
      <c r="AY173" s="16" t="s">
        <v>113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80</v>
      </c>
      <c r="BK173" s="231">
        <f>ROUND(I173*H173,2)</f>
        <v>0</v>
      </c>
      <c r="BL173" s="16" t="s">
        <v>120</v>
      </c>
      <c r="BM173" s="230" t="s">
        <v>212</v>
      </c>
    </row>
    <row r="174" spans="1:47" s="2" customFormat="1" ht="12">
      <c r="A174" s="37"/>
      <c r="B174" s="38"/>
      <c r="C174" s="39"/>
      <c r="D174" s="232" t="s">
        <v>121</v>
      </c>
      <c r="E174" s="39"/>
      <c r="F174" s="233" t="s">
        <v>215</v>
      </c>
      <c r="G174" s="39"/>
      <c r="H174" s="39"/>
      <c r="I174" s="234"/>
      <c r="J174" s="39"/>
      <c r="K174" s="39"/>
      <c r="L174" s="43"/>
      <c r="M174" s="235"/>
      <c r="N174" s="236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121</v>
      </c>
      <c r="AU174" s="16" t="s">
        <v>82</v>
      </c>
    </row>
    <row r="175" spans="1:51" s="13" customFormat="1" ht="12">
      <c r="A175" s="13"/>
      <c r="B175" s="241"/>
      <c r="C175" s="242"/>
      <c r="D175" s="232" t="s">
        <v>161</v>
      </c>
      <c r="E175" s="243" t="s">
        <v>1</v>
      </c>
      <c r="F175" s="244" t="s">
        <v>216</v>
      </c>
      <c r="G175" s="242"/>
      <c r="H175" s="245">
        <v>2.4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161</v>
      </c>
      <c r="AU175" s="251" t="s">
        <v>82</v>
      </c>
      <c r="AV175" s="13" t="s">
        <v>82</v>
      </c>
      <c r="AW175" s="13" t="s">
        <v>30</v>
      </c>
      <c r="AX175" s="13" t="s">
        <v>73</v>
      </c>
      <c r="AY175" s="251" t="s">
        <v>113</v>
      </c>
    </row>
    <row r="176" spans="1:51" s="14" customFormat="1" ht="12">
      <c r="A176" s="14"/>
      <c r="B176" s="252"/>
      <c r="C176" s="253"/>
      <c r="D176" s="232" t="s">
        <v>161</v>
      </c>
      <c r="E176" s="254" t="s">
        <v>1</v>
      </c>
      <c r="F176" s="255" t="s">
        <v>163</v>
      </c>
      <c r="G176" s="253"/>
      <c r="H176" s="256">
        <v>2.4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161</v>
      </c>
      <c r="AU176" s="262" t="s">
        <v>82</v>
      </c>
      <c r="AV176" s="14" t="s">
        <v>120</v>
      </c>
      <c r="AW176" s="14" t="s">
        <v>30</v>
      </c>
      <c r="AX176" s="14" t="s">
        <v>80</v>
      </c>
      <c r="AY176" s="262" t="s">
        <v>113</v>
      </c>
    </row>
    <row r="177" spans="1:63" s="12" customFormat="1" ht="22.8" customHeight="1">
      <c r="A177" s="12"/>
      <c r="B177" s="202"/>
      <c r="C177" s="203"/>
      <c r="D177" s="204" t="s">
        <v>72</v>
      </c>
      <c r="E177" s="216" t="s">
        <v>132</v>
      </c>
      <c r="F177" s="216" t="s">
        <v>217</v>
      </c>
      <c r="G177" s="203"/>
      <c r="H177" s="203"/>
      <c r="I177" s="206"/>
      <c r="J177" s="217">
        <f>BK177</f>
        <v>0</v>
      </c>
      <c r="K177" s="203"/>
      <c r="L177" s="208"/>
      <c r="M177" s="209"/>
      <c r="N177" s="210"/>
      <c r="O177" s="210"/>
      <c r="P177" s="211">
        <f>SUM(P178:P207)</f>
        <v>0</v>
      </c>
      <c r="Q177" s="210"/>
      <c r="R177" s="211">
        <f>SUM(R178:R207)</f>
        <v>0</v>
      </c>
      <c r="S177" s="210"/>
      <c r="T177" s="212">
        <f>SUM(T178:T207)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3" t="s">
        <v>80</v>
      </c>
      <c r="AT177" s="214" t="s">
        <v>72</v>
      </c>
      <c r="AU177" s="214" t="s">
        <v>80</v>
      </c>
      <c r="AY177" s="213" t="s">
        <v>113</v>
      </c>
      <c r="BK177" s="215">
        <f>SUM(BK178:BK207)</f>
        <v>0</v>
      </c>
    </row>
    <row r="178" spans="1:65" s="2" customFormat="1" ht="44.25" customHeight="1">
      <c r="A178" s="37"/>
      <c r="B178" s="38"/>
      <c r="C178" s="218" t="s">
        <v>147</v>
      </c>
      <c r="D178" s="218" t="s">
        <v>116</v>
      </c>
      <c r="E178" s="219" t="s">
        <v>218</v>
      </c>
      <c r="F178" s="220" t="s">
        <v>219</v>
      </c>
      <c r="G178" s="221" t="s">
        <v>210</v>
      </c>
      <c r="H178" s="222">
        <v>30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38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120</v>
      </c>
      <c r="AT178" s="230" t="s">
        <v>116</v>
      </c>
      <c r="AU178" s="230" t="s">
        <v>82</v>
      </c>
      <c r="AY178" s="16" t="s">
        <v>113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80</v>
      </c>
      <c r="BK178" s="231">
        <f>ROUND(I178*H178,2)</f>
        <v>0</v>
      </c>
      <c r="BL178" s="16" t="s">
        <v>120</v>
      </c>
      <c r="BM178" s="230" t="s">
        <v>220</v>
      </c>
    </row>
    <row r="179" spans="1:47" s="2" customFormat="1" ht="12">
      <c r="A179" s="37"/>
      <c r="B179" s="38"/>
      <c r="C179" s="39"/>
      <c r="D179" s="232" t="s">
        <v>121</v>
      </c>
      <c r="E179" s="39"/>
      <c r="F179" s="233" t="s">
        <v>219</v>
      </c>
      <c r="G179" s="39"/>
      <c r="H179" s="39"/>
      <c r="I179" s="234"/>
      <c r="J179" s="39"/>
      <c r="K179" s="39"/>
      <c r="L179" s="43"/>
      <c r="M179" s="235"/>
      <c r="N179" s="236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121</v>
      </c>
      <c r="AU179" s="16" t="s">
        <v>82</v>
      </c>
    </row>
    <row r="180" spans="1:65" s="2" customFormat="1" ht="37.8" customHeight="1">
      <c r="A180" s="37"/>
      <c r="B180" s="38"/>
      <c r="C180" s="218" t="s">
        <v>221</v>
      </c>
      <c r="D180" s="218" t="s">
        <v>116</v>
      </c>
      <c r="E180" s="219" t="s">
        <v>222</v>
      </c>
      <c r="F180" s="220" t="s">
        <v>223</v>
      </c>
      <c r="G180" s="221" t="s">
        <v>224</v>
      </c>
      <c r="H180" s="222">
        <v>1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38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120</v>
      </c>
      <c r="AT180" s="230" t="s">
        <v>116</v>
      </c>
      <c r="AU180" s="230" t="s">
        <v>82</v>
      </c>
      <c r="AY180" s="16" t="s">
        <v>113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80</v>
      </c>
      <c r="BK180" s="231">
        <f>ROUND(I180*H180,2)</f>
        <v>0</v>
      </c>
      <c r="BL180" s="16" t="s">
        <v>120</v>
      </c>
      <c r="BM180" s="230" t="s">
        <v>225</v>
      </c>
    </row>
    <row r="181" spans="1:47" s="2" customFormat="1" ht="12">
      <c r="A181" s="37"/>
      <c r="B181" s="38"/>
      <c r="C181" s="39"/>
      <c r="D181" s="232" t="s">
        <v>121</v>
      </c>
      <c r="E181" s="39"/>
      <c r="F181" s="233" t="s">
        <v>223</v>
      </c>
      <c r="G181" s="39"/>
      <c r="H181" s="39"/>
      <c r="I181" s="234"/>
      <c r="J181" s="39"/>
      <c r="K181" s="39"/>
      <c r="L181" s="43"/>
      <c r="M181" s="235"/>
      <c r="N181" s="236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121</v>
      </c>
      <c r="AU181" s="16" t="s">
        <v>82</v>
      </c>
    </row>
    <row r="182" spans="1:65" s="2" customFormat="1" ht="16.5" customHeight="1">
      <c r="A182" s="37"/>
      <c r="B182" s="38"/>
      <c r="C182" s="263" t="s">
        <v>189</v>
      </c>
      <c r="D182" s="263" t="s">
        <v>182</v>
      </c>
      <c r="E182" s="264" t="s">
        <v>226</v>
      </c>
      <c r="F182" s="265" t="s">
        <v>227</v>
      </c>
      <c r="G182" s="266" t="s">
        <v>224</v>
      </c>
      <c r="H182" s="267">
        <v>1</v>
      </c>
      <c r="I182" s="268"/>
      <c r="J182" s="269">
        <f>ROUND(I182*H182,2)</f>
        <v>0</v>
      </c>
      <c r="K182" s="270"/>
      <c r="L182" s="271"/>
      <c r="M182" s="272" t="s">
        <v>1</v>
      </c>
      <c r="N182" s="273" t="s">
        <v>38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132</v>
      </c>
      <c r="AT182" s="230" t="s">
        <v>182</v>
      </c>
      <c r="AU182" s="230" t="s">
        <v>82</v>
      </c>
      <c r="AY182" s="16" t="s">
        <v>113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80</v>
      </c>
      <c r="BK182" s="231">
        <f>ROUND(I182*H182,2)</f>
        <v>0</v>
      </c>
      <c r="BL182" s="16" t="s">
        <v>120</v>
      </c>
      <c r="BM182" s="230" t="s">
        <v>228</v>
      </c>
    </row>
    <row r="183" spans="1:47" s="2" customFormat="1" ht="12">
      <c r="A183" s="37"/>
      <c r="B183" s="38"/>
      <c r="C183" s="39"/>
      <c r="D183" s="232" t="s">
        <v>121</v>
      </c>
      <c r="E183" s="39"/>
      <c r="F183" s="233" t="s">
        <v>227</v>
      </c>
      <c r="G183" s="39"/>
      <c r="H183" s="39"/>
      <c r="I183" s="234"/>
      <c r="J183" s="39"/>
      <c r="K183" s="39"/>
      <c r="L183" s="43"/>
      <c r="M183" s="235"/>
      <c r="N183" s="236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121</v>
      </c>
      <c r="AU183" s="16" t="s">
        <v>82</v>
      </c>
    </row>
    <row r="184" spans="1:65" s="2" customFormat="1" ht="37.8" customHeight="1">
      <c r="A184" s="37"/>
      <c r="B184" s="38"/>
      <c r="C184" s="218" t="s">
        <v>229</v>
      </c>
      <c r="D184" s="218" t="s">
        <v>116</v>
      </c>
      <c r="E184" s="219" t="s">
        <v>230</v>
      </c>
      <c r="F184" s="220" t="s">
        <v>231</v>
      </c>
      <c r="G184" s="221" t="s">
        <v>224</v>
      </c>
      <c r="H184" s="222">
        <v>1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38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120</v>
      </c>
      <c r="AT184" s="230" t="s">
        <v>116</v>
      </c>
      <c r="AU184" s="230" t="s">
        <v>82</v>
      </c>
      <c r="AY184" s="16" t="s">
        <v>113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80</v>
      </c>
      <c r="BK184" s="231">
        <f>ROUND(I184*H184,2)</f>
        <v>0</v>
      </c>
      <c r="BL184" s="16" t="s">
        <v>120</v>
      </c>
      <c r="BM184" s="230" t="s">
        <v>232</v>
      </c>
    </row>
    <row r="185" spans="1:47" s="2" customFormat="1" ht="12">
      <c r="A185" s="37"/>
      <c r="B185" s="38"/>
      <c r="C185" s="39"/>
      <c r="D185" s="232" t="s">
        <v>121</v>
      </c>
      <c r="E185" s="39"/>
      <c r="F185" s="233" t="s">
        <v>231</v>
      </c>
      <c r="G185" s="39"/>
      <c r="H185" s="39"/>
      <c r="I185" s="234"/>
      <c r="J185" s="39"/>
      <c r="K185" s="39"/>
      <c r="L185" s="43"/>
      <c r="M185" s="235"/>
      <c r="N185" s="236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121</v>
      </c>
      <c r="AU185" s="16" t="s">
        <v>82</v>
      </c>
    </row>
    <row r="186" spans="1:65" s="2" customFormat="1" ht="16.5" customHeight="1">
      <c r="A186" s="37"/>
      <c r="B186" s="38"/>
      <c r="C186" s="263" t="s">
        <v>193</v>
      </c>
      <c r="D186" s="263" t="s">
        <v>182</v>
      </c>
      <c r="E186" s="264" t="s">
        <v>233</v>
      </c>
      <c r="F186" s="265" t="s">
        <v>234</v>
      </c>
      <c r="G186" s="266" t="s">
        <v>224</v>
      </c>
      <c r="H186" s="267">
        <v>1</v>
      </c>
      <c r="I186" s="268"/>
      <c r="J186" s="269">
        <f>ROUND(I186*H186,2)</f>
        <v>0</v>
      </c>
      <c r="K186" s="270"/>
      <c r="L186" s="271"/>
      <c r="M186" s="272" t="s">
        <v>1</v>
      </c>
      <c r="N186" s="273" t="s">
        <v>38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132</v>
      </c>
      <c r="AT186" s="230" t="s">
        <v>182</v>
      </c>
      <c r="AU186" s="230" t="s">
        <v>82</v>
      </c>
      <c r="AY186" s="16" t="s">
        <v>113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80</v>
      </c>
      <c r="BK186" s="231">
        <f>ROUND(I186*H186,2)</f>
        <v>0</v>
      </c>
      <c r="BL186" s="16" t="s">
        <v>120</v>
      </c>
      <c r="BM186" s="230" t="s">
        <v>235</v>
      </c>
    </row>
    <row r="187" spans="1:47" s="2" customFormat="1" ht="12">
      <c r="A187" s="37"/>
      <c r="B187" s="38"/>
      <c r="C187" s="39"/>
      <c r="D187" s="232" t="s">
        <v>121</v>
      </c>
      <c r="E187" s="39"/>
      <c r="F187" s="233" t="s">
        <v>234</v>
      </c>
      <c r="G187" s="39"/>
      <c r="H187" s="39"/>
      <c r="I187" s="234"/>
      <c r="J187" s="39"/>
      <c r="K187" s="39"/>
      <c r="L187" s="43"/>
      <c r="M187" s="235"/>
      <c r="N187" s="236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121</v>
      </c>
      <c r="AU187" s="16" t="s">
        <v>82</v>
      </c>
    </row>
    <row r="188" spans="1:65" s="2" customFormat="1" ht="37.8" customHeight="1">
      <c r="A188" s="37"/>
      <c r="B188" s="38"/>
      <c r="C188" s="218" t="s">
        <v>7</v>
      </c>
      <c r="D188" s="218" t="s">
        <v>116</v>
      </c>
      <c r="E188" s="219" t="s">
        <v>236</v>
      </c>
      <c r="F188" s="220" t="s">
        <v>237</v>
      </c>
      <c r="G188" s="221" t="s">
        <v>224</v>
      </c>
      <c r="H188" s="222">
        <v>1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120</v>
      </c>
      <c r="AT188" s="230" t="s">
        <v>116</v>
      </c>
      <c r="AU188" s="230" t="s">
        <v>82</v>
      </c>
      <c r="AY188" s="16" t="s">
        <v>113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80</v>
      </c>
      <c r="BK188" s="231">
        <f>ROUND(I188*H188,2)</f>
        <v>0</v>
      </c>
      <c r="BL188" s="16" t="s">
        <v>120</v>
      </c>
      <c r="BM188" s="230" t="s">
        <v>238</v>
      </c>
    </row>
    <row r="189" spans="1:47" s="2" customFormat="1" ht="12">
      <c r="A189" s="37"/>
      <c r="B189" s="38"/>
      <c r="C189" s="39"/>
      <c r="D189" s="232" t="s">
        <v>121</v>
      </c>
      <c r="E189" s="39"/>
      <c r="F189" s="233" t="s">
        <v>237</v>
      </c>
      <c r="G189" s="39"/>
      <c r="H189" s="39"/>
      <c r="I189" s="234"/>
      <c r="J189" s="39"/>
      <c r="K189" s="39"/>
      <c r="L189" s="43"/>
      <c r="M189" s="235"/>
      <c r="N189" s="236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121</v>
      </c>
      <c r="AU189" s="16" t="s">
        <v>82</v>
      </c>
    </row>
    <row r="190" spans="1:65" s="2" customFormat="1" ht="16.5" customHeight="1">
      <c r="A190" s="37"/>
      <c r="B190" s="38"/>
      <c r="C190" s="263" t="s">
        <v>197</v>
      </c>
      <c r="D190" s="263" t="s">
        <v>182</v>
      </c>
      <c r="E190" s="264" t="s">
        <v>239</v>
      </c>
      <c r="F190" s="265" t="s">
        <v>240</v>
      </c>
      <c r="G190" s="266" t="s">
        <v>224</v>
      </c>
      <c r="H190" s="267">
        <v>1</v>
      </c>
      <c r="I190" s="268"/>
      <c r="J190" s="269">
        <f>ROUND(I190*H190,2)</f>
        <v>0</v>
      </c>
      <c r="K190" s="270"/>
      <c r="L190" s="271"/>
      <c r="M190" s="272" t="s">
        <v>1</v>
      </c>
      <c r="N190" s="273" t="s">
        <v>38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132</v>
      </c>
      <c r="AT190" s="230" t="s">
        <v>182</v>
      </c>
      <c r="AU190" s="230" t="s">
        <v>82</v>
      </c>
      <c r="AY190" s="16" t="s">
        <v>113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80</v>
      </c>
      <c r="BK190" s="231">
        <f>ROUND(I190*H190,2)</f>
        <v>0</v>
      </c>
      <c r="BL190" s="16" t="s">
        <v>120</v>
      </c>
      <c r="BM190" s="230" t="s">
        <v>241</v>
      </c>
    </row>
    <row r="191" spans="1:47" s="2" customFormat="1" ht="12">
      <c r="A191" s="37"/>
      <c r="B191" s="38"/>
      <c r="C191" s="39"/>
      <c r="D191" s="232" t="s">
        <v>121</v>
      </c>
      <c r="E191" s="39"/>
      <c r="F191" s="233" t="s">
        <v>240</v>
      </c>
      <c r="G191" s="39"/>
      <c r="H191" s="39"/>
      <c r="I191" s="234"/>
      <c r="J191" s="39"/>
      <c r="K191" s="39"/>
      <c r="L191" s="43"/>
      <c r="M191" s="235"/>
      <c r="N191" s="236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121</v>
      </c>
      <c r="AU191" s="16" t="s">
        <v>82</v>
      </c>
    </row>
    <row r="192" spans="1:65" s="2" customFormat="1" ht="37.8" customHeight="1">
      <c r="A192" s="37"/>
      <c r="B192" s="38"/>
      <c r="C192" s="218" t="s">
        <v>242</v>
      </c>
      <c r="D192" s="218" t="s">
        <v>116</v>
      </c>
      <c r="E192" s="219" t="s">
        <v>243</v>
      </c>
      <c r="F192" s="220" t="s">
        <v>244</v>
      </c>
      <c r="G192" s="221" t="s">
        <v>224</v>
      </c>
      <c r="H192" s="222">
        <v>1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38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120</v>
      </c>
      <c r="AT192" s="230" t="s">
        <v>116</v>
      </c>
      <c r="AU192" s="230" t="s">
        <v>82</v>
      </c>
      <c r="AY192" s="16" t="s">
        <v>113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80</v>
      </c>
      <c r="BK192" s="231">
        <f>ROUND(I192*H192,2)</f>
        <v>0</v>
      </c>
      <c r="BL192" s="16" t="s">
        <v>120</v>
      </c>
      <c r="BM192" s="230" t="s">
        <v>245</v>
      </c>
    </row>
    <row r="193" spans="1:47" s="2" customFormat="1" ht="12">
      <c r="A193" s="37"/>
      <c r="B193" s="38"/>
      <c r="C193" s="39"/>
      <c r="D193" s="232" t="s">
        <v>121</v>
      </c>
      <c r="E193" s="39"/>
      <c r="F193" s="233" t="s">
        <v>244</v>
      </c>
      <c r="G193" s="39"/>
      <c r="H193" s="39"/>
      <c r="I193" s="234"/>
      <c r="J193" s="39"/>
      <c r="K193" s="39"/>
      <c r="L193" s="43"/>
      <c r="M193" s="235"/>
      <c r="N193" s="236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121</v>
      </c>
      <c r="AU193" s="16" t="s">
        <v>82</v>
      </c>
    </row>
    <row r="194" spans="1:65" s="2" customFormat="1" ht="16.5" customHeight="1">
      <c r="A194" s="37"/>
      <c r="B194" s="38"/>
      <c r="C194" s="263" t="s">
        <v>200</v>
      </c>
      <c r="D194" s="263" t="s">
        <v>182</v>
      </c>
      <c r="E194" s="264" t="s">
        <v>246</v>
      </c>
      <c r="F194" s="265" t="s">
        <v>247</v>
      </c>
      <c r="G194" s="266" t="s">
        <v>224</v>
      </c>
      <c r="H194" s="267">
        <v>1</v>
      </c>
      <c r="I194" s="268"/>
      <c r="J194" s="269">
        <f>ROUND(I194*H194,2)</f>
        <v>0</v>
      </c>
      <c r="K194" s="270"/>
      <c r="L194" s="271"/>
      <c r="M194" s="272" t="s">
        <v>1</v>
      </c>
      <c r="N194" s="273" t="s">
        <v>38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132</v>
      </c>
      <c r="AT194" s="230" t="s">
        <v>182</v>
      </c>
      <c r="AU194" s="230" t="s">
        <v>82</v>
      </c>
      <c r="AY194" s="16" t="s">
        <v>113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80</v>
      </c>
      <c r="BK194" s="231">
        <f>ROUND(I194*H194,2)</f>
        <v>0</v>
      </c>
      <c r="BL194" s="16" t="s">
        <v>120</v>
      </c>
      <c r="BM194" s="230" t="s">
        <v>248</v>
      </c>
    </row>
    <row r="195" spans="1:47" s="2" customFormat="1" ht="12">
      <c r="A195" s="37"/>
      <c r="B195" s="38"/>
      <c r="C195" s="39"/>
      <c r="D195" s="232" t="s">
        <v>121</v>
      </c>
      <c r="E195" s="39"/>
      <c r="F195" s="233" t="s">
        <v>247</v>
      </c>
      <c r="G195" s="39"/>
      <c r="H195" s="39"/>
      <c r="I195" s="234"/>
      <c r="J195" s="39"/>
      <c r="K195" s="39"/>
      <c r="L195" s="43"/>
      <c r="M195" s="235"/>
      <c r="N195" s="236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121</v>
      </c>
      <c r="AU195" s="16" t="s">
        <v>82</v>
      </c>
    </row>
    <row r="196" spans="1:65" s="2" customFormat="1" ht="21.75" customHeight="1">
      <c r="A196" s="37"/>
      <c r="B196" s="38"/>
      <c r="C196" s="218" t="s">
        <v>249</v>
      </c>
      <c r="D196" s="218" t="s">
        <v>116</v>
      </c>
      <c r="E196" s="219" t="s">
        <v>250</v>
      </c>
      <c r="F196" s="220" t="s">
        <v>251</v>
      </c>
      <c r="G196" s="221" t="s">
        <v>210</v>
      </c>
      <c r="H196" s="222">
        <v>30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38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120</v>
      </c>
      <c r="AT196" s="230" t="s">
        <v>116</v>
      </c>
      <c r="AU196" s="230" t="s">
        <v>82</v>
      </c>
      <c r="AY196" s="16" t="s">
        <v>113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80</v>
      </c>
      <c r="BK196" s="231">
        <f>ROUND(I196*H196,2)</f>
        <v>0</v>
      </c>
      <c r="BL196" s="16" t="s">
        <v>120</v>
      </c>
      <c r="BM196" s="230" t="s">
        <v>252</v>
      </c>
    </row>
    <row r="197" spans="1:47" s="2" customFormat="1" ht="12">
      <c r="A197" s="37"/>
      <c r="B197" s="38"/>
      <c r="C197" s="39"/>
      <c r="D197" s="232" t="s">
        <v>121</v>
      </c>
      <c r="E197" s="39"/>
      <c r="F197" s="233" t="s">
        <v>251</v>
      </c>
      <c r="G197" s="39"/>
      <c r="H197" s="39"/>
      <c r="I197" s="234"/>
      <c r="J197" s="39"/>
      <c r="K197" s="39"/>
      <c r="L197" s="43"/>
      <c r="M197" s="235"/>
      <c r="N197" s="236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121</v>
      </c>
      <c r="AU197" s="16" t="s">
        <v>82</v>
      </c>
    </row>
    <row r="198" spans="1:51" s="13" customFormat="1" ht="12">
      <c r="A198" s="13"/>
      <c r="B198" s="241"/>
      <c r="C198" s="242"/>
      <c r="D198" s="232" t="s">
        <v>161</v>
      </c>
      <c r="E198" s="243" t="s">
        <v>1</v>
      </c>
      <c r="F198" s="244" t="s">
        <v>212</v>
      </c>
      <c r="G198" s="242"/>
      <c r="H198" s="245">
        <v>30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161</v>
      </c>
      <c r="AU198" s="251" t="s">
        <v>82</v>
      </c>
      <c r="AV198" s="13" t="s">
        <v>82</v>
      </c>
      <c r="AW198" s="13" t="s">
        <v>30</v>
      </c>
      <c r="AX198" s="13" t="s">
        <v>73</v>
      </c>
      <c r="AY198" s="251" t="s">
        <v>113</v>
      </c>
    </row>
    <row r="199" spans="1:51" s="14" customFormat="1" ht="12">
      <c r="A199" s="14"/>
      <c r="B199" s="252"/>
      <c r="C199" s="253"/>
      <c r="D199" s="232" t="s">
        <v>161</v>
      </c>
      <c r="E199" s="254" t="s">
        <v>1</v>
      </c>
      <c r="F199" s="255" t="s">
        <v>163</v>
      </c>
      <c r="G199" s="253"/>
      <c r="H199" s="256">
        <v>30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161</v>
      </c>
      <c r="AU199" s="262" t="s">
        <v>82</v>
      </c>
      <c r="AV199" s="14" t="s">
        <v>120</v>
      </c>
      <c r="AW199" s="14" t="s">
        <v>30</v>
      </c>
      <c r="AX199" s="14" t="s">
        <v>80</v>
      </c>
      <c r="AY199" s="262" t="s">
        <v>113</v>
      </c>
    </row>
    <row r="200" spans="1:65" s="2" customFormat="1" ht="37.8" customHeight="1">
      <c r="A200" s="37"/>
      <c r="B200" s="38"/>
      <c r="C200" s="218" t="s">
        <v>205</v>
      </c>
      <c r="D200" s="218" t="s">
        <v>116</v>
      </c>
      <c r="E200" s="219" t="s">
        <v>253</v>
      </c>
      <c r="F200" s="220" t="s">
        <v>254</v>
      </c>
      <c r="G200" s="221" t="s">
        <v>224</v>
      </c>
      <c r="H200" s="222">
        <v>1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120</v>
      </c>
      <c r="AT200" s="230" t="s">
        <v>116</v>
      </c>
      <c r="AU200" s="230" t="s">
        <v>82</v>
      </c>
      <c r="AY200" s="16" t="s">
        <v>113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80</v>
      </c>
      <c r="BK200" s="231">
        <f>ROUND(I200*H200,2)</f>
        <v>0</v>
      </c>
      <c r="BL200" s="16" t="s">
        <v>120</v>
      </c>
      <c r="BM200" s="230" t="s">
        <v>255</v>
      </c>
    </row>
    <row r="201" spans="1:47" s="2" customFormat="1" ht="12">
      <c r="A201" s="37"/>
      <c r="B201" s="38"/>
      <c r="C201" s="39"/>
      <c r="D201" s="232" t="s">
        <v>121</v>
      </c>
      <c r="E201" s="39"/>
      <c r="F201" s="233" t="s">
        <v>254</v>
      </c>
      <c r="G201" s="39"/>
      <c r="H201" s="39"/>
      <c r="I201" s="234"/>
      <c r="J201" s="39"/>
      <c r="K201" s="39"/>
      <c r="L201" s="43"/>
      <c r="M201" s="235"/>
      <c r="N201" s="236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121</v>
      </c>
      <c r="AU201" s="16" t="s">
        <v>82</v>
      </c>
    </row>
    <row r="202" spans="1:65" s="2" customFormat="1" ht="37.8" customHeight="1">
      <c r="A202" s="37"/>
      <c r="B202" s="38"/>
      <c r="C202" s="218" t="s">
        <v>256</v>
      </c>
      <c r="D202" s="218" t="s">
        <v>116</v>
      </c>
      <c r="E202" s="219" t="s">
        <v>257</v>
      </c>
      <c r="F202" s="220" t="s">
        <v>258</v>
      </c>
      <c r="G202" s="221" t="s">
        <v>224</v>
      </c>
      <c r="H202" s="222">
        <v>1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38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120</v>
      </c>
      <c r="AT202" s="230" t="s">
        <v>116</v>
      </c>
      <c r="AU202" s="230" t="s">
        <v>82</v>
      </c>
      <c r="AY202" s="16" t="s">
        <v>113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80</v>
      </c>
      <c r="BK202" s="231">
        <f>ROUND(I202*H202,2)</f>
        <v>0</v>
      </c>
      <c r="BL202" s="16" t="s">
        <v>120</v>
      </c>
      <c r="BM202" s="230" t="s">
        <v>259</v>
      </c>
    </row>
    <row r="203" spans="1:47" s="2" customFormat="1" ht="12">
      <c r="A203" s="37"/>
      <c r="B203" s="38"/>
      <c r="C203" s="39"/>
      <c r="D203" s="232" t="s">
        <v>121</v>
      </c>
      <c r="E203" s="39"/>
      <c r="F203" s="233" t="s">
        <v>258</v>
      </c>
      <c r="G203" s="39"/>
      <c r="H203" s="39"/>
      <c r="I203" s="234"/>
      <c r="J203" s="39"/>
      <c r="K203" s="39"/>
      <c r="L203" s="43"/>
      <c r="M203" s="235"/>
      <c r="N203" s="236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121</v>
      </c>
      <c r="AU203" s="16" t="s">
        <v>82</v>
      </c>
    </row>
    <row r="204" spans="1:65" s="2" customFormat="1" ht="37.8" customHeight="1">
      <c r="A204" s="37"/>
      <c r="B204" s="38"/>
      <c r="C204" s="218" t="s">
        <v>211</v>
      </c>
      <c r="D204" s="218" t="s">
        <v>116</v>
      </c>
      <c r="E204" s="219" t="s">
        <v>260</v>
      </c>
      <c r="F204" s="220" t="s">
        <v>261</v>
      </c>
      <c r="G204" s="221" t="s">
        <v>224</v>
      </c>
      <c r="H204" s="222">
        <v>1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38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120</v>
      </c>
      <c r="AT204" s="230" t="s">
        <v>116</v>
      </c>
      <c r="AU204" s="230" t="s">
        <v>82</v>
      </c>
      <c r="AY204" s="16" t="s">
        <v>113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80</v>
      </c>
      <c r="BK204" s="231">
        <f>ROUND(I204*H204,2)</f>
        <v>0</v>
      </c>
      <c r="BL204" s="16" t="s">
        <v>120</v>
      </c>
      <c r="BM204" s="230" t="s">
        <v>262</v>
      </c>
    </row>
    <row r="205" spans="1:47" s="2" customFormat="1" ht="12">
      <c r="A205" s="37"/>
      <c r="B205" s="38"/>
      <c r="C205" s="39"/>
      <c r="D205" s="232" t="s">
        <v>121</v>
      </c>
      <c r="E205" s="39"/>
      <c r="F205" s="233" t="s">
        <v>261</v>
      </c>
      <c r="G205" s="39"/>
      <c r="H205" s="39"/>
      <c r="I205" s="234"/>
      <c r="J205" s="39"/>
      <c r="K205" s="39"/>
      <c r="L205" s="43"/>
      <c r="M205" s="235"/>
      <c r="N205" s="236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6" t="s">
        <v>121</v>
      </c>
      <c r="AU205" s="16" t="s">
        <v>82</v>
      </c>
    </row>
    <row r="206" spans="1:65" s="2" customFormat="1" ht="33" customHeight="1">
      <c r="A206" s="37"/>
      <c r="B206" s="38"/>
      <c r="C206" s="218" t="s">
        <v>263</v>
      </c>
      <c r="D206" s="218" t="s">
        <v>116</v>
      </c>
      <c r="E206" s="219" t="s">
        <v>264</v>
      </c>
      <c r="F206" s="220" t="s">
        <v>265</v>
      </c>
      <c r="G206" s="221" t="s">
        <v>224</v>
      </c>
      <c r="H206" s="222">
        <v>1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120</v>
      </c>
      <c r="AT206" s="230" t="s">
        <v>116</v>
      </c>
      <c r="AU206" s="230" t="s">
        <v>82</v>
      </c>
      <c r="AY206" s="16" t="s">
        <v>113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80</v>
      </c>
      <c r="BK206" s="231">
        <f>ROUND(I206*H206,2)</f>
        <v>0</v>
      </c>
      <c r="BL206" s="16" t="s">
        <v>120</v>
      </c>
      <c r="BM206" s="230" t="s">
        <v>266</v>
      </c>
    </row>
    <row r="207" spans="1:47" s="2" customFormat="1" ht="12">
      <c r="A207" s="37"/>
      <c r="B207" s="38"/>
      <c r="C207" s="39"/>
      <c r="D207" s="232" t="s">
        <v>121</v>
      </c>
      <c r="E207" s="39"/>
      <c r="F207" s="233" t="s">
        <v>265</v>
      </c>
      <c r="G207" s="39"/>
      <c r="H207" s="39"/>
      <c r="I207" s="234"/>
      <c r="J207" s="39"/>
      <c r="K207" s="39"/>
      <c r="L207" s="43"/>
      <c r="M207" s="235"/>
      <c r="N207" s="236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121</v>
      </c>
      <c r="AU207" s="16" t="s">
        <v>82</v>
      </c>
    </row>
    <row r="208" spans="1:63" s="12" customFormat="1" ht="22.8" customHeight="1">
      <c r="A208" s="12"/>
      <c r="B208" s="202"/>
      <c r="C208" s="203"/>
      <c r="D208" s="204" t="s">
        <v>72</v>
      </c>
      <c r="E208" s="216" t="s">
        <v>267</v>
      </c>
      <c r="F208" s="216" t="s">
        <v>268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SUM(P209:P212)</f>
        <v>0</v>
      </c>
      <c r="Q208" s="210"/>
      <c r="R208" s="211">
        <f>SUM(R209:R212)</f>
        <v>0</v>
      </c>
      <c r="S208" s="210"/>
      <c r="T208" s="212">
        <f>SUM(T209:T212)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80</v>
      </c>
      <c r="AT208" s="214" t="s">
        <v>72</v>
      </c>
      <c r="AU208" s="214" t="s">
        <v>80</v>
      </c>
      <c r="AY208" s="213" t="s">
        <v>113</v>
      </c>
      <c r="BK208" s="215">
        <f>SUM(BK209:BK212)</f>
        <v>0</v>
      </c>
    </row>
    <row r="209" spans="1:65" s="2" customFormat="1" ht="49.05" customHeight="1">
      <c r="A209" s="37"/>
      <c r="B209" s="38"/>
      <c r="C209" s="218" t="s">
        <v>212</v>
      </c>
      <c r="D209" s="218" t="s">
        <v>116</v>
      </c>
      <c r="E209" s="219" t="s">
        <v>269</v>
      </c>
      <c r="F209" s="220" t="s">
        <v>270</v>
      </c>
      <c r="G209" s="221" t="s">
        <v>177</v>
      </c>
      <c r="H209" s="222">
        <v>29.831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120</v>
      </c>
      <c r="AT209" s="230" t="s">
        <v>116</v>
      </c>
      <c r="AU209" s="230" t="s">
        <v>82</v>
      </c>
      <c r="AY209" s="16" t="s">
        <v>113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80</v>
      </c>
      <c r="BK209" s="231">
        <f>ROUND(I209*H209,2)</f>
        <v>0</v>
      </c>
      <c r="BL209" s="16" t="s">
        <v>120</v>
      </c>
      <c r="BM209" s="230" t="s">
        <v>271</v>
      </c>
    </row>
    <row r="210" spans="1:47" s="2" customFormat="1" ht="12">
      <c r="A210" s="37"/>
      <c r="B210" s="38"/>
      <c r="C210" s="39"/>
      <c r="D210" s="232" t="s">
        <v>121</v>
      </c>
      <c r="E210" s="39"/>
      <c r="F210" s="233" t="s">
        <v>270</v>
      </c>
      <c r="G210" s="39"/>
      <c r="H210" s="39"/>
      <c r="I210" s="234"/>
      <c r="J210" s="39"/>
      <c r="K210" s="39"/>
      <c r="L210" s="43"/>
      <c r="M210" s="235"/>
      <c r="N210" s="236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121</v>
      </c>
      <c r="AU210" s="16" t="s">
        <v>82</v>
      </c>
    </row>
    <row r="211" spans="1:65" s="2" customFormat="1" ht="55.5" customHeight="1">
      <c r="A211" s="37"/>
      <c r="B211" s="38"/>
      <c r="C211" s="218" t="s">
        <v>272</v>
      </c>
      <c r="D211" s="218" t="s">
        <v>116</v>
      </c>
      <c r="E211" s="219" t="s">
        <v>273</v>
      </c>
      <c r="F211" s="220" t="s">
        <v>274</v>
      </c>
      <c r="G211" s="221" t="s">
        <v>177</v>
      </c>
      <c r="H211" s="222">
        <v>29.831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38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120</v>
      </c>
      <c r="AT211" s="230" t="s">
        <v>116</v>
      </c>
      <c r="AU211" s="230" t="s">
        <v>82</v>
      </c>
      <c r="AY211" s="16" t="s">
        <v>113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80</v>
      </c>
      <c r="BK211" s="231">
        <f>ROUND(I211*H211,2)</f>
        <v>0</v>
      </c>
      <c r="BL211" s="16" t="s">
        <v>120</v>
      </c>
      <c r="BM211" s="230" t="s">
        <v>275</v>
      </c>
    </row>
    <row r="212" spans="1:47" s="2" customFormat="1" ht="12">
      <c r="A212" s="37"/>
      <c r="B212" s="38"/>
      <c r="C212" s="39"/>
      <c r="D212" s="232" t="s">
        <v>121</v>
      </c>
      <c r="E212" s="39"/>
      <c r="F212" s="233" t="s">
        <v>274</v>
      </c>
      <c r="G212" s="39"/>
      <c r="H212" s="39"/>
      <c r="I212" s="234"/>
      <c r="J212" s="39"/>
      <c r="K212" s="39"/>
      <c r="L212" s="43"/>
      <c r="M212" s="237"/>
      <c r="N212" s="238"/>
      <c r="O212" s="239"/>
      <c r="P212" s="239"/>
      <c r="Q212" s="239"/>
      <c r="R212" s="239"/>
      <c r="S212" s="239"/>
      <c r="T212" s="240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121</v>
      </c>
      <c r="AU212" s="16" t="s">
        <v>82</v>
      </c>
    </row>
    <row r="213" spans="1:31" s="2" customFormat="1" ht="6.95" customHeight="1">
      <c r="A213" s="37"/>
      <c r="B213" s="65"/>
      <c r="C213" s="66"/>
      <c r="D213" s="66"/>
      <c r="E213" s="66"/>
      <c r="F213" s="66"/>
      <c r="G213" s="66"/>
      <c r="H213" s="66"/>
      <c r="I213" s="66"/>
      <c r="J213" s="66"/>
      <c r="K213" s="66"/>
      <c r="L213" s="43"/>
      <c r="M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</row>
  </sheetData>
  <sheetProtection password="CC64" sheet="1" objects="1" scenarios="1" formatColumns="0" formatRows="0" autoFilter="0"/>
  <autoFilter ref="C121:K21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Pudivítr, Josef</dc:creator>
  <cp:keywords/>
  <dc:description/>
  <cp:lastModifiedBy>Pudivítr, Josef</cp:lastModifiedBy>
  <dcterms:created xsi:type="dcterms:W3CDTF">2023-09-06T12:34:03Z</dcterms:created>
  <dcterms:modified xsi:type="dcterms:W3CDTF">2023-09-06T12:34:06Z</dcterms:modified>
  <cp:category/>
  <cp:version/>
  <cp:contentType/>
  <cp:contentStatus/>
</cp:coreProperties>
</file>