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Zimní stadion - zate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Zimní stadion - zate...'!$C$86:$K$173</definedName>
    <definedName name="_xlnm.Print_Area" localSheetId="1">'00 - Zimní stadion - zate...'!$C$4:$J$37,'00 - Zimní stadion - zate...'!$C$43:$J$70,'00 - Zimní stadion - zate...'!$C$76:$K$173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Zimní stadion - zate...'!$86:$86</definedName>
  </definedNames>
  <calcPr fullCalcOnLoad="1"/>
</workbook>
</file>

<file path=xl/sharedStrings.xml><?xml version="1.0" encoding="utf-8"?>
<sst xmlns="http://schemas.openxmlformats.org/spreadsheetml/2006/main" count="1561" uniqueCount="489">
  <si>
    <t>Export Komplet</t>
  </si>
  <si>
    <t>VZ</t>
  </si>
  <si>
    <t>2.0</t>
  </si>
  <si>
    <t>ZAMOK</t>
  </si>
  <si>
    <t>False</t>
  </si>
  <si>
    <t>{5d1e4154-75bb-48c0-8bfb-8514d58bfc95}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</si>
  <si>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</si>
  <si>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</si>
  <si>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</si>
  <si>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</si>
  <si>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</si>
  <si>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</si>
  <si>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</si>
  <si>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</si>
  <si>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</si>
  <si>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</si>
  <si>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</si>
  <si>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Zimní stadion - zateplení Y nosníků</t>
  </si>
  <si>
    <t>KSO:</t>
  </si>
  <si>
    <t/>
  </si>
  <si>
    <t>CC-CZ:</t>
  </si>
  <si>
    <t>Místo:</t>
  </si>
  <si>
    <t xml:space="preserve"> </t>
  </si>
  <si>
    <t>Datum:</t>
  </si>
  <si>
    <t>22. 1. 2023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</si>
  <si>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</si>
  <si>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</si>
  <si>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</si>
  <si>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</si>
  <si>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</si>
  <si>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</si>
  <si>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</si>
  <si>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Martin Dědič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</si>
  <si>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</si>
  <si>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</si>
  <si>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</si>
  <si>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</si>
  <si>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</si>
  <si>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</si>
  <si>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</si>
  <si>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</si>
  <si>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</si>
  <si>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</si>
  <si>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</si>
  <si>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</si>
  <si>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</si>
  <si>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</si>
  <si>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</si>
  <si>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</si>
  <si>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</si>
  <si>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</si>
  <si>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</si>
  <si>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</si>
  <si>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</si>
  <si>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</si>
  <si>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</si>
  <si>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</si>
  <si>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</si>
  <si>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</si>
  <si>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</si>
  <si>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</si>
  <si>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</si>
  <si>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</si>
  <si>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</si>
  <si>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</si>
  <si>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</si>
  <si>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</si>
  <si>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</si>
  <si>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</si>
  <si>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</si>
  <si>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</si>
  <si>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</si>
  <si>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</si>
  <si>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</si>
  <si>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</si>
  <si>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</si>
  <si>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</si>
  <si>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</si>
  <si>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</si>
  <si>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</si>
  <si>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</si>
  <si>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</si>
  <si>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</si>
  <si>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</si>
  <si>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</si>
  <si>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</si>
  <si>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</si>
  <si>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</si>
  <si>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</si>
  <si>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</si>
  <si>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</si>
  <si>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</si>
  <si>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</si>
  <si>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</si>
  <si>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</si>
  <si>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</si>
  <si>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</si>
  <si>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</si>
  <si>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</si>
  <si>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</si>
  <si>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</si>
  <si>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</si>
  <si>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</si>
  <si>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</si>
  <si>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</si>
  <si>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</si>
  <si>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</si>
  <si>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</si>
  <si>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</si>
  <si>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</si>
  <si>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</si>
  <si>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</si>
  <si>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</si>
  <si>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</si>
  <si>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</si>
  <si>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</si>
  <si>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</si>
  <si>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</si>
  <si>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622142001</t>
  </si>
  <si>
    <t>Potažení vnějších ploch pletivem v ploše nebo pruzích, na plném podkladu sklovláknitým vtlačením do tmelu stěn</t>
  </si>
  <si>
    <t>m2</t>
  </si>
  <si>
    <t>CS ÚRS 2023 01</t>
  </si>
  <si>
    <t>4</t>
  </si>
  <si>
    <t>1535558377</t>
  </si>
  <si>
    <t>Online PSC</t>
  </si>
  <si>
    <t>https://podminky.urs.cz/item/CS_URS_2023_01/622142001</t>
  </si>
  <si>
    <t>VV</t>
  </si>
  <si>
    <t>Skladba S1 a S3 - 2 vrstvy</t>
  </si>
  <si>
    <t>218,2*2</t>
  </si>
  <si>
    <t>9</t>
  </si>
  <si>
    <t>Ostatní konstrukce a práce, bourání</t>
  </si>
  <si>
    <t>966080101</t>
  </si>
  <si>
    <t>Bourání kontaktního zateplení včetně povrchové úpravy omítkou nebo nátěrem z polystyrénových desek, tloušťky do 60 mm</t>
  </si>
  <si>
    <t>-1400663479</t>
  </si>
  <si>
    <t>https://podminky.urs.cz/item/CS_URS_2023_01/966080101</t>
  </si>
  <si>
    <t>Skladba S1</t>
  </si>
  <si>
    <t>(4,44+2,12+4,8+1,68+1,68+2,8)*10</t>
  </si>
  <si>
    <t xml:space="preserve">Skladba S3 </t>
  </si>
  <si>
    <t>(0,65+2,35+1,3)*10</t>
  </si>
  <si>
    <t>Součet</t>
  </si>
  <si>
    <t>3</t>
  </si>
  <si>
    <t>985131311/R</t>
  </si>
  <si>
    <t>Očištění ploch ruční dočištění ocelovými kartáči</t>
  </si>
  <si>
    <t>-1537806921</t>
  </si>
  <si>
    <t>997</t>
  </si>
  <si>
    <t>Přesun sutě</t>
  </si>
  <si>
    <t>997002611</t>
  </si>
  <si>
    <t>Nakládání suti a vybouraných hmot na dopravní prostředek pro vodorovné přemístění</t>
  </si>
  <si>
    <t>t</t>
  </si>
  <si>
    <t>2147251510</t>
  </si>
  <si>
    <t>https://podminky.urs.cz/item/CS_URS_2023_01/997002611</t>
  </si>
  <si>
    <t>5</t>
  </si>
  <si>
    <t>997013212</t>
  </si>
  <si>
    <t>Vnitrostaveništní doprava suti a vybouraných hmot vodorovně do 50 m svisle ručně pro budovy a haly výšky přes 6 do 9 m</t>
  </si>
  <si>
    <t>-476668532</t>
  </si>
  <si>
    <t>https://podminky.urs.cz/item/CS_URS_2023_01/997013212</t>
  </si>
  <si>
    <t>997013501</t>
  </si>
  <si>
    <t>Odvoz suti a vybouraných hmot na skládku nebo meziskládku se složením, na vzdálenost do 1 km</t>
  </si>
  <si>
    <t>2044033934</t>
  </si>
  <si>
    <t>https://podminky.urs.cz/item/CS_URS_2023_01/997013501</t>
  </si>
  <si>
    <t>7</t>
  </si>
  <si>
    <t>997013509</t>
  </si>
  <si>
    <t>Odvoz suti a vybouraných hmot na skládku nebo meziskládku se složením, na vzdálenost Příplatek k ceně za každý další i započatý 1 km přes 1 km</t>
  </si>
  <si>
    <t>-536159791</t>
  </si>
  <si>
    <t>https://podminky.urs.cz/item/CS_URS_2023_01/997013509</t>
  </si>
  <si>
    <t>3,072*6</t>
  </si>
  <si>
    <t>8</t>
  </si>
  <si>
    <t>997013631</t>
  </si>
  <si>
    <t>Poplatek za uložení stavebního odpadu na skládce (skládkovné) směsného stavebního a demoličního zatříděného do Katalogu odpadů pod kódem 17 09 04</t>
  </si>
  <si>
    <t>1167079075</t>
  </si>
  <si>
    <t>https://podminky.urs.cz/item/CS_URS_2023_01/997013631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</si>
  <si>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</si>
  <si>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</si>
  <si>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</si>
  <si>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</si>
  <si>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1032534968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</si>
  <si>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</si>
  <si>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</si>
  <si>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</si>
  <si>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</si>
  <si>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</si>
  <si>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10</t>
  </si>
  <si>
    <t>711-x4</t>
  </si>
  <si>
    <t>D+M Přípravný penetrační nátěr pro asfaltové pásy - např. Triflex Cryl Primer 222</t>
  </si>
  <si>
    <t>16</t>
  </si>
  <si>
    <t>-1370226110</t>
  </si>
  <si>
    <t>(0,72*0,15)*20</t>
  </si>
  <si>
    <t>11</t>
  </si>
  <si>
    <t>711-x1</t>
  </si>
  <si>
    <t>D+M Přípravný penetrační nátěr na beton, omítky a zdivo - např. Triflex Cryl Primer 276</t>
  </si>
  <si>
    <t>-1907888987</t>
  </si>
  <si>
    <t>Skladba S1 a S3</t>
  </si>
  <si>
    <t>218,2</t>
  </si>
  <si>
    <t>12</t>
  </si>
  <si>
    <t>711-x2</t>
  </si>
  <si>
    <t>D+M Hydroizolační stěrková hmota na PMMA - např. Triflex ProDetail, nanesená ve dvou vrstvách, s výztužnou tkaninou např. Triflex Special Fleece</t>
  </si>
  <si>
    <t>265769738</t>
  </si>
  <si>
    <t>13</t>
  </si>
  <si>
    <t>711-x3</t>
  </si>
  <si>
    <t>D+M Páska umožňující dilatační pohyby konstrukce - např. Triflex DuctTape</t>
  </si>
  <si>
    <t>m</t>
  </si>
  <si>
    <t>1591215378</t>
  </si>
  <si>
    <t>A3</t>
  </si>
  <si>
    <t>0,72*20</t>
  </si>
  <si>
    <t>14</t>
  </si>
  <si>
    <t>711161389/R</t>
  </si>
  <si>
    <t>D+M Trvale pružný tmel na bázi polyuretanu</t>
  </si>
  <si>
    <t>-1591238589</t>
  </si>
  <si>
    <t>(0,72+0,72+0,79+0,79)*20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</si>
  <si>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</si>
  <si>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</si>
  <si>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</si>
  <si>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-1838591069</t>
  </si>
  <si>
    <t>https://podminky.urs.cz/item/CS_URS_2023_01/998711202</t>
  </si>
  <si>
    <t>712</t>
  </si>
  <si>
    <t>Povlakové krytiny</t>
  </si>
  <si>
    <t>712363803</t>
  </si>
  <si>
    <t>Odstranění povlakové krytiny střech plochých do 10° s mechanicky kotvenou izolací pro jakoukoli tloušťku izolace budovy výšky do 18 m, kotvené do betonu</t>
  </si>
  <si>
    <t>69798726</t>
  </si>
  <si>
    <t>https://podminky.urs.cz/item/CS_URS_2023_01/712363803</t>
  </si>
  <si>
    <t>3x nosník</t>
  </si>
  <si>
    <t>(6,77+6,15+8,9)*3</t>
  </si>
  <si>
    <t>713</t>
  </si>
  <si>
    <t>Izolace tepelné</t>
  </si>
  <si>
    <t>17</t>
  </si>
  <si>
    <t>713131141</t>
  </si>
  <si>
    <t>Montáž tepelné izolace stěn rohožemi, pásy, deskami, dílci, bloky (izolační materiál ve specifikaci) lepením celoplošně</t>
  </si>
  <si>
    <t>925564923</t>
  </si>
  <si>
    <t>https://podminky.urs.cz/item/CS_URS_2023_01/713131141</t>
  </si>
  <si>
    <t>Skladba S1 - Fenolitická pěna</t>
  </si>
  <si>
    <t>Skladba S3 - EPS 100</t>
  </si>
  <si>
    <t>18</t>
  </si>
  <si>
    <t>M</t>
  </si>
  <si>
    <t>1421013065</t>
  </si>
  <si>
    <t>deska z fenolitické pěny λ=0,020 tl 50mm</t>
  </si>
  <si>
    <t>32</t>
  </si>
  <si>
    <t>-2119830363</t>
  </si>
  <si>
    <t>175,2*1,1 'Přepočtené koeficientem množství</t>
  </si>
  <si>
    <t>19</t>
  </si>
  <si>
    <t>28375945</t>
  </si>
  <si>
    <t>deska EPS 100 fasádní λ=0,037 tl 50mm</t>
  </si>
  <si>
    <t>1987952371</t>
  </si>
  <si>
    <t>43*1,1 'Přepočtené koeficientem množství</t>
  </si>
  <si>
    <t>20</t>
  </si>
  <si>
    <t>713141212</t>
  </si>
  <si>
    <t>Montáž tepelné izolace střech plochých atikovými klíny přilepenými za studena nízkoexpanzní (PUR) pěnou</t>
  </si>
  <si>
    <t>700475110</t>
  </si>
  <si>
    <t>https://podminky.urs.cz/item/CS_URS_2023_01/713141212</t>
  </si>
  <si>
    <t>A1</t>
  </si>
  <si>
    <t>0,72*10</t>
  </si>
  <si>
    <t>63152008/R</t>
  </si>
  <si>
    <t>náběhový klín z EPS100, výšky 100mm, λ=0,037</t>
  </si>
  <si>
    <t>-446164081</t>
  </si>
  <si>
    <t>7,2*1,1 'Přepočtené koeficientem množství</t>
  </si>
  <si>
    <t>22</t>
  </si>
  <si>
    <t>998713202</t>
  </si>
  <si>
    <t>Přesun hmot pro izolace tepelné stanovený procentní sazbou (%) z ceny vodorovná dopravní vzdálenost do 50 m v objektech výšky přes 6 do 12 m</t>
  </si>
  <si>
    <t>-1685179709</t>
  </si>
  <si>
    <t>https://podminky.urs.cz/item/CS_URS_2023_01/998713202</t>
  </si>
  <si>
    <t>741</t>
  </si>
  <si>
    <t>Elektroinstalace - silnoproud</t>
  </si>
  <si>
    <t>23</t>
  </si>
  <si>
    <t>741-x1</t>
  </si>
  <si>
    <t>Demontáž hromosvodu na nosníku a zpětná montáž s novým ukotvením po dokončení prací</t>
  </si>
  <si>
    <t>kus</t>
  </si>
  <si>
    <t>-139744716</t>
  </si>
  <si>
    <t>786</t>
  </si>
  <si>
    <t>Dokončovací práce - čalounické úpravy</t>
  </si>
  <si>
    <t>24</t>
  </si>
  <si>
    <t>786-x1</t>
  </si>
  <si>
    <t>Demontáž žaluziového kastlíku, posunutí níže a montáž s novým ukotvením</t>
  </si>
  <si>
    <t>-1064996151</t>
  </si>
  <si>
    <t>25</t>
  </si>
  <si>
    <t>998786202</t>
  </si>
  <si>
    <t>Přesun hmot pro stínění a čalounické úpravy stanovený procentní sazbou (%) z ceny vodorovná dopravní vzdálenost do 50 m v objektech výšky přes 6 do 12 m</t>
  </si>
  <si>
    <t>514212292</t>
  </si>
  <si>
    <t>https://podminky.urs.cz/item/CS_URS_2023_01/998786202</t>
  </si>
  <si>
    <t>VRN</t>
  </si>
  <si>
    <t>Vedlejší rozpočtové náklady</t>
  </si>
  <si>
    <t>VRN3</t>
  </si>
  <si>
    <t>Zařízení staveniště</t>
  </si>
  <si>
    <t>26</t>
  </si>
  <si>
    <t>030001000</t>
  </si>
  <si>
    <t>…</t>
  </si>
  <si>
    <t>1024</t>
  </si>
  <si>
    <t>-536234913</t>
  </si>
  <si>
    <t>https://podminky.urs.cz/item/CS_URS_2023_01/030001000</t>
  </si>
  <si>
    <t>27</t>
  </si>
  <si>
    <t>033002000/R</t>
  </si>
  <si>
    <t>Náklady na energie (voda, elektro, apod...)</t>
  </si>
  <si>
    <t>573136012</t>
  </si>
  <si>
    <t>VRN4</t>
  </si>
  <si>
    <t>Inženýrská činnost</t>
  </si>
  <si>
    <t>28</t>
  </si>
  <si>
    <t>043002000</t>
  </si>
  <si>
    <t>Zpracování veškerých dokladů potřebných k předání díla a kolaudaci (revize, posudky, čestná prohlášení, atesty, apod...)</t>
  </si>
  <si>
    <t>-1766127122</t>
  </si>
  <si>
    <t>https://podminky.urs.cz/item/CS_URS_2023_01/043002000</t>
  </si>
  <si>
    <t>29</t>
  </si>
  <si>
    <t>045303000</t>
  </si>
  <si>
    <t>Koordinační činnost</t>
  </si>
  <si>
    <t>690180512</t>
  </si>
  <si>
    <t>https://podminky.urs.cz/item/CS_URS_2023_01/045303000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</si>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</sst>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22142001" TargetMode="External" /><Relationship Id="rId2" Type="http://schemas.openxmlformats.org/officeDocument/2006/relationships/hyperlink" Target="https://podminky.urs.cz/item/CS_URS_2023_01/966080101" TargetMode="External" /><Relationship Id="rId3" Type="http://schemas.openxmlformats.org/officeDocument/2006/relationships/hyperlink" Target="https://podminky.urs.cz/item/CS_URS_2023_01/997002611" TargetMode="External" /><Relationship Id="rId4" Type="http://schemas.openxmlformats.org/officeDocument/2006/relationships/hyperlink" Target="https://podminky.urs.cz/item/CS_URS_2023_01/997013212" TargetMode="External" /><Relationship Id="rId5" Type="http://schemas.openxmlformats.org/officeDocument/2006/relationships/hyperlink" Target="https://podminky.urs.cz/item/CS_URS_2023_01/997013501" TargetMode="External" /><Relationship Id="rId6" Type="http://schemas.openxmlformats.org/officeDocument/2006/relationships/hyperlink" Target="https://podminky.urs.cz/item/CS_URS_2023_01/997013509" TargetMode="External" /><Relationship Id="rId7" Type="http://schemas.openxmlformats.org/officeDocument/2006/relationships/hyperlink" Target="https://podminky.urs.cz/item/CS_URS_2023_01/997013631" TargetMode="External" /><Relationship Id="rId8" Type="http://schemas.openxmlformats.org/officeDocument/2006/relationships/hyperlink" Target="https://podminky.urs.cz/item/CS_URS_2023_01/998011002" TargetMode="External" /><Relationship Id="rId9" Type="http://schemas.openxmlformats.org/officeDocument/2006/relationships/hyperlink" Target="https://podminky.urs.cz/item/CS_URS_2023_01/998711202" TargetMode="External" /><Relationship Id="rId10" Type="http://schemas.openxmlformats.org/officeDocument/2006/relationships/hyperlink" Target="https://podminky.urs.cz/item/CS_URS_2023_01/712363803" TargetMode="External" /><Relationship Id="rId11" Type="http://schemas.openxmlformats.org/officeDocument/2006/relationships/hyperlink" Target="https://podminky.urs.cz/item/CS_URS_2023_01/713131141" TargetMode="External" /><Relationship Id="rId12" Type="http://schemas.openxmlformats.org/officeDocument/2006/relationships/hyperlink" Target="https://podminky.urs.cz/item/CS_URS_2023_01/713141212" TargetMode="External" /><Relationship Id="rId13" Type="http://schemas.openxmlformats.org/officeDocument/2006/relationships/hyperlink" Target="https://podminky.urs.cz/item/CS_URS_2023_01/998713202" TargetMode="External" /><Relationship Id="rId14" Type="http://schemas.openxmlformats.org/officeDocument/2006/relationships/hyperlink" Target="https://podminky.urs.cz/item/CS_URS_2023_01/998786202" TargetMode="External" /><Relationship Id="rId15" Type="http://schemas.openxmlformats.org/officeDocument/2006/relationships/hyperlink" Target="https://podminky.urs.cz/item/CS_URS_2023_01/030001000" TargetMode="External" /><Relationship Id="rId16" Type="http://schemas.openxmlformats.org/officeDocument/2006/relationships/hyperlink" Target="https://podminky.urs.cz/item/CS_URS_2023_01/043002000" TargetMode="External" /><Relationship Id="rId17" Type="http://schemas.openxmlformats.org/officeDocument/2006/relationships/hyperlink" Target="https://podminky.urs.cz/item/CS_URS_2023_01/045303000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Zimní stadion - zateplení Y nosníků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22. 1. 2023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Martin Dědič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Michal Kubelka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16.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'00 - Zimní stadion - zate...'!J28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'00 - Zimní stadion - zate...'!P87</f>
        <v>0</v>
      </c>
      <c r="AV55" s="120">
        <f>'00 - Zimní stadion - zate...'!J31</f>
        <v>0</v>
      </c>
      <c r="AW55" s="120">
        <f>'00 - Zimní stadion - zate...'!J32</f>
        <v>0</v>
      </c>
      <c r="AX55" s="120">
        <f>'00 - Zimní stadion - zate...'!J33</f>
        <v>0</v>
      </c>
      <c r="AY55" s="120">
        <f>'00 - Zimní stadion - zate...'!J34</f>
        <v>0</v>
      </c>
      <c r="AZ55" s="120">
        <f>'00 - Zimní stadion - zate...'!F31</f>
        <v>0</v>
      </c>
      <c r="BA55" s="120">
        <f>'00 - Zimní stadion - zate...'!F32</f>
        <v>0</v>
      </c>
      <c r="BB55" s="120">
        <f>'00 - Zimní stadion - zate...'!F33</f>
        <v>0</v>
      </c>
      <c r="BC55" s="120">
        <f>'00 - Zimní stadion - zate...'!F34</f>
        <v>0</v>
      </c>
      <c r="BD55" s="122">
        <f>'00 - Zimní stadion - zate...'!F35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Zimní stadion - zat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79</v>
      </c>
    </row>
    <row r="4" spans="2:46" s="1" customFormat="1" ht="24.95" customHeight="1">
      <c r="B4" s="21"/>
      <c r="D4" s="126" t="s">
        <v>80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22. 1. 2023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19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27</v>
      </c>
      <c r="F13" s="39"/>
      <c r="G13" s="39"/>
      <c r="H13" s="39"/>
      <c r="I13" s="128" t="s">
        <v>28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29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28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31</v>
      </c>
      <c r="E18" s="39"/>
      <c r="F18" s="39"/>
      <c r="G18" s="39"/>
      <c r="H18" s="39"/>
      <c r="I18" s="128" t="s">
        <v>26</v>
      </c>
      <c r="J18" s="131" t="s">
        <v>19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32</v>
      </c>
      <c r="F19" s="39"/>
      <c r="G19" s="39"/>
      <c r="H19" s="39"/>
      <c r="I19" s="128" t="s">
        <v>28</v>
      </c>
      <c r="J19" s="131" t="s">
        <v>19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34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35</v>
      </c>
      <c r="F22" s="39"/>
      <c r="G22" s="39"/>
      <c r="H22" s="39"/>
      <c r="I22" s="128" t="s">
        <v>28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36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37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38</v>
      </c>
      <c r="E28" s="39"/>
      <c r="F28" s="39"/>
      <c r="G28" s="39"/>
      <c r="H28" s="39"/>
      <c r="I28" s="39"/>
      <c r="J28" s="139">
        <f>ROUND(J87,2)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40</v>
      </c>
      <c r="G30" s="39"/>
      <c r="H30" s="39"/>
      <c r="I30" s="140" t="s">
        <v>39</v>
      </c>
      <c r="J30" s="140" t="s">
        <v>41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42</v>
      </c>
      <c r="E31" s="128" t="s">
        <v>43</v>
      </c>
      <c r="F31" s="142">
        <f>ROUND((SUM(BE87:BE173)),2)</f>
        <v>0</v>
      </c>
      <c r="G31" s="39"/>
      <c r="H31" s="39"/>
      <c r="I31" s="143">
        <v>0.21</v>
      </c>
      <c r="J31" s="142">
        <f>ROUND(((SUM(BE87:BE173))*I31),2)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44</v>
      </c>
      <c r="F32" s="142">
        <f>ROUND((SUM(BF87:BF173)),2)</f>
        <v>0</v>
      </c>
      <c r="G32" s="39"/>
      <c r="H32" s="39"/>
      <c r="I32" s="143">
        <v>0.15</v>
      </c>
      <c r="J32" s="142">
        <f>ROUND(((SUM(BF87:BF173))*I32),2)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45</v>
      </c>
      <c r="F33" s="142">
        <f>ROUND((SUM(BG87:BG173)),2)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46</v>
      </c>
      <c r="F34" s="142">
        <f>ROUND((SUM(BH87:BH173)),2)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47</v>
      </c>
      <c r="F35" s="142">
        <f>ROUND((SUM(BI87:BI173)),2)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48</v>
      </c>
      <c r="E37" s="146"/>
      <c r="F37" s="146"/>
      <c r="G37" s="147" t="s">
        <v>49</v>
      </c>
      <c r="H37" s="148" t="s">
        <v>50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Zimní stadion - zateplení Y nosníků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 xml:space="preserve"> </v>
      </c>
      <c r="G48" s="41"/>
      <c r="H48" s="41"/>
      <c r="I48" s="33" t="s">
        <v>23</v>
      </c>
      <c r="J48" s="73" t="str">
        <f>IF(J10="","",J10)</f>
        <v>22. 1. 2023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Město Sokolov</v>
      </c>
      <c r="G50" s="41"/>
      <c r="H50" s="41"/>
      <c r="I50" s="33" t="s">
        <v>31</v>
      </c>
      <c r="J50" s="37" t="str">
        <f>E19</f>
        <v>Ing. Martin Dědič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33" t="s">
        <v>34</v>
      </c>
      <c r="J51" s="37" t="str">
        <f>E22</f>
        <v>Michal Kubelka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82</v>
      </c>
      <c r="D53" s="156"/>
      <c r="E53" s="156"/>
      <c r="F53" s="156"/>
      <c r="G53" s="156"/>
      <c r="H53" s="156"/>
      <c r="I53" s="156"/>
      <c r="J53" s="157" t="s">
        <v>83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70</v>
      </c>
      <c r="D55" s="41"/>
      <c r="E55" s="41"/>
      <c r="F55" s="41"/>
      <c r="G55" s="41"/>
      <c r="H55" s="41"/>
      <c r="I55" s="41"/>
      <c r="J55" s="103">
        <f>J87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59"/>
      <c r="C56" s="160"/>
      <c r="D56" s="161" t="s">
        <v>85</v>
      </c>
      <c r="E56" s="162"/>
      <c r="F56" s="162"/>
      <c r="G56" s="162"/>
      <c r="H56" s="162"/>
      <c r="I56" s="162"/>
      <c r="J56" s="163">
        <f>J88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86</v>
      </c>
      <c r="E57" s="168"/>
      <c r="F57" s="168"/>
      <c r="G57" s="168"/>
      <c r="H57" s="168"/>
      <c r="I57" s="168"/>
      <c r="J57" s="169">
        <f>J89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87</v>
      </c>
      <c r="E58" s="168"/>
      <c r="F58" s="168"/>
      <c r="G58" s="168"/>
      <c r="H58" s="168"/>
      <c r="I58" s="168"/>
      <c r="J58" s="169">
        <f>J94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88</v>
      </c>
      <c r="E59" s="168"/>
      <c r="F59" s="168"/>
      <c r="G59" s="168"/>
      <c r="H59" s="168"/>
      <c r="I59" s="168"/>
      <c r="J59" s="169">
        <f>J103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89</v>
      </c>
      <c r="E60" s="168"/>
      <c r="F60" s="168"/>
      <c r="G60" s="168"/>
      <c r="H60" s="168"/>
      <c r="I60" s="168"/>
      <c r="J60" s="169">
        <f>J115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59"/>
      <c r="C61" s="160"/>
      <c r="D61" s="161" t="s">
        <v>90</v>
      </c>
      <c r="E61" s="162"/>
      <c r="F61" s="162"/>
      <c r="G61" s="162"/>
      <c r="H61" s="162"/>
      <c r="I61" s="162"/>
      <c r="J61" s="163">
        <f>J118</f>
        <v>0</v>
      </c>
      <c r="K61" s="160"/>
      <c r="L61" s="16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5"/>
      <c r="C62" s="166"/>
      <c r="D62" s="167" t="s">
        <v>91</v>
      </c>
      <c r="E62" s="168"/>
      <c r="F62" s="168"/>
      <c r="G62" s="168"/>
      <c r="H62" s="168"/>
      <c r="I62" s="168"/>
      <c r="J62" s="169">
        <f>J119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92</v>
      </c>
      <c r="E63" s="168"/>
      <c r="F63" s="168"/>
      <c r="G63" s="168"/>
      <c r="H63" s="168"/>
      <c r="I63" s="168"/>
      <c r="J63" s="169">
        <f>J133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93</v>
      </c>
      <c r="E64" s="168"/>
      <c r="F64" s="168"/>
      <c r="G64" s="168"/>
      <c r="H64" s="168"/>
      <c r="I64" s="168"/>
      <c r="J64" s="169">
        <f>J138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94</v>
      </c>
      <c r="E65" s="168"/>
      <c r="F65" s="168"/>
      <c r="G65" s="168"/>
      <c r="H65" s="168"/>
      <c r="I65" s="168"/>
      <c r="J65" s="169">
        <f>J158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95</v>
      </c>
      <c r="E66" s="168"/>
      <c r="F66" s="168"/>
      <c r="G66" s="168"/>
      <c r="H66" s="168"/>
      <c r="I66" s="168"/>
      <c r="J66" s="169">
        <f>J160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9"/>
      <c r="C67" s="160"/>
      <c r="D67" s="161" t="s">
        <v>96</v>
      </c>
      <c r="E67" s="162"/>
      <c r="F67" s="162"/>
      <c r="G67" s="162"/>
      <c r="H67" s="162"/>
      <c r="I67" s="162"/>
      <c r="J67" s="163">
        <f>J164</f>
        <v>0</v>
      </c>
      <c r="K67" s="160"/>
      <c r="L67" s="16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5"/>
      <c r="C68" s="166"/>
      <c r="D68" s="167" t="s">
        <v>97</v>
      </c>
      <c r="E68" s="168"/>
      <c r="F68" s="168"/>
      <c r="G68" s="168"/>
      <c r="H68" s="168"/>
      <c r="I68" s="168"/>
      <c r="J68" s="169">
        <f>J165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98</v>
      </c>
      <c r="E69" s="168"/>
      <c r="F69" s="168"/>
      <c r="G69" s="168"/>
      <c r="H69" s="168"/>
      <c r="I69" s="168"/>
      <c r="J69" s="169">
        <f>J169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99</v>
      </c>
      <c r="D76" s="41"/>
      <c r="E76" s="41"/>
      <c r="F76" s="41"/>
      <c r="G76" s="41"/>
      <c r="H76" s="41"/>
      <c r="I76" s="41"/>
      <c r="J76" s="41"/>
      <c r="K76" s="4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E7</f>
        <v>Zimní stadion - zateplení Y nosníků</v>
      </c>
      <c r="F79" s="41"/>
      <c r="G79" s="41"/>
      <c r="H79" s="41"/>
      <c r="I79" s="41"/>
      <c r="J79" s="41"/>
      <c r="K79" s="4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F10</f>
        <v xml:space="preserve"> </v>
      </c>
      <c r="G81" s="41"/>
      <c r="H81" s="41"/>
      <c r="I81" s="33" t="s">
        <v>23</v>
      </c>
      <c r="J81" s="73" t="str">
        <f>IF(J10="","",J10)</f>
        <v>22. 1. 2023</v>
      </c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E13</f>
        <v>Město Sokolov</v>
      </c>
      <c r="G83" s="41"/>
      <c r="H83" s="41"/>
      <c r="I83" s="33" t="s">
        <v>31</v>
      </c>
      <c r="J83" s="37" t="str">
        <f>E19</f>
        <v>Ing. Martin Dědič</v>
      </c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IF(E16="","",E16)</f>
        <v>Vyplň údaj</v>
      </c>
      <c r="G84" s="41"/>
      <c r="H84" s="41"/>
      <c r="I84" s="33" t="s">
        <v>34</v>
      </c>
      <c r="J84" s="37" t="str">
        <f>E22</f>
        <v>Michal Kubelka</v>
      </c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1"/>
      <c r="B86" s="172"/>
      <c r="C86" s="173" t="s">
        <v>100</v>
      </c>
      <c r="D86" s="174" t="s">
        <v>57</v>
      </c>
      <c r="E86" s="174" t="s">
        <v>53</v>
      </c>
      <c r="F86" s="174" t="s">
        <v>54</v>
      </c>
      <c r="G86" s="174" t="s">
        <v>101</v>
      </c>
      <c r="H86" s="174" t="s">
        <v>102</v>
      </c>
      <c r="I86" s="174" t="s">
        <v>103</v>
      </c>
      <c r="J86" s="174" t="s">
        <v>83</v>
      </c>
      <c r="K86" s="175" t="s">
        <v>104</v>
      </c>
      <c r="L86" s="176"/>
      <c r="M86" s="93" t="s">
        <v>19</v>
      </c>
      <c r="N86" s="94" t="s">
        <v>42</v>
      </c>
      <c r="O86" s="94" t="s">
        <v>105</v>
      </c>
      <c r="P86" s="94" t="s">
        <v>106</v>
      </c>
      <c r="Q86" s="94" t="s">
        <v>107</v>
      </c>
      <c r="R86" s="94" t="s">
        <v>108</v>
      </c>
      <c r="S86" s="94" t="s">
        <v>109</v>
      </c>
      <c r="T86" s="95" t="s">
        <v>110</v>
      </c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</row>
    <row r="87" spans="1:63" s="2" customFormat="1" ht="22.8" customHeight="1">
      <c r="A87" s="39"/>
      <c r="B87" s="40"/>
      <c r="C87" s="100" t="s">
        <v>111</v>
      </c>
      <c r="D87" s="41"/>
      <c r="E87" s="41"/>
      <c r="F87" s="41"/>
      <c r="G87" s="41"/>
      <c r="H87" s="41"/>
      <c r="I87" s="41"/>
      <c r="J87" s="177">
        <f>BK87</f>
        <v>0</v>
      </c>
      <c r="K87" s="41"/>
      <c r="L87" s="45"/>
      <c r="M87" s="96"/>
      <c r="N87" s="178"/>
      <c r="O87" s="97"/>
      <c r="P87" s="179">
        <f>P88+P118+P164</f>
        <v>0</v>
      </c>
      <c r="Q87" s="97"/>
      <c r="R87" s="179">
        <f>R88+R118+R164</f>
        <v>3.6304229999999995</v>
      </c>
      <c r="S87" s="97"/>
      <c r="T87" s="180">
        <f>T88+T118+T164</f>
        <v>3.072256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84</v>
      </c>
      <c r="BK87" s="181">
        <f>BK88+BK118+BK164</f>
        <v>0</v>
      </c>
    </row>
    <row r="88" spans="1:63" s="12" customFormat="1" ht="25.9" customHeight="1">
      <c r="A88" s="12"/>
      <c r="B88" s="182"/>
      <c r="C88" s="183"/>
      <c r="D88" s="184" t="s">
        <v>71</v>
      </c>
      <c r="E88" s="185" t="s">
        <v>112</v>
      </c>
      <c r="F88" s="185" t="s">
        <v>113</v>
      </c>
      <c r="G88" s="183"/>
      <c r="H88" s="183"/>
      <c r="I88" s="186"/>
      <c r="J88" s="187">
        <f>BK88</f>
        <v>0</v>
      </c>
      <c r="K88" s="183"/>
      <c r="L88" s="188"/>
      <c r="M88" s="189"/>
      <c r="N88" s="190"/>
      <c r="O88" s="190"/>
      <c r="P88" s="191">
        <f>P89+P94+P103+P115</f>
        <v>0</v>
      </c>
      <c r="Q88" s="190"/>
      <c r="R88" s="191">
        <f>R89+R94+R103+R115</f>
        <v>1.911432</v>
      </c>
      <c r="S88" s="190"/>
      <c r="T88" s="192">
        <f>T89+T94+T103+T115</f>
        <v>2.8366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3" t="s">
        <v>77</v>
      </c>
      <c r="AT88" s="194" t="s">
        <v>71</v>
      </c>
      <c r="AU88" s="194" t="s">
        <v>72</v>
      </c>
      <c r="AY88" s="193" t="s">
        <v>114</v>
      </c>
      <c r="BK88" s="195">
        <f>BK89+BK94+BK103+BK115</f>
        <v>0</v>
      </c>
    </row>
    <row r="89" spans="1:63" s="12" customFormat="1" ht="22.8" customHeight="1">
      <c r="A89" s="12"/>
      <c r="B89" s="182"/>
      <c r="C89" s="183"/>
      <c r="D89" s="184" t="s">
        <v>71</v>
      </c>
      <c r="E89" s="196" t="s">
        <v>115</v>
      </c>
      <c r="F89" s="196" t="s">
        <v>116</v>
      </c>
      <c r="G89" s="183"/>
      <c r="H89" s="183"/>
      <c r="I89" s="186"/>
      <c r="J89" s="197">
        <f>BK89</f>
        <v>0</v>
      </c>
      <c r="K89" s="183"/>
      <c r="L89" s="188"/>
      <c r="M89" s="189"/>
      <c r="N89" s="190"/>
      <c r="O89" s="190"/>
      <c r="P89" s="191">
        <f>SUM(P90:P93)</f>
        <v>0</v>
      </c>
      <c r="Q89" s="190"/>
      <c r="R89" s="191">
        <f>SUM(R90:R93)</f>
        <v>1.911432</v>
      </c>
      <c r="S89" s="190"/>
      <c r="T89" s="192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3" t="s">
        <v>77</v>
      </c>
      <c r="AT89" s="194" t="s">
        <v>71</v>
      </c>
      <c r="AU89" s="194" t="s">
        <v>77</v>
      </c>
      <c r="AY89" s="193" t="s">
        <v>114</v>
      </c>
      <c r="BK89" s="195">
        <f>SUM(BK90:BK93)</f>
        <v>0</v>
      </c>
    </row>
    <row r="90" spans="1:65" s="2" customFormat="1" ht="24.15" customHeight="1">
      <c r="A90" s="39"/>
      <c r="B90" s="40"/>
      <c r="C90" s="198" t="s">
        <v>77</v>
      </c>
      <c r="D90" s="198" t="s">
        <v>117</v>
      </c>
      <c r="E90" s="199" t="s">
        <v>118</v>
      </c>
      <c r="F90" s="200" t="s">
        <v>119</v>
      </c>
      <c r="G90" s="201" t="s">
        <v>120</v>
      </c>
      <c r="H90" s="202">
        <v>436.4</v>
      </c>
      <c r="I90" s="203"/>
      <c r="J90" s="204">
        <f>ROUND(I90*H90,2)</f>
        <v>0</v>
      </c>
      <c r="K90" s="200" t="s">
        <v>121</v>
      </c>
      <c r="L90" s="45"/>
      <c r="M90" s="205" t="s">
        <v>19</v>
      </c>
      <c r="N90" s="206" t="s">
        <v>43</v>
      </c>
      <c r="O90" s="85"/>
      <c r="P90" s="207">
        <f>O90*H90</f>
        <v>0</v>
      </c>
      <c r="Q90" s="207">
        <v>0.00438</v>
      </c>
      <c r="R90" s="207">
        <f>Q90*H90</f>
        <v>1.911432</v>
      </c>
      <c r="S90" s="207">
        <v>0</v>
      </c>
      <c r="T90" s="20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9" t="s">
        <v>122</v>
      </c>
      <c r="AT90" s="209" t="s">
        <v>117</v>
      </c>
      <c r="AU90" s="209" t="s">
        <v>79</v>
      </c>
      <c r="AY90" s="18" t="s">
        <v>114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8" t="s">
        <v>77</v>
      </c>
      <c r="BK90" s="210">
        <f>ROUND(I90*H90,2)</f>
        <v>0</v>
      </c>
      <c r="BL90" s="18" t="s">
        <v>122</v>
      </c>
      <c r="BM90" s="209" t="s">
        <v>123</v>
      </c>
    </row>
    <row r="91" spans="1:47" s="2" customFormat="1" ht="12">
      <c r="A91" s="39"/>
      <c r="B91" s="40"/>
      <c r="C91" s="41"/>
      <c r="D91" s="211" t="s">
        <v>124</v>
      </c>
      <c r="E91" s="41"/>
      <c r="F91" s="212" t="s">
        <v>125</v>
      </c>
      <c r="G91" s="41"/>
      <c r="H91" s="41"/>
      <c r="I91" s="213"/>
      <c r="J91" s="41"/>
      <c r="K91" s="41"/>
      <c r="L91" s="45"/>
      <c r="M91" s="214"/>
      <c r="N91" s="21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124</v>
      </c>
      <c r="AU91" s="18" t="s">
        <v>79</v>
      </c>
    </row>
    <row r="92" spans="1:51" s="13" customFormat="1" ht="12">
      <c r="A92" s="13"/>
      <c r="B92" s="216"/>
      <c r="C92" s="217"/>
      <c r="D92" s="218" t="s">
        <v>126</v>
      </c>
      <c r="E92" s="219" t="s">
        <v>19</v>
      </c>
      <c r="F92" s="220" t="s">
        <v>127</v>
      </c>
      <c r="G92" s="217"/>
      <c r="H92" s="219" t="s">
        <v>19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126</v>
      </c>
      <c r="AU92" s="226" t="s">
        <v>79</v>
      </c>
      <c r="AV92" s="13" t="s">
        <v>77</v>
      </c>
      <c r="AW92" s="13" t="s">
        <v>33</v>
      </c>
      <c r="AX92" s="13" t="s">
        <v>72</v>
      </c>
      <c r="AY92" s="226" t="s">
        <v>114</v>
      </c>
    </row>
    <row r="93" spans="1:51" s="14" customFormat="1" ht="12">
      <c r="A93" s="14"/>
      <c r="B93" s="227"/>
      <c r="C93" s="228"/>
      <c r="D93" s="218" t="s">
        <v>126</v>
      </c>
      <c r="E93" s="229" t="s">
        <v>19</v>
      </c>
      <c r="F93" s="230" t="s">
        <v>128</v>
      </c>
      <c r="G93" s="228"/>
      <c r="H93" s="231">
        <v>436.4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7" t="s">
        <v>126</v>
      </c>
      <c r="AU93" s="237" t="s">
        <v>79</v>
      </c>
      <c r="AV93" s="14" t="s">
        <v>79</v>
      </c>
      <c r="AW93" s="14" t="s">
        <v>33</v>
      </c>
      <c r="AX93" s="14" t="s">
        <v>77</v>
      </c>
      <c r="AY93" s="237" t="s">
        <v>114</v>
      </c>
    </row>
    <row r="94" spans="1:63" s="12" customFormat="1" ht="22.8" customHeight="1">
      <c r="A94" s="12"/>
      <c r="B94" s="182"/>
      <c r="C94" s="183"/>
      <c r="D94" s="184" t="s">
        <v>71</v>
      </c>
      <c r="E94" s="196" t="s">
        <v>129</v>
      </c>
      <c r="F94" s="196" t="s">
        <v>130</v>
      </c>
      <c r="G94" s="183"/>
      <c r="H94" s="183"/>
      <c r="I94" s="186"/>
      <c r="J94" s="197">
        <f>BK94</f>
        <v>0</v>
      </c>
      <c r="K94" s="183"/>
      <c r="L94" s="188"/>
      <c r="M94" s="189"/>
      <c r="N94" s="190"/>
      <c r="O94" s="190"/>
      <c r="P94" s="191">
        <f>SUM(P95:P102)</f>
        <v>0</v>
      </c>
      <c r="Q94" s="190"/>
      <c r="R94" s="191">
        <f>SUM(R95:R102)</f>
        <v>0</v>
      </c>
      <c r="S94" s="190"/>
      <c r="T94" s="192">
        <f>SUM(T95:T102)</f>
        <v>2.8366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3" t="s">
        <v>77</v>
      </c>
      <c r="AT94" s="194" t="s">
        <v>71</v>
      </c>
      <c r="AU94" s="194" t="s">
        <v>77</v>
      </c>
      <c r="AY94" s="193" t="s">
        <v>114</v>
      </c>
      <c r="BK94" s="195">
        <f>SUM(BK95:BK102)</f>
        <v>0</v>
      </c>
    </row>
    <row r="95" spans="1:65" s="2" customFormat="1" ht="24.15" customHeight="1">
      <c r="A95" s="39"/>
      <c r="B95" s="40"/>
      <c r="C95" s="198" t="s">
        <v>79</v>
      </c>
      <c r="D95" s="198" t="s">
        <v>117</v>
      </c>
      <c r="E95" s="199" t="s">
        <v>131</v>
      </c>
      <c r="F95" s="200" t="s">
        <v>132</v>
      </c>
      <c r="G95" s="201" t="s">
        <v>120</v>
      </c>
      <c r="H95" s="202">
        <v>218.2</v>
      </c>
      <c r="I95" s="203"/>
      <c r="J95" s="204">
        <f>ROUND(I95*H95,2)</f>
        <v>0</v>
      </c>
      <c r="K95" s="200" t="s">
        <v>121</v>
      </c>
      <c r="L95" s="45"/>
      <c r="M95" s="205" t="s">
        <v>19</v>
      </c>
      <c r="N95" s="206" t="s">
        <v>43</v>
      </c>
      <c r="O95" s="85"/>
      <c r="P95" s="207">
        <f>O95*H95</f>
        <v>0</v>
      </c>
      <c r="Q95" s="207">
        <v>0</v>
      </c>
      <c r="R95" s="207">
        <f>Q95*H95</f>
        <v>0</v>
      </c>
      <c r="S95" s="207">
        <v>0.013</v>
      </c>
      <c r="T95" s="208">
        <f>S95*H95</f>
        <v>2.8366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9" t="s">
        <v>122</v>
      </c>
      <c r="AT95" s="209" t="s">
        <v>117</v>
      </c>
      <c r="AU95" s="209" t="s">
        <v>79</v>
      </c>
      <c r="AY95" s="18" t="s">
        <v>114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8" t="s">
        <v>77</v>
      </c>
      <c r="BK95" s="210">
        <f>ROUND(I95*H95,2)</f>
        <v>0</v>
      </c>
      <c r="BL95" s="18" t="s">
        <v>122</v>
      </c>
      <c r="BM95" s="209" t="s">
        <v>133</v>
      </c>
    </row>
    <row r="96" spans="1:47" s="2" customFormat="1" ht="12">
      <c r="A96" s="39"/>
      <c r="B96" s="40"/>
      <c r="C96" s="41"/>
      <c r="D96" s="211" t="s">
        <v>124</v>
      </c>
      <c r="E96" s="41"/>
      <c r="F96" s="212" t="s">
        <v>134</v>
      </c>
      <c r="G96" s="41"/>
      <c r="H96" s="41"/>
      <c r="I96" s="213"/>
      <c r="J96" s="41"/>
      <c r="K96" s="41"/>
      <c r="L96" s="45"/>
      <c r="M96" s="214"/>
      <c r="N96" s="21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124</v>
      </c>
      <c r="AU96" s="18" t="s">
        <v>79</v>
      </c>
    </row>
    <row r="97" spans="1:51" s="13" customFormat="1" ht="12">
      <c r="A97" s="13"/>
      <c r="B97" s="216"/>
      <c r="C97" s="217"/>
      <c r="D97" s="218" t="s">
        <v>126</v>
      </c>
      <c r="E97" s="219" t="s">
        <v>19</v>
      </c>
      <c r="F97" s="220" t="s">
        <v>135</v>
      </c>
      <c r="G97" s="217"/>
      <c r="H97" s="219" t="s">
        <v>19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126</v>
      </c>
      <c r="AU97" s="226" t="s">
        <v>79</v>
      </c>
      <c r="AV97" s="13" t="s">
        <v>77</v>
      </c>
      <c r="AW97" s="13" t="s">
        <v>33</v>
      </c>
      <c r="AX97" s="13" t="s">
        <v>72</v>
      </c>
      <c r="AY97" s="226" t="s">
        <v>114</v>
      </c>
    </row>
    <row r="98" spans="1:51" s="14" customFormat="1" ht="12">
      <c r="A98" s="14"/>
      <c r="B98" s="227"/>
      <c r="C98" s="228"/>
      <c r="D98" s="218" t="s">
        <v>126</v>
      </c>
      <c r="E98" s="229" t="s">
        <v>19</v>
      </c>
      <c r="F98" s="230" t="s">
        <v>136</v>
      </c>
      <c r="G98" s="228"/>
      <c r="H98" s="231">
        <v>175.2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7" t="s">
        <v>126</v>
      </c>
      <c r="AU98" s="237" t="s">
        <v>79</v>
      </c>
      <c r="AV98" s="14" t="s">
        <v>79</v>
      </c>
      <c r="AW98" s="14" t="s">
        <v>33</v>
      </c>
      <c r="AX98" s="14" t="s">
        <v>72</v>
      </c>
      <c r="AY98" s="237" t="s">
        <v>114</v>
      </c>
    </row>
    <row r="99" spans="1:51" s="13" customFormat="1" ht="12">
      <c r="A99" s="13"/>
      <c r="B99" s="216"/>
      <c r="C99" s="217"/>
      <c r="D99" s="218" t="s">
        <v>126</v>
      </c>
      <c r="E99" s="219" t="s">
        <v>19</v>
      </c>
      <c r="F99" s="220" t="s">
        <v>137</v>
      </c>
      <c r="G99" s="217"/>
      <c r="H99" s="219" t="s">
        <v>19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6" t="s">
        <v>126</v>
      </c>
      <c r="AU99" s="226" t="s">
        <v>79</v>
      </c>
      <c r="AV99" s="13" t="s">
        <v>77</v>
      </c>
      <c r="AW99" s="13" t="s">
        <v>33</v>
      </c>
      <c r="AX99" s="13" t="s">
        <v>72</v>
      </c>
      <c r="AY99" s="226" t="s">
        <v>114</v>
      </c>
    </row>
    <row r="100" spans="1:51" s="14" customFormat="1" ht="12">
      <c r="A100" s="14"/>
      <c r="B100" s="227"/>
      <c r="C100" s="228"/>
      <c r="D100" s="218" t="s">
        <v>126</v>
      </c>
      <c r="E100" s="229" t="s">
        <v>19</v>
      </c>
      <c r="F100" s="230" t="s">
        <v>138</v>
      </c>
      <c r="G100" s="228"/>
      <c r="H100" s="231">
        <v>43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7" t="s">
        <v>126</v>
      </c>
      <c r="AU100" s="237" t="s">
        <v>79</v>
      </c>
      <c r="AV100" s="14" t="s">
        <v>79</v>
      </c>
      <c r="AW100" s="14" t="s">
        <v>33</v>
      </c>
      <c r="AX100" s="14" t="s">
        <v>72</v>
      </c>
      <c r="AY100" s="237" t="s">
        <v>114</v>
      </c>
    </row>
    <row r="101" spans="1:51" s="15" customFormat="1" ht="12">
      <c r="A101" s="15"/>
      <c r="B101" s="238"/>
      <c r="C101" s="239"/>
      <c r="D101" s="218" t="s">
        <v>126</v>
      </c>
      <c r="E101" s="240" t="s">
        <v>19</v>
      </c>
      <c r="F101" s="241" t="s">
        <v>139</v>
      </c>
      <c r="G101" s="239"/>
      <c r="H101" s="242">
        <v>218.2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48" t="s">
        <v>126</v>
      </c>
      <c r="AU101" s="248" t="s">
        <v>79</v>
      </c>
      <c r="AV101" s="15" t="s">
        <v>122</v>
      </c>
      <c r="AW101" s="15" t="s">
        <v>33</v>
      </c>
      <c r="AX101" s="15" t="s">
        <v>77</v>
      </c>
      <c r="AY101" s="248" t="s">
        <v>114</v>
      </c>
    </row>
    <row r="102" spans="1:65" s="2" customFormat="1" ht="16.5" customHeight="1">
      <c r="A102" s="39"/>
      <c r="B102" s="40"/>
      <c r="C102" s="198" t="s">
        <v>140</v>
      </c>
      <c r="D102" s="198" t="s">
        <v>117</v>
      </c>
      <c r="E102" s="199" t="s">
        <v>141</v>
      </c>
      <c r="F102" s="200" t="s">
        <v>142</v>
      </c>
      <c r="G102" s="201" t="s">
        <v>120</v>
      </c>
      <c r="H102" s="202">
        <v>218.2</v>
      </c>
      <c r="I102" s="203"/>
      <c r="J102" s="204">
        <f>ROUND(I102*H102,2)</f>
        <v>0</v>
      </c>
      <c r="K102" s="200" t="s">
        <v>19</v>
      </c>
      <c r="L102" s="45"/>
      <c r="M102" s="205" t="s">
        <v>19</v>
      </c>
      <c r="N102" s="206" t="s">
        <v>43</v>
      </c>
      <c r="O102" s="85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9" t="s">
        <v>122</v>
      </c>
      <c r="AT102" s="209" t="s">
        <v>117</v>
      </c>
      <c r="AU102" s="209" t="s">
        <v>79</v>
      </c>
      <c r="AY102" s="18" t="s">
        <v>114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8" t="s">
        <v>77</v>
      </c>
      <c r="BK102" s="210">
        <f>ROUND(I102*H102,2)</f>
        <v>0</v>
      </c>
      <c r="BL102" s="18" t="s">
        <v>122</v>
      </c>
      <c r="BM102" s="209" t="s">
        <v>143</v>
      </c>
    </row>
    <row r="103" spans="1:63" s="12" customFormat="1" ht="22.8" customHeight="1">
      <c r="A103" s="12"/>
      <c r="B103" s="182"/>
      <c r="C103" s="183"/>
      <c r="D103" s="184" t="s">
        <v>71</v>
      </c>
      <c r="E103" s="196" t="s">
        <v>144</v>
      </c>
      <c r="F103" s="196" t="s">
        <v>145</v>
      </c>
      <c r="G103" s="183"/>
      <c r="H103" s="183"/>
      <c r="I103" s="186"/>
      <c r="J103" s="197">
        <f>BK103</f>
        <v>0</v>
      </c>
      <c r="K103" s="183"/>
      <c r="L103" s="188"/>
      <c r="M103" s="189"/>
      <c r="N103" s="190"/>
      <c r="O103" s="190"/>
      <c r="P103" s="191">
        <f>SUM(P104:P114)</f>
        <v>0</v>
      </c>
      <c r="Q103" s="190"/>
      <c r="R103" s="191">
        <f>SUM(R104:R114)</f>
        <v>0</v>
      </c>
      <c r="S103" s="190"/>
      <c r="T103" s="192">
        <f>SUM(T104:T114)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3" t="s">
        <v>77</v>
      </c>
      <c r="AT103" s="194" t="s">
        <v>71</v>
      </c>
      <c r="AU103" s="194" t="s">
        <v>77</v>
      </c>
      <c r="AY103" s="193" t="s">
        <v>114</v>
      </c>
      <c r="BK103" s="195">
        <f>SUM(BK104:BK114)</f>
        <v>0</v>
      </c>
    </row>
    <row r="104" spans="1:65" s="2" customFormat="1" ht="16.5" customHeight="1">
      <c r="A104" s="39"/>
      <c r="B104" s="40"/>
      <c r="C104" s="198" t="s">
        <v>122</v>
      </c>
      <c r="D104" s="198" t="s">
        <v>117</v>
      </c>
      <c r="E104" s="199" t="s">
        <v>146</v>
      </c>
      <c r="F104" s="200" t="s">
        <v>147</v>
      </c>
      <c r="G104" s="201" t="s">
        <v>148</v>
      </c>
      <c r="H104" s="202">
        <v>3.072</v>
      </c>
      <c r="I104" s="203"/>
      <c r="J104" s="204">
        <f>ROUND(I104*H104,2)</f>
        <v>0</v>
      </c>
      <c r="K104" s="200" t="s">
        <v>121</v>
      </c>
      <c r="L104" s="45"/>
      <c r="M104" s="205" t="s">
        <v>19</v>
      </c>
      <c r="N104" s="206" t="s">
        <v>43</v>
      </c>
      <c r="O104" s="85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9" t="s">
        <v>122</v>
      </c>
      <c r="AT104" s="209" t="s">
        <v>117</v>
      </c>
      <c r="AU104" s="209" t="s">
        <v>79</v>
      </c>
      <c r="AY104" s="18" t="s">
        <v>114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8" t="s">
        <v>77</v>
      </c>
      <c r="BK104" s="210">
        <f>ROUND(I104*H104,2)</f>
        <v>0</v>
      </c>
      <c r="BL104" s="18" t="s">
        <v>122</v>
      </c>
      <c r="BM104" s="209" t="s">
        <v>149</v>
      </c>
    </row>
    <row r="105" spans="1:47" s="2" customFormat="1" ht="12">
      <c r="A105" s="39"/>
      <c r="B105" s="40"/>
      <c r="C105" s="41"/>
      <c r="D105" s="211" t="s">
        <v>124</v>
      </c>
      <c r="E105" s="41"/>
      <c r="F105" s="212" t="s">
        <v>150</v>
      </c>
      <c r="G105" s="41"/>
      <c r="H105" s="41"/>
      <c r="I105" s="213"/>
      <c r="J105" s="41"/>
      <c r="K105" s="41"/>
      <c r="L105" s="45"/>
      <c r="M105" s="214"/>
      <c r="N105" s="21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124</v>
      </c>
      <c r="AU105" s="18" t="s">
        <v>79</v>
      </c>
    </row>
    <row r="106" spans="1:65" s="2" customFormat="1" ht="24.15" customHeight="1">
      <c r="A106" s="39"/>
      <c r="B106" s="40"/>
      <c r="C106" s="198" t="s">
        <v>151</v>
      </c>
      <c r="D106" s="198" t="s">
        <v>117</v>
      </c>
      <c r="E106" s="199" t="s">
        <v>152</v>
      </c>
      <c r="F106" s="200" t="s">
        <v>153</v>
      </c>
      <c r="G106" s="201" t="s">
        <v>148</v>
      </c>
      <c r="H106" s="202">
        <v>3.072</v>
      </c>
      <c r="I106" s="203"/>
      <c r="J106" s="204">
        <f>ROUND(I106*H106,2)</f>
        <v>0</v>
      </c>
      <c r="K106" s="200" t="s">
        <v>121</v>
      </c>
      <c r="L106" s="45"/>
      <c r="M106" s="205" t="s">
        <v>19</v>
      </c>
      <c r="N106" s="206" t="s">
        <v>43</v>
      </c>
      <c r="O106" s="85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9" t="s">
        <v>122</v>
      </c>
      <c r="AT106" s="209" t="s">
        <v>117</v>
      </c>
      <c r="AU106" s="209" t="s">
        <v>79</v>
      </c>
      <c r="AY106" s="18" t="s">
        <v>114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8" t="s">
        <v>77</v>
      </c>
      <c r="BK106" s="210">
        <f>ROUND(I106*H106,2)</f>
        <v>0</v>
      </c>
      <c r="BL106" s="18" t="s">
        <v>122</v>
      </c>
      <c r="BM106" s="209" t="s">
        <v>154</v>
      </c>
    </row>
    <row r="107" spans="1:47" s="2" customFormat="1" ht="12">
      <c r="A107" s="39"/>
      <c r="B107" s="40"/>
      <c r="C107" s="41"/>
      <c r="D107" s="211" t="s">
        <v>124</v>
      </c>
      <c r="E107" s="41"/>
      <c r="F107" s="212" t="s">
        <v>155</v>
      </c>
      <c r="G107" s="41"/>
      <c r="H107" s="41"/>
      <c r="I107" s="213"/>
      <c r="J107" s="41"/>
      <c r="K107" s="41"/>
      <c r="L107" s="45"/>
      <c r="M107" s="214"/>
      <c r="N107" s="21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124</v>
      </c>
      <c r="AU107" s="18" t="s">
        <v>79</v>
      </c>
    </row>
    <row r="108" spans="1:65" s="2" customFormat="1" ht="21.75" customHeight="1">
      <c r="A108" s="39"/>
      <c r="B108" s="40"/>
      <c r="C108" s="198" t="s">
        <v>115</v>
      </c>
      <c r="D108" s="198" t="s">
        <v>117</v>
      </c>
      <c r="E108" s="199" t="s">
        <v>156</v>
      </c>
      <c r="F108" s="200" t="s">
        <v>157</v>
      </c>
      <c r="G108" s="201" t="s">
        <v>148</v>
      </c>
      <c r="H108" s="202">
        <v>3.072</v>
      </c>
      <c r="I108" s="203"/>
      <c r="J108" s="204">
        <f>ROUND(I108*H108,2)</f>
        <v>0</v>
      </c>
      <c r="K108" s="200" t="s">
        <v>121</v>
      </c>
      <c r="L108" s="45"/>
      <c r="M108" s="205" t="s">
        <v>19</v>
      </c>
      <c r="N108" s="206" t="s">
        <v>43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122</v>
      </c>
      <c r="AT108" s="209" t="s">
        <v>117</v>
      </c>
      <c r="AU108" s="209" t="s">
        <v>79</v>
      </c>
      <c r="AY108" s="18" t="s">
        <v>114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77</v>
      </c>
      <c r="BK108" s="210">
        <f>ROUND(I108*H108,2)</f>
        <v>0</v>
      </c>
      <c r="BL108" s="18" t="s">
        <v>122</v>
      </c>
      <c r="BM108" s="209" t="s">
        <v>158</v>
      </c>
    </row>
    <row r="109" spans="1:47" s="2" customFormat="1" ht="12">
      <c r="A109" s="39"/>
      <c r="B109" s="40"/>
      <c r="C109" s="41"/>
      <c r="D109" s="211" t="s">
        <v>124</v>
      </c>
      <c r="E109" s="41"/>
      <c r="F109" s="212" t="s">
        <v>159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124</v>
      </c>
      <c r="AU109" s="18" t="s">
        <v>79</v>
      </c>
    </row>
    <row r="110" spans="1:65" s="2" customFormat="1" ht="24.15" customHeight="1">
      <c r="A110" s="39"/>
      <c r="B110" s="40"/>
      <c r="C110" s="198" t="s">
        <v>160</v>
      </c>
      <c r="D110" s="198" t="s">
        <v>117</v>
      </c>
      <c r="E110" s="199" t="s">
        <v>161</v>
      </c>
      <c r="F110" s="200" t="s">
        <v>162</v>
      </c>
      <c r="G110" s="201" t="s">
        <v>148</v>
      </c>
      <c r="H110" s="202">
        <v>18.432</v>
      </c>
      <c r="I110" s="203"/>
      <c r="J110" s="204">
        <f>ROUND(I110*H110,2)</f>
        <v>0</v>
      </c>
      <c r="K110" s="200" t="s">
        <v>121</v>
      </c>
      <c r="L110" s="45"/>
      <c r="M110" s="205" t="s">
        <v>19</v>
      </c>
      <c r="N110" s="206" t="s">
        <v>43</v>
      </c>
      <c r="O110" s="85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9" t="s">
        <v>122</v>
      </c>
      <c r="AT110" s="209" t="s">
        <v>117</v>
      </c>
      <c r="AU110" s="209" t="s">
        <v>79</v>
      </c>
      <c r="AY110" s="18" t="s">
        <v>114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8" t="s">
        <v>77</v>
      </c>
      <c r="BK110" s="210">
        <f>ROUND(I110*H110,2)</f>
        <v>0</v>
      </c>
      <c r="BL110" s="18" t="s">
        <v>122</v>
      </c>
      <c r="BM110" s="209" t="s">
        <v>163</v>
      </c>
    </row>
    <row r="111" spans="1:47" s="2" customFormat="1" ht="12">
      <c r="A111" s="39"/>
      <c r="B111" s="40"/>
      <c r="C111" s="41"/>
      <c r="D111" s="211" t="s">
        <v>124</v>
      </c>
      <c r="E111" s="41"/>
      <c r="F111" s="212" t="s">
        <v>164</v>
      </c>
      <c r="G111" s="41"/>
      <c r="H111" s="41"/>
      <c r="I111" s="213"/>
      <c r="J111" s="41"/>
      <c r="K111" s="41"/>
      <c r="L111" s="45"/>
      <c r="M111" s="214"/>
      <c r="N111" s="215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124</v>
      </c>
      <c r="AU111" s="18" t="s">
        <v>79</v>
      </c>
    </row>
    <row r="112" spans="1:51" s="14" customFormat="1" ht="12">
      <c r="A112" s="14"/>
      <c r="B112" s="227"/>
      <c r="C112" s="228"/>
      <c r="D112" s="218" t="s">
        <v>126</v>
      </c>
      <c r="E112" s="229" t="s">
        <v>19</v>
      </c>
      <c r="F112" s="230" t="s">
        <v>165</v>
      </c>
      <c r="G112" s="228"/>
      <c r="H112" s="231">
        <v>18.432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7" t="s">
        <v>126</v>
      </c>
      <c r="AU112" s="237" t="s">
        <v>79</v>
      </c>
      <c r="AV112" s="14" t="s">
        <v>79</v>
      </c>
      <c r="AW112" s="14" t="s">
        <v>33</v>
      </c>
      <c r="AX112" s="14" t="s">
        <v>77</v>
      </c>
      <c r="AY112" s="237" t="s">
        <v>114</v>
      </c>
    </row>
    <row r="113" spans="1:65" s="2" customFormat="1" ht="24.15" customHeight="1">
      <c r="A113" s="39"/>
      <c r="B113" s="40"/>
      <c r="C113" s="198" t="s">
        <v>166</v>
      </c>
      <c r="D113" s="198" t="s">
        <v>117</v>
      </c>
      <c r="E113" s="199" t="s">
        <v>167</v>
      </c>
      <c r="F113" s="200" t="s">
        <v>168</v>
      </c>
      <c r="G113" s="201" t="s">
        <v>148</v>
      </c>
      <c r="H113" s="202">
        <v>3.072</v>
      </c>
      <c r="I113" s="203"/>
      <c r="J113" s="204">
        <f>ROUND(I113*H113,2)</f>
        <v>0</v>
      </c>
      <c r="K113" s="200" t="s">
        <v>121</v>
      </c>
      <c r="L113" s="45"/>
      <c r="M113" s="205" t="s">
        <v>19</v>
      </c>
      <c r="N113" s="206" t="s">
        <v>43</v>
      </c>
      <c r="O113" s="85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9" t="s">
        <v>122</v>
      </c>
      <c r="AT113" s="209" t="s">
        <v>117</v>
      </c>
      <c r="AU113" s="209" t="s">
        <v>79</v>
      </c>
      <c r="AY113" s="18" t="s">
        <v>114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8" t="s">
        <v>77</v>
      </c>
      <c r="BK113" s="210">
        <f>ROUND(I113*H113,2)</f>
        <v>0</v>
      </c>
      <c r="BL113" s="18" t="s">
        <v>122</v>
      </c>
      <c r="BM113" s="209" t="s">
        <v>169</v>
      </c>
    </row>
    <row r="114" spans="1:47" s="2" customFormat="1" ht="12">
      <c r="A114" s="39"/>
      <c r="B114" s="40"/>
      <c r="C114" s="41"/>
      <c r="D114" s="211" t="s">
        <v>124</v>
      </c>
      <c r="E114" s="41"/>
      <c r="F114" s="212" t="s">
        <v>170</v>
      </c>
      <c r="G114" s="41"/>
      <c r="H114" s="41"/>
      <c r="I114" s="213"/>
      <c r="J114" s="41"/>
      <c r="K114" s="41"/>
      <c r="L114" s="45"/>
      <c r="M114" s="214"/>
      <c r="N114" s="215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124</v>
      </c>
      <c r="AU114" s="18" t="s">
        <v>79</v>
      </c>
    </row>
    <row r="115" spans="1:63" s="12" customFormat="1" ht="22.8" customHeight="1">
      <c r="A115" s="12"/>
      <c r="B115" s="182"/>
      <c r="C115" s="183"/>
      <c r="D115" s="184" t="s">
        <v>71</v>
      </c>
      <c r="E115" s="196" t="s">
        <v>171</v>
      </c>
      <c r="F115" s="196" t="s">
        <v>172</v>
      </c>
      <c r="G115" s="183"/>
      <c r="H115" s="183"/>
      <c r="I115" s="186"/>
      <c r="J115" s="197">
        <f>BK115</f>
        <v>0</v>
      </c>
      <c r="K115" s="183"/>
      <c r="L115" s="188"/>
      <c r="M115" s="189"/>
      <c r="N115" s="190"/>
      <c r="O115" s="190"/>
      <c r="P115" s="191">
        <f>SUM(P116:P117)</f>
        <v>0</v>
      </c>
      <c r="Q115" s="190"/>
      <c r="R115" s="191">
        <f>SUM(R116:R117)</f>
        <v>0</v>
      </c>
      <c r="S115" s="190"/>
      <c r="T115" s="192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3" t="s">
        <v>77</v>
      </c>
      <c r="AT115" s="194" t="s">
        <v>71</v>
      </c>
      <c r="AU115" s="194" t="s">
        <v>77</v>
      </c>
      <c r="AY115" s="193" t="s">
        <v>114</v>
      </c>
      <c r="BK115" s="195">
        <f>SUM(BK116:BK117)</f>
        <v>0</v>
      </c>
    </row>
    <row r="116" spans="1:65" s="2" customFormat="1" ht="33" customHeight="1">
      <c r="A116" s="39"/>
      <c r="B116" s="40"/>
      <c r="C116" s="198" t="s">
        <v>129</v>
      </c>
      <c r="D116" s="198" t="s">
        <v>117</v>
      </c>
      <c r="E116" s="199" t="s">
        <v>173</v>
      </c>
      <c r="F116" s="200" t="s">
        <v>174</v>
      </c>
      <c r="G116" s="201" t="s">
        <v>148</v>
      </c>
      <c r="H116" s="202">
        <v>1.911</v>
      </c>
      <c r="I116" s="203"/>
      <c r="J116" s="204">
        <f>ROUND(I116*H116,2)</f>
        <v>0</v>
      </c>
      <c r="K116" s="200" t="s">
        <v>121</v>
      </c>
      <c r="L116" s="45"/>
      <c r="M116" s="205" t="s">
        <v>19</v>
      </c>
      <c r="N116" s="206" t="s">
        <v>43</v>
      </c>
      <c r="O116" s="85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9" t="s">
        <v>122</v>
      </c>
      <c r="AT116" s="209" t="s">
        <v>117</v>
      </c>
      <c r="AU116" s="209" t="s">
        <v>79</v>
      </c>
      <c r="AY116" s="18" t="s">
        <v>114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8" t="s">
        <v>77</v>
      </c>
      <c r="BK116" s="210">
        <f>ROUND(I116*H116,2)</f>
        <v>0</v>
      </c>
      <c r="BL116" s="18" t="s">
        <v>122</v>
      </c>
      <c r="BM116" s="209" t="s">
        <v>175</v>
      </c>
    </row>
    <row r="117" spans="1:47" s="2" customFormat="1" ht="12">
      <c r="A117" s="39"/>
      <c r="B117" s="40"/>
      <c r="C117" s="41"/>
      <c r="D117" s="211" t="s">
        <v>124</v>
      </c>
      <c r="E117" s="41"/>
      <c r="F117" s="212" t="s">
        <v>176</v>
      </c>
      <c r="G117" s="41"/>
      <c r="H117" s="41"/>
      <c r="I117" s="213"/>
      <c r="J117" s="41"/>
      <c r="K117" s="41"/>
      <c r="L117" s="45"/>
      <c r="M117" s="214"/>
      <c r="N117" s="21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124</v>
      </c>
      <c r="AU117" s="18" t="s">
        <v>79</v>
      </c>
    </row>
    <row r="118" spans="1:63" s="12" customFormat="1" ht="25.9" customHeight="1">
      <c r="A118" s="12"/>
      <c r="B118" s="182"/>
      <c r="C118" s="183"/>
      <c r="D118" s="184" t="s">
        <v>71</v>
      </c>
      <c r="E118" s="185" t="s">
        <v>177</v>
      </c>
      <c r="F118" s="185" t="s">
        <v>178</v>
      </c>
      <c r="G118" s="183"/>
      <c r="H118" s="183"/>
      <c r="I118" s="186"/>
      <c r="J118" s="187">
        <f>BK118</f>
        <v>0</v>
      </c>
      <c r="K118" s="183"/>
      <c r="L118" s="188"/>
      <c r="M118" s="189"/>
      <c r="N118" s="190"/>
      <c r="O118" s="190"/>
      <c r="P118" s="191">
        <f>P119+P133+P138+P158+P160</f>
        <v>0</v>
      </c>
      <c r="Q118" s="190"/>
      <c r="R118" s="191">
        <f>R119+R133+R138+R158+R160</f>
        <v>1.7189909999999997</v>
      </c>
      <c r="S118" s="190"/>
      <c r="T118" s="192">
        <f>T119+T133+T138+T158+T160</f>
        <v>0.23565599999999998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3" t="s">
        <v>79</v>
      </c>
      <c r="AT118" s="194" t="s">
        <v>71</v>
      </c>
      <c r="AU118" s="194" t="s">
        <v>72</v>
      </c>
      <c r="AY118" s="193" t="s">
        <v>114</v>
      </c>
      <c r="BK118" s="195">
        <f>BK119+BK133+BK138+BK158+BK160</f>
        <v>0</v>
      </c>
    </row>
    <row r="119" spans="1:63" s="12" customFormat="1" ht="22.8" customHeight="1">
      <c r="A119" s="12"/>
      <c r="B119" s="182"/>
      <c r="C119" s="183"/>
      <c r="D119" s="184" t="s">
        <v>71</v>
      </c>
      <c r="E119" s="196" t="s">
        <v>179</v>
      </c>
      <c r="F119" s="196" t="s">
        <v>180</v>
      </c>
      <c r="G119" s="183"/>
      <c r="H119" s="183"/>
      <c r="I119" s="186"/>
      <c r="J119" s="197">
        <f>BK119</f>
        <v>0</v>
      </c>
      <c r="K119" s="183"/>
      <c r="L119" s="188"/>
      <c r="M119" s="189"/>
      <c r="N119" s="190"/>
      <c r="O119" s="190"/>
      <c r="P119" s="191">
        <f>SUM(P120:P132)</f>
        <v>0</v>
      </c>
      <c r="Q119" s="190"/>
      <c r="R119" s="191">
        <f>SUM(R120:R132)</f>
        <v>0.00604</v>
      </c>
      <c r="S119" s="190"/>
      <c r="T119" s="192">
        <f>SUM(T120:T132)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3" t="s">
        <v>79</v>
      </c>
      <c r="AT119" s="194" t="s">
        <v>71</v>
      </c>
      <c r="AU119" s="194" t="s">
        <v>77</v>
      </c>
      <c r="AY119" s="193" t="s">
        <v>114</v>
      </c>
      <c r="BK119" s="195">
        <f>SUM(BK120:BK132)</f>
        <v>0</v>
      </c>
    </row>
    <row r="120" spans="1:65" s="2" customFormat="1" ht="16.5" customHeight="1">
      <c r="A120" s="39"/>
      <c r="B120" s="40"/>
      <c r="C120" s="198" t="s">
        <v>181</v>
      </c>
      <c r="D120" s="198" t="s">
        <v>117</v>
      </c>
      <c r="E120" s="199" t="s">
        <v>182</v>
      </c>
      <c r="F120" s="200" t="s">
        <v>183</v>
      </c>
      <c r="G120" s="201" t="s">
        <v>120</v>
      </c>
      <c r="H120" s="202">
        <v>2.16</v>
      </c>
      <c r="I120" s="203"/>
      <c r="J120" s="204">
        <f>ROUND(I120*H120,2)</f>
        <v>0</v>
      </c>
      <c r="K120" s="200" t="s">
        <v>19</v>
      </c>
      <c r="L120" s="45"/>
      <c r="M120" s="205" t="s">
        <v>19</v>
      </c>
      <c r="N120" s="206" t="s">
        <v>43</v>
      </c>
      <c r="O120" s="85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9" t="s">
        <v>184</v>
      </c>
      <c r="AT120" s="209" t="s">
        <v>117</v>
      </c>
      <c r="AU120" s="209" t="s">
        <v>79</v>
      </c>
      <c r="AY120" s="18" t="s">
        <v>114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8" t="s">
        <v>77</v>
      </c>
      <c r="BK120" s="210">
        <f>ROUND(I120*H120,2)</f>
        <v>0</v>
      </c>
      <c r="BL120" s="18" t="s">
        <v>184</v>
      </c>
      <c r="BM120" s="209" t="s">
        <v>185</v>
      </c>
    </row>
    <row r="121" spans="1:51" s="14" customFormat="1" ht="12">
      <c r="A121" s="14"/>
      <c r="B121" s="227"/>
      <c r="C121" s="228"/>
      <c r="D121" s="218" t="s">
        <v>126</v>
      </c>
      <c r="E121" s="229" t="s">
        <v>19</v>
      </c>
      <c r="F121" s="230" t="s">
        <v>186</v>
      </c>
      <c r="G121" s="228"/>
      <c r="H121" s="231">
        <v>2.16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7" t="s">
        <v>126</v>
      </c>
      <c r="AU121" s="237" t="s">
        <v>79</v>
      </c>
      <c r="AV121" s="14" t="s">
        <v>79</v>
      </c>
      <c r="AW121" s="14" t="s">
        <v>33</v>
      </c>
      <c r="AX121" s="14" t="s">
        <v>77</v>
      </c>
      <c r="AY121" s="237" t="s">
        <v>114</v>
      </c>
    </row>
    <row r="122" spans="1:65" s="2" customFormat="1" ht="16.5" customHeight="1">
      <c r="A122" s="39"/>
      <c r="B122" s="40"/>
      <c r="C122" s="198" t="s">
        <v>187</v>
      </c>
      <c r="D122" s="198" t="s">
        <v>117</v>
      </c>
      <c r="E122" s="199" t="s">
        <v>188</v>
      </c>
      <c r="F122" s="200" t="s">
        <v>189</v>
      </c>
      <c r="G122" s="201" t="s">
        <v>120</v>
      </c>
      <c r="H122" s="202">
        <v>218.2</v>
      </c>
      <c r="I122" s="203"/>
      <c r="J122" s="204">
        <f>ROUND(I122*H122,2)</f>
        <v>0</v>
      </c>
      <c r="K122" s="200" t="s">
        <v>19</v>
      </c>
      <c r="L122" s="45"/>
      <c r="M122" s="205" t="s">
        <v>19</v>
      </c>
      <c r="N122" s="206" t="s">
        <v>43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184</v>
      </c>
      <c r="AT122" s="209" t="s">
        <v>117</v>
      </c>
      <c r="AU122" s="209" t="s">
        <v>79</v>
      </c>
      <c r="AY122" s="18" t="s">
        <v>114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77</v>
      </c>
      <c r="BK122" s="210">
        <f>ROUND(I122*H122,2)</f>
        <v>0</v>
      </c>
      <c r="BL122" s="18" t="s">
        <v>184</v>
      </c>
      <c r="BM122" s="209" t="s">
        <v>190</v>
      </c>
    </row>
    <row r="123" spans="1:51" s="13" customFormat="1" ht="12">
      <c r="A123" s="13"/>
      <c r="B123" s="216"/>
      <c r="C123" s="217"/>
      <c r="D123" s="218" t="s">
        <v>126</v>
      </c>
      <c r="E123" s="219" t="s">
        <v>19</v>
      </c>
      <c r="F123" s="220" t="s">
        <v>191</v>
      </c>
      <c r="G123" s="217"/>
      <c r="H123" s="219" t="s">
        <v>19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6" t="s">
        <v>126</v>
      </c>
      <c r="AU123" s="226" t="s">
        <v>79</v>
      </c>
      <c r="AV123" s="13" t="s">
        <v>77</v>
      </c>
      <c r="AW123" s="13" t="s">
        <v>33</v>
      </c>
      <c r="AX123" s="13" t="s">
        <v>72</v>
      </c>
      <c r="AY123" s="226" t="s">
        <v>114</v>
      </c>
    </row>
    <row r="124" spans="1:51" s="14" customFormat="1" ht="12">
      <c r="A124" s="14"/>
      <c r="B124" s="227"/>
      <c r="C124" s="228"/>
      <c r="D124" s="218" t="s">
        <v>126</v>
      </c>
      <c r="E124" s="229" t="s">
        <v>19</v>
      </c>
      <c r="F124" s="230" t="s">
        <v>192</v>
      </c>
      <c r="G124" s="228"/>
      <c r="H124" s="231">
        <v>218.2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7" t="s">
        <v>126</v>
      </c>
      <c r="AU124" s="237" t="s">
        <v>79</v>
      </c>
      <c r="AV124" s="14" t="s">
        <v>79</v>
      </c>
      <c r="AW124" s="14" t="s">
        <v>33</v>
      </c>
      <c r="AX124" s="14" t="s">
        <v>77</v>
      </c>
      <c r="AY124" s="237" t="s">
        <v>114</v>
      </c>
    </row>
    <row r="125" spans="1:65" s="2" customFormat="1" ht="24.15" customHeight="1">
      <c r="A125" s="39"/>
      <c r="B125" s="40"/>
      <c r="C125" s="198" t="s">
        <v>193</v>
      </c>
      <c r="D125" s="198" t="s">
        <v>117</v>
      </c>
      <c r="E125" s="199" t="s">
        <v>194</v>
      </c>
      <c r="F125" s="200" t="s">
        <v>195</v>
      </c>
      <c r="G125" s="201" t="s">
        <v>120</v>
      </c>
      <c r="H125" s="202">
        <v>218.2</v>
      </c>
      <c r="I125" s="203"/>
      <c r="J125" s="204">
        <f>ROUND(I125*H125,2)</f>
        <v>0</v>
      </c>
      <c r="K125" s="200" t="s">
        <v>19</v>
      </c>
      <c r="L125" s="45"/>
      <c r="M125" s="205" t="s">
        <v>19</v>
      </c>
      <c r="N125" s="206" t="s">
        <v>43</v>
      </c>
      <c r="O125" s="85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184</v>
      </c>
      <c r="AT125" s="209" t="s">
        <v>117</v>
      </c>
      <c r="AU125" s="209" t="s">
        <v>79</v>
      </c>
      <c r="AY125" s="18" t="s">
        <v>114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77</v>
      </c>
      <c r="BK125" s="210">
        <f>ROUND(I125*H125,2)</f>
        <v>0</v>
      </c>
      <c r="BL125" s="18" t="s">
        <v>184</v>
      </c>
      <c r="BM125" s="209" t="s">
        <v>196</v>
      </c>
    </row>
    <row r="126" spans="1:65" s="2" customFormat="1" ht="16.5" customHeight="1">
      <c r="A126" s="39"/>
      <c r="B126" s="40"/>
      <c r="C126" s="198" t="s">
        <v>197</v>
      </c>
      <c r="D126" s="198" t="s">
        <v>117</v>
      </c>
      <c r="E126" s="199" t="s">
        <v>198</v>
      </c>
      <c r="F126" s="200" t="s">
        <v>199</v>
      </c>
      <c r="G126" s="201" t="s">
        <v>200</v>
      </c>
      <c r="H126" s="202">
        <v>14.4</v>
      </c>
      <c r="I126" s="203"/>
      <c r="J126" s="204">
        <f>ROUND(I126*H126,2)</f>
        <v>0</v>
      </c>
      <c r="K126" s="200" t="s">
        <v>19</v>
      </c>
      <c r="L126" s="45"/>
      <c r="M126" s="205" t="s">
        <v>19</v>
      </c>
      <c r="N126" s="206" t="s">
        <v>43</v>
      </c>
      <c r="O126" s="85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9" t="s">
        <v>184</v>
      </c>
      <c r="AT126" s="209" t="s">
        <v>117</v>
      </c>
      <c r="AU126" s="209" t="s">
        <v>79</v>
      </c>
      <c r="AY126" s="18" t="s">
        <v>114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8" t="s">
        <v>77</v>
      </c>
      <c r="BK126" s="210">
        <f>ROUND(I126*H126,2)</f>
        <v>0</v>
      </c>
      <c r="BL126" s="18" t="s">
        <v>184</v>
      </c>
      <c r="BM126" s="209" t="s">
        <v>201</v>
      </c>
    </row>
    <row r="127" spans="1:51" s="13" customFormat="1" ht="12">
      <c r="A127" s="13"/>
      <c r="B127" s="216"/>
      <c r="C127" s="217"/>
      <c r="D127" s="218" t="s">
        <v>126</v>
      </c>
      <c r="E127" s="219" t="s">
        <v>19</v>
      </c>
      <c r="F127" s="220" t="s">
        <v>202</v>
      </c>
      <c r="G127" s="217"/>
      <c r="H127" s="219" t="s">
        <v>19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6" t="s">
        <v>126</v>
      </c>
      <c r="AU127" s="226" t="s">
        <v>79</v>
      </c>
      <c r="AV127" s="13" t="s">
        <v>77</v>
      </c>
      <c r="AW127" s="13" t="s">
        <v>33</v>
      </c>
      <c r="AX127" s="13" t="s">
        <v>72</v>
      </c>
      <c r="AY127" s="226" t="s">
        <v>114</v>
      </c>
    </row>
    <row r="128" spans="1:51" s="14" customFormat="1" ht="12">
      <c r="A128" s="14"/>
      <c r="B128" s="227"/>
      <c r="C128" s="228"/>
      <c r="D128" s="218" t="s">
        <v>126</v>
      </c>
      <c r="E128" s="229" t="s">
        <v>19</v>
      </c>
      <c r="F128" s="230" t="s">
        <v>203</v>
      </c>
      <c r="G128" s="228"/>
      <c r="H128" s="231">
        <v>14.4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7" t="s">
        <v>126</v>
      </c>
      <c r="AU128" s="237" t="s">
        <v>79</v>
      </c>
      <c r="AV128" s="14" t="s">
        <v>79</v>
      </c>
      <c r="AW128" s="14" t="s">
        <v>33</v>
      </c>
      <c r="AX128" s="14" t="s">
        <v>77</v>
      </c>
      <c r="AY128" s="237" t="s">
        <v>114</v>
      </c>
    </row>
    <row r="129" spans="1:65" s="2" customFormat="1" ht="16.5" customHeight="1">
      <c r="A129" s="39"/>
      <c r="B129" s="40"/>
      <c r="C129" s="198" t="s">
        <v>204</v>
      </c>
      <c r="D129" s="198" t="s">
        <v>117</v>
      </c>
      <c r="E129" s="199" t="s">
        <v>205</v>
      </c>
      <c r="F129" s="200" t="s">
        <v>206</v>
      </c>
      <c r="G129" s="201" t="s">
        <v>200</v>
      </c>
      <c r="H129" s="202">
        <v>60.4</v>
      </c>
      <c r="I129" s="203"/>
      <c r="J129" s="204">
        <f>ROUND(I129*H129,2)</f>
        <v>0</v>
      </c>
      <c r="K129" s="200" t="s">
        <v>19</v>
      </c>
      <c r="L129" s="45"/>
      <c r="M129" s="205" t="s">
        <v>19</v>
      </c>
      <c r="N129" s="206" t="s">
        <v>43</v>
      </c>
      <c r="O129" s="85"/>
      <c r="P129" s="207">
        <f>O129*H129</f>
        <v>0</v>
      </c>
      <c r="Q129" s="207">
        <v>0.0001</v>
      </c>
      <c r="R129" s="207">
        <f>Q129*H129</f>
        <v>0.00604</v>
      </c>
      <c r="S129" s="207">
        <v>0</v>
      </c>
      <c r="T129" s="20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9" t="s">
        <v>184</v>
      </c>
      <c r="AT129" s="209" t="s">
        <v>117</v>
      </c>
      <c r="AU129" s="209" t="s">
        <v>79</v>
      </c>
      <c r="AY129" s="18" t="s">
        <v>114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8" t="s">
        <v>77</v>
      </c>
      <c r="BK129" s="210">
        <f>ROUND(I129*H129,2)</f>
        <v>0</v>
      </c>
      <c r="BL129" s="18" t="s">
        <v>184</v>
      </c>
      <c r="BM129" s="209" t="s">
        <v>207</v>
      </c>
    </row>
    <row r="130" spans="1:51" s="14" customFormat="1" ht="12">
      <c r="A130" s="14"/>
      <c r="B130" s="227"/>
      <c r="C130" s="228"/>
      <c r="D130" s="218" t="s">
        <v>126</v>
      </c>
      <c r="E130" s="229" t="s">
        <v>19</v>
      </c>
      <c r="F130" s="230" t="s">
        <v>208</v>
      </c>
      <c r="G130" s="228"/>
      <c r="H130" s="231">
        <v>60.4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7" t="s">
        <v>126</v>
      </c>
      <c r="AU130" s="237" t="s">
        <v>79</v>
      </c>
      <c r="AV130" s="14" t="s">
        <v>79</v>
      </c>
      <c r="AW130" s="14" t="s">
        <v>33</v>
      </c>
      <c r="AX130" s="14" t="s">
        <v>77</v>
      </c>
      <c r="AY130" s="237" t="s">
        <v>114</v>
      </c>
    </row>
    <row r="131" spans="1:65" s="2" customFormat="1" ht="24.15" customHeight="1">
      <c r="A131" s="39"/>
      <c r="B131" s="40"/>
      <c r="C131" s="198" t="s">
        <v>8</v>
      </c>
      <c r="D131" s="198" t="s">
        <v>117</v>
      </c>
      <c r="E131" s="199" t="s">
        <v>209</v>
      </c>
      <c r="F131" s="200" t="s">
        <v>210</v>
      </c>
      <c r="G131" s="201" t="s">
        <v>211</v>
      </c>
      <c r="H131" s="249"/>
      <c r="I131" s="203"/>
      <c r="J131" s="204">
        <f>ROUND(I131*H131,2)</f>
        <v>0</v>
      </c>
      <c r="K131" s="200" t="s">
        <v>121</v>
      </c>
      <c r="L131" s="45"/>
      <c r="M131" s="205" t="s">
        <v>19</v>
      </c>
      <c r="N131" s="206" t="s">
        <v>43</v>
      </c>
      <c r="O131" s="85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9" t="s">
        <v>184</v>
      </c>
      <c r="AT131" s="209" t="s">
        <v>117</v>
      </c>
      <c r="AU131" s="209" t="s">
        <v>79</v>
      </c>
      <c r="AY131" s="18" t="s">
        <v>114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8" t="s">
        <v>77</v>
      </c>
      <c r="BK131" s="210">
        <f>ROUND(I131*H131,2)</f>
        <v>0</v>
      </c>
      <c r="BL131" s="18" t="s">
        <v>184</v>
      </c>
      <c r="BM131" s="209" t="s">
        <v>212</v>
      </c>
    </row>
    <row r="132" spans="1:47" s="2" customFormat="1" ht="12">
      <c r="A132" s="39"/>
      <c r="B132" s="40"/>
      <c r="C132" s="41"/>
      <c r="D132" s="211" t="s">
        <v>124</v>
      </c>
      <c r="E132" s="41"/>
      <c r="F132" s="212" t="s">
        <v>213</v>
      </c>
      <c r="G132" s="41"/>
      <c r="H132" s="41"/>
      <c r="I132" s="213"/>
      <c r="J132" s="41"/>
      <c r="K132" s="41"/>
      <c r="L132" s="45"/>
      <c r="M132" s="214"/>
      <c r="N132" s="21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124</v>
      </c>
      <c r="AU132" s="18" t="s">
        <v>79</v>
      </c>
    </row>
    <row r="133" spans="1:63" s="12" customFormat="1" ht="22.8" customHeight="1">
      <c r="A133" s="12"/>
      <c r="B133" s="182"/>
      <c r="C133" s="183"/>
      <c r="D133" s="184" t="s">
        <v>71</v>
      </c>
      <c r="E133" s="196" t="s">
        <v>214</v>
      </c>
      <c r="F133" s="196" t="s">
        <v>215</v>
      </c>
      <c r="G133" s="183"/>
      <c r="H133" s="183"/>
      <c r="I133" s="186"/>
      <c r="J133" s="197">
        <f>BK133</f>
        <v>0</v>
      </c>
      <c r="K133" s="183"/>
      <c r="L133" s="188"/>
      <c r="M133" s="189"/>
      <c r="N133" s="190"/>
      <c r="O133" s="190"/>
      <c r="P133" s="191">
        <f>SUM(P134:P137)</f>
        <v>0</v>
      </c>
      <c r="Q133" s="190"/>
      <c r="R133" s="191">
        <f>SUM(R134:R137)</f>
        <v>0</v>
      </c>
      <c r="S133" s="190"/>
      <c r="T133" s="192">
        <f>SUM(T134:T137)</f>
        <v>0.23565599999999998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3" t="s">
        <v>79</v>
      </c>
      <c r="AT133" s="194" t="s">
        <v>71</v>
      </c>
      <c r="AU133" s="194" t="s">
        <v>77</v>
      </c>
      <c r="AY133" s="193" t="s">
        <v>114</v>
      </c>
      <c r="BK133" s="195">
        <f>SUM(BK134:BK137)</f>
        <v>0</v>
      </c>
    </row>
    <row r="134" spans="1:65" s="2" customFormat="1" ht="24.15" customHeight="1">
      <c r="A134" s="39"/>
      <c r="B134" s="40"/>
      <c r="C134" s="198" t="s">
        <v>184</v>
      </c>
      <c r="D134" s="198" t="s">
        <v>117</v>
      </c>
      <c r="E134" s="199" t="s">
        <v>216</v>
      </c>
      <c r="F134" s="200" t="s">
        <v>217</v>
      </c>
      <c r="G134" s="201" t="s">
        <v>120</v>
      </c>
      <c r="H134" s="202">
        <v>65.46</v>
      </c>
      <c r="I134" s="203"/>
      <c r="J134" s="204">
        <f>ROUND(I134*H134,2)</f>
        <v>0</v>
      </c>
      <c r="K134" s="200" t="s">
        <v>121</v>
      </c>
      <c r="L134" s="45"/>
      <c r="M134" s="205" t="s">
        <v>19</v>
      </c>
      <c r="N134" s="206" t="s">
        <v>43</v>
      </c>
      <c r="O134" s="85"/>
      <c r="P134" s="207">
        <f>O134*H134</f>
        <v>0</v>
      </c>
      <c r="Q134" s="207">
        <v>0</v>
      </c>
      <c r="R134" s="207">
        <f>Q134*H134</f>
        <v>0</v>
      </c>
      <c r="S134" s="207">
        <v>0.0036</v>
      </c>
      <c r="T134" s="208">
        <f>S134*H134</f>
        <v>0.23565599999999998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9" t="s">
        <v>184</v>
      </c>
      <c r="AT134" s="209" t="s">
        <v>117</v>
      </c>
      <c r="AU134" s="209" t="s">
        <v>79</v>
      </c>
      <c r="AY134" s="18" t="s">
        <v>114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8" t="s">
        <v>77</v>
      </c>
      <c r="BK134" s="210">
        <f>ROUND(I134*H134,2)</f>
        <v>0</v>
      </c>
      <c r="BL134" s="18" t="s">
        <v>184</v>
      </c>
      <c r="BM134" s="209" t="s">
        <v>218</v>
      </c>
    </row>
    <row r="135" spans="1:47" s="2" customFormat="1" ht="12">
      <c r="A135" s="39"/>
      <c r="B135" s="40"/>
      <c r="C135" s="41"/>
      <c r="D135" s="211" t="s">
        <v>124</v>
      </c>
      <c r="E135" s="41"/>
      <c r="F135" s="212" t="s">
        <v>219</v>
      </c>
      <c r="G135" s="41"/>
      <c r="H135" s="41"/>
      <c r="I135" s="213"/>
      <c r="J135" s="41"/>
      <c r="K135" s="41"/>
      <c r="L135" s="45"/>
      <c r="M135" s="214"/>
      <c r="N135" s="21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124</v>
      </c>
      <c r="AU135" s="18" t="s">
        <v>79</v>
      </c>
    </row>
    <row r="136" spans="1:51" s="13" customFormat="1" ht="12">
      <c r="A136" s="13"/>
      <c r="B136" s="216"/>
      <c r="C136" s="217"/>
      <c r="D136" s="218" t="s">
        <v>126</v>
      </c>
      <c r="E136" s="219" t="s">
        <v>19</v>
      </c>
      <c r="F136" s="220" t="s">
        <v>220</v>
      </c>
      <c r="G136" s="217"/>
      <c r="H136" s="219" t="s">
        <v>19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6" t="s">
        <v>126</v>
      </c>
      <c r="AU136" s="226" t="s">
        <v>79</v>
      </c>
      <c r="AV136" s="13" t="s">
        <v>77</v>
      </c>
      <c r="AW136" s="13" t="s">
        <v>33</v>
      </c>
      <c r="AX136" s="13" t="s">
        <v>72</v>
      </c>
      <c r="AY136" s="226" t="s">
        <v>114</v>
      </c>
    </row>
    <row r="137" spans="1:51" s="14" customFormat="1" ht="12">
      <c r="A137" s="14"/>
      <c r="B137" s="227"/>
      <c r="C137" s="228"/>
      <c r="D137" s="218" t="s">
        <v>126</v>
      </c>
      <c r="E137" s="229" t="s">
        <v>19</v>
      </c>
      <c r="F137" s="230" t="s">
        <v>221</v>
      </c>
      <c r="G137" s="228"/>
      <c r="H137" s="231">
        <v>65.46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7" t="s">
        <v>126</v>
      </c>
      <c r="AU137" s="237" t="s">
        <v>79</v>
      </c>
      <c r="AV137" s="14" t="s">
        <v>79</v>
      </c>
      <c r="AW137" s="14" t="s">
        <v>33</v>
      </c>
      <c r="AX137" s="14" t="s">
        <v>77</v>
      </c>
      <c r="AY137" s="237" t="s">
        <v>114</v>
      </c>
    </row>
    <row r="138" spans="1:63" s="12" customFormat="1" ht="22.8" customHeight="1">
      <c r="A138" s="12"/>
      <c r="B138" s="182"/>
      <c r="C138" s="183"/>
      <c r="D138" s="184" t="s">
        <v>71</v>
      </c>
      <c r="E138" s="196" t="s">
        <v>222</v>
      </c>
      <c r="F138" s="196" t="s">
        <v>223</v>
      </c>
      <c r="G138" s="183"/>
      <c r="H138" s="183"/>
      <c r="I138" s="186"/>
      <c r="J138" s="197">
        <f>BK138</f>
        <v>0</v>
      </c>
      <c r="K138" s="183"/>
      <c r="L138" s="188"/>
      <c r="M138" s="189"/>
      <c r="N138" s="190"/>
      <c r="O138" s="190"/>
      <c r="P138" s="191">
        <f>SUM(P139:P157)</f>
        <v>0</v>
      </c>
      <c r="Q138" s="190"/>
      <c r="R138" s="191">
        <f>SUM(R139:R157)</f>
        <v>1.7129509999999997</v>
      </c>
      <c r="S138" s="190"/>
      <c r="T138" s="192">
        <f>SUM(T139:T157)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3" t="s">
        <v>79</v>
      </c>
      <c r="AT138" s="194" t="s">
        <v>71</v>
      </c>
      <c r="AU138" s="194" t="s">
        <v>77</v>
      </c>
      <c r="AY138" s="193" t="s">
        <v>114</v>
      </c>
      <c r="BK138" s="195">
        <f>SUM(BK139:BK157)</f>
        <v>0</v>
      </c>
    </row>
    <row r="139" spans="1:65" s="2" customFormat="1" ht="24.15" customHeight="1">
      <c r="A139" s="39"/>
      <c r="B139" s="40"/>
      <c r="C139" s="198" t="s">
        <v>224</v>
      </c>
      <c r="D139" s="198" t="s">
        <v>117</v>
      </c>
      <c r="E139" s="199" t="s">
        <v>225</v>
      </c>
      <c r="F139" s="200" t="s">
        <v>226</v>
      </c>
      <c r="G139" s="201" t="s">
        <v>120</v>
      </c>
      <c r="H139" s="202">
        <v>218.2</v>
      </c>
      <c r="I139" s="203"/>
      <c r="J139" s="204">
        <f>ROUND(I139*H139,2)</f>
        <v>0</v>
      </c>
      <c r="K139" s="200" t="s">
        <v>121</v>
      </c>
      <c r="L139" s="45"/>
      <c r="M139" s="205" t="s">
        <v>19</v>
      </c>
      <c r="N139" s="206" t="s">
        <v>43</v>
      </c>
      <c r="O139" s="85"/>
      <c r="P139" s="207">
        <f>O139*H139</f>
        <v>0</v>
      </c>
      <c r="Q139" s="207">
        <v>0.006</v>
      </c>
      <c r="R139" s="207">
        <f>Q139*H139</f>
        <v>1.3092</v>
      </c>
      <c r="S139" s="207">
        <v>0</v>
      </c>
      <c r="T139" s="20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9" t="s">
        <v>184</v>
      </c>
      <c r="AT139" s="209" t="s">
        <v>117</v>
      </c>
      <c r="AU139" s="209" t="s">
        <v>79</v>
      </c>
      <c r="AY139" s="18" t="s">
        <v>114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8" t="s">
        <v>77</v>
      </c>
      <c r="BK139" s="210">
        <f>ROUND(I139*H139,2)</f>
        <v>0</v>
      </c>
      <c r="BL139" s="18" t="s">
        <v>184</v>
      </c>
      <c r="BM139" s="209" t="s">
        <v>227</v>
      </c>
    </row>
    <row r="140" spans="1:47" s="2" customFormat="1" ht="12">
      <c r="A140" s="39"/>
      <c r="B140" s="40"/>
      <c r="C140" s="41"/>
      <c r="D140" s="211" t="s">
        <v>124</v>
      </c>
      <c r="E140" s="41"/>
      <c r="F140" s="212" t="s">
        <v>228</v>
      </c>
      <c r="G140" s="41"/>
      <c r="H140" s="41"/>
      <c r="I140" s="213"/>
      <c r="J140" s="41"/>
      <c r="K140" s="41"/>
      <c r="L140" s="45"/>
      <c r="M140" s="214"/>
      <c r="N140" s="215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124</v>
      </c>
      <c r="AU140" s="18" t="s">
        <v>79</v>
      </c>
    </row>
    <row r="141" spans="1:51" s="13" customFormat="1" ht="12">
      <c r="A141" s="13"/>
      <c r="B141" s="216"/>
      <c r="C141" s="217"/>
      <c r="D141" s="218" t="s">
        <v>126</v>
      </c>
      <c r="E141" s="219" t="s">
        <v>19</v>
      </c>
      <c r="F141" s="220" t="s">
        <v>229</v>
      </c>
      <c r="G141" s="217"/>
      <c r="H141" s="219" t="s">
        <v>19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6" t="s">
        <v>126</v>
      </c>
      <c r="AU141" s="226" t="s">
        <v>79</v>
      </c>
      <c r="AV141" s="13" t="s">
        <v>77</v>
      </c>
      <c r="AW141" s="13" t="s">
        <v>33</v>
      </c>
      <c r="AX141" s="13" t="s">
        <v>72</v>
      </c>
      <c r="AY141" s="226" t="s">
        <v>114</v>
      </c>
    </row>
    <row r="142" spans="1:51" s="14" customFormat="1" ht="12">
      <c r="A142" s="14"/>
      <c r="B142" s="227"/>
      <c r="C142" s="228"/>
      <c r="D142" s="218" t="s">
        <v>126</v>
      </c>
      <c r="E142" s="229" t="s">
        <v>19</v>
      </c>
      <c r="F142" s="230" t="s">
        <v>136</v>
      </c>
      <c r="G142" s="228"/>
      <c r="H142" s="231">
        <v>175.2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7" t="s">
        <v>126</v>
      </c>
      <c r="AU142" s="237" t="s">
        <v>79</v>
      </c>
      <c r="AV142" s="14" t="s">
        <v>79</v>
      </c>
      <c r="AW142" s="14" t="s">
        <v>33</v>
      </c>
      <c r="AX142" s="14" t="s">
        <v>72</v>
      </c>
      <c r="AY142" s="237" t="s">
        <v>114</v>
      </c>
    </row>
    <row r="143" spans="1:51" s="13" customFormat="1" ht="12">
      <c r="A143" s="13"/>
      <c r="B143" s="216"/>
      <c r="C143" s="217"/>
      <c r="D143" s="218" t="s">
        <v>126</v>
      </c>
      <c r="E143" s="219" t="s">
        <v>19</v>
      </c>
      <c r="F143" s="220" t="s">
        <v>230</v>
      </c>
      <c r="G143" s="217"/>
      <c r="H143" s="219" t="s">
        <v>19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6" t="s">
        <v>126</v>
      </c>
      <c r="AU143" s="226" t="s">
        <v>79</v>
      </c>
      <c r="AV143" s="13" t="s">
        <v>77</v>
      </c>
      <c r="AW143" s="13" t="s">
        <v>33</v>
      </c>
      <c r="AX143" s="13" t="s">
        <v>72</v>
      </c>
      <c r="AY143" s="226" t="s">
        <v>114</v>
      </c>
    </row>
    <row r="144" spans="1:51" s="14" customFormat="1" ht="12">
      <c r="A144" s="14"/>
      <c r="B144" s="227"/>
      <c r="C144" s="228"/>
      <c r="D144" s="218" t="s">
        <v>126</v>
      </c>
      <c r="E144" s="229" t="s">
        <v>19</v>
      </c>
      <c r="F144" s="230" t="s">
        <v>138</v>
      </c>
      <c r="G144" s="228"/>
      <c r="H144" s="231">
        <v>43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7" t="s">
        <v>126</v>
      </c>
      <c r="AU144" s="237" t="s">
        <v>79</v>
      </c>
      <c r="AV144" s="14" t="s">
        <v>79</v>
      </c>
      <c r="AW144" s="14" t="s">
        <v>33</v>
      </c>
      <c r="AX144" s="14" t="s">
        <v>72</v>
      </c>
      <c r="AY144" s="237" t="s">
        <v>114</v>
      </c>
    </row>
    <row r="145" spans="1:51" s="15" customFormat="1" ht="12">
      <c r="A145" s="15"/>
      <c r="B145" s="238"/>
      <c r="C145" s="239"/>
      <c r="D145" s="218" t="s">
        <v>126</v>
      </c>
      <c r="E145" s="240" t="s">
        <v>19</v>
      </c>
      <c r="F145" s="241" t="s">
        <v>139</v>
      </c>
      <c r="G145" s="239"/>
      <c r="H145" s="242">
        <v>218.2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48" t="s">
        <v>126</v>
      </c>
      <c r="AU145" s="248" t="s">
        <v>79</v>
      </c>
      <c r="AV145" s="15" t="s">
        <v>122</v>
      </c>
      <c r="AW145" s="15" t="s">
        <v>33</v>
      </c>
      <c r="AX145" s="15" t="s">
        <v>77</v>
      </c>
      <c r="AY145" s="248" t="s">
        <v>114</v>
      </c>
    </row>
    <row r="146" spans="1:65" s="2" customFormat="1" ht="16.5" customHeight="1">
      <c r="A146" s="39"/>
      <c r="B146" s="40"/>
      <c r="C146" s="250" t="s">
        <v>231</v>
      </c>
      <c r="D146" s="250" t="s">
        <v>232</v>
      </c>
      <c r="E146" s="251" t="s">
        <v>233</v>
      </c>
      <c r="F146" s="252" t="s">
        <v>234</v>
      </c>
      <c r="G146" s="253" t="s">
        <v>120</v>
      </c>
      <c r="H146" s="254">
        <v>192.72</v>
      </c>
      <c r="I146" s="255"/>
      <c r="J146" s="256">
        <f>ROUND(I146*H146,2)</f>
        <v>0</v>
      </c>
      <c r="K146" s="252" t="s">
        <v>19</v>
      </c>
      <c r="L146" s="257"/>
      <c r="M146" s="258" t="s">
        <v>19</v>
      </c>
      <c r="N146" s="259" t="s">
        <v>43</v>
      </c>
      <c r="O146" s="85"/>
      <c r="P146" s="207">
        <f>O146*H146</f>
        <v>0</v>
      </c>
      <c r="Q146" s="207">
        <v>0.00175</v>
      </c>
      <c r="R146" s="207">
        <f>Q146*H146</f>
        <v>0.33726</v>
      </c>
      <c r="S146" s="207">
        <v>0</v>
      </c>
      <c r="T146" s="20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9" t="s">
        <v>235</v>
      </c>
      <c r="AT146" s="209" t="s">
        <v>232</v>
      </c>
      <c r="AU146" s="209" t="s">
        <v>79</v>
      </c>
      <c r="AY146" s="18" t="s">
        <v>114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8" t="s">
        <v>77</v>
      </c>
      <c r="BK146" s="210">
        <f>ROUND(I146*H146,2)</f>
        <v>0</v>
      </c>
      <c r="BL146" s="18" t="s">
        <v>184</v>
      </c>
      <c r="BM146" s="209" t="s">
        <v>236</v>
      </c>
    </row>
    <row r="147" spans="1:51" s="14" customFormat="1" ht="12">
      <c r="A147" s="14"/>
      <c r="B147" s="227"/>
      <c r="C147" s="228"/>
      <c r="D147" s="218" t="s">
        <v>126</v>
      </c>
      <c r="E147" s="228"/>
      <c r="F147" s="230" t="s">
        <v>237</v>
      </c>
      <c r="G147" s="228"/>
      <c r="H147" s="231">
        <v>192.72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7" t="s">
        <v>126</v>
      </c>
      <c r="AU147" s="237" t="s">
        <v>79</v>
      </c>
      <c r="AV147" s="14" t="s">
        <v>79</v>
      </c>
      <c r="AW147" s="14" t="s">
        <v>4</v>
      </c>
      <c r="AX147" s="14" t="s">
        <v>77</v>
      </c>
      <c r="AY147" s="237" t="s">
        <v>114</v>
      </c>
    </row>
    <row r="148" spans="1:65" s="2" customFormat="1" ht="16.5" customHeight="1">
      <c r="A148" s="39"/>
      <c r="B148" s="40"/>
      <c r="C148" s="250" t="s">
        <v>238</v>
      </c>
      <c r="D148" s="250" t="s">
        <v>232</v>
      </c>
      <c r="E148" s="251" t="s">
        <v>239</v>
      </c>
      <c r="F148" s="252" t="s">
        <v>240</v>
      </c>
      <c r="G148" s="253" t="s">
        <v>120</v>
      </c>
      <c r="H148" s="254">
        <v>47.3</v>
      </c>
      <c r="I148" s="255"/>
      <c r="J148" s="256">
        <f>ROUND(I148*H148,2)</f>
        <v>0</v>
      </c>
      <c r="K148" s="252" t="s">
        <v>121</v>
      </c>
      <c r="L148" s="257"/>
      <c r="M148" s="258" t="s">
        <v>19</v>
      </c>
      <c r="N148" s="259" t="s">
        <v>43</v>
      </c>
      <c r="O148" s="85"/>
      <c r="P148" s="207">
        <f>O148*H148</f>
        <v>0</v>
      </c>
      <c r="Q148" s="207">
        <v>0.00115</v>
      </c>
      <c r="R148" s="207">
        <f>Q148*H148</f>
        <v>0.054395</v>
      </c>
      <c r="S148" s="207">
        <v>0</v>
      </c>
      <c r="T148" s="20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9" t="s">
        <v>235</v>
      </c>
      <c r="AT148" s="209" t="s">
        <v>232</v>
      </c>
      <c r="AU148" s="209" t="s">
        <v>79</v>
      </c>
      <c r="AY148" s="18" t="s">
        <v>114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8" t="s">
        <v>77</v>
      </c>
      <c r="BK148" s="210">
        <f>ROUND(I148*H148,2)</f>
        <v>0</v>
      </c>
      <c r="BL148" s="18" t="s">
        <v>184</v>
      </c>
      <c r="BM148" s="209" t="s">
        <v>241</v>
      </c>
    </row>
    <row r="149" spans="1:51" s="14" customFormat="1" ht="12">
      <c r="A149" s="14"/>
      <c r="B149" s="227"/>
      <c r="C149" s="228"/>
      <c r="D149" s="218" t="s">
        <v>126</v>
      </c>
      <c r="E149" s="228"/>
      <c r="F149" s="230" t="s">
        <v>242</v>
      </c>
      <c r="G149" s="228"/>
      <c r="H149" s="231">
        <v>47.3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7" t="s">
        <v>126</v>
      </c>
      <c r="AU149" s="237" t="s">
        <v>79</v>
      </c>
      <c r="AV149" s="14" t="s">
        <v>79</v>
      </c>
      <c r="AW149" s="14" t="s">
        <v>4</v>
      </c>
      <c r="AX149" s="14" t="s">
        <v>77</v>
      </c>
      <c r="AY149" s="237" t="s">
        <v>114</v>
      </c>
    </row>
    <row r="150" spans="1:65" s="2" customFormat="1" ht="21.75" customHeight="1">
      <c r="A150" s="39"/>
      <c r="B150" s="40"/>
      <c r="C150" s="198" t="s">
        <v>243</v>
      </c>
      <c r="D150" s="198" t="s">
        <v>117</v>
      </c>
      <c r="E150" s="199" t="s">
        <v>244</v>
      </c>
      <c r="F150" s="200" t="s">
        <v>245</v>
      </c>
      <c r="G150" s="201" t="s">
        <v>200</v>
      </c>
      <c r="H150" s="202">
        <v>7.2</v>
      </c>
      <c r="I150" s="203"/>
      <c r="J150" s="204">
        <f>ROUND(I150*H150,2)</f>
        <v>0</v>
      </c>
      <c r="K150" s="200" t="s">
        <v>121</v>
      </c>
      <c r="L150" s="45"/>
      <c r="M150" s="205" t="s">
        <v>19</v>
      </c>
      <c r="N150" s="206" t="s">
        <v>43</v>
      </c>
      <c r="O150" s="85"/>
      <c r="P150" s="207">
        <f>O150*H150</f>
        <v>0</v>
      </c>
      <c r="Q150" s="207">
        <v>3E-05</v>
      </c>
      <c r="R150" s="207">
        <f>Q150*H150</f>
        <v>0.00021600000000000002</v>
      </c>
      <c r="S150" s="207">
        <v>0</v>
      </c>
      <c r="T150" s="20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9" t="s">
        <v>184</v>
      </c>
      <c r="AT150" s="209" t="s">
        <v>117</v>
      </c>
      <c r="AU150" s="209" t="s">
        <v>79</v>
      </c>
      <c r="AY150" s="18" t="s">
        <v>114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8" t="s">
        <v>77</v>
      </c>
      <c r="BK150" s="210">
        <f>ROUND(I150*H150,2)</f>
        <v>0</v>
      </c>
      <c r="BL150" s="18" t="s">
        <v>184</v>
      </c>
      <c r="BM150" s="209" t="s">
        <v>246</v>
      </c>
    </row>
    <row r="151" spans="1:47" s="2" customFormat="1" ht="12">
      <c r="A151" s="39"/>
      <c r="B151" s="40"/>
      <c r="C151" s="41"/>
      <c r="D151" s="211" t="s">
        <v>124</v>
      </c>
      <c r="E151" s="41"/>
      <c r="F151" s="212" t="s">
        <v>247</v>
      </c>
      <c r="G151" s="41"/>
      <c r="H151" s="41"/>
      <c r="I151" s="213"/>
      <c r="J151" s="41"/>
      <c r="K151" s="41"/>
      <c r="L151" s="45"/>
      <c r="M151" s="214"/>
      <c r="N151" s="21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124</v>
      </c>
      <c r="AU151" s="18" t="s">
        <v>79</v>
      </c>
    </row>
    <row r="152" spans="1:51" s="13" customFormat="1" ht="12">
      <c r="A152" s="13"/>
      <c r="B152" s="216"/>
      <c r="C152" s="217"/>
      <c r="D152" s="218" t="s">
        <v>126</v>
      </c>
      <c r="E152" s="219" t="s">
        <v>19</v>
      </c>
      <c r="F152" s="220" t="s">
        <v>248</v>
      </c>
      <c r="G152" s="217"/>
      <c r="H152" s="219" t="s">
        <v>19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6" t="s">
        <v>126</v>
      </c>
      <c r="AU152" s="226" t="s">
        <v>79</v>
      </c>
      <c r="AV152" s="13" t="s">
        <v>77</v>
      </c>
      <c r="AW152" s="13" t="s">
        <v>33</v>
      </c>
      <c r="AX152" s="13" t="s">
        <v>72</v>
      </c>
      <c r="AY152" s="226" t="s">
        <v>114</v>
      </c>
    </row>
    <row r="153" spans="1:51" s="14" customFormat="1" ht="12">
      <c r="A153" s="14"/>
      <c r="B153" s="227"/>
      <c r="C153" s="228"/>
      <c r="D153" s="218" t="s">
        <v>126</v>
      </c>
      <c r="E153" s="229" t="s">
        <v>19</v>
      </c>
      <c r="F153" s="230" t="s">
        <v>249</v>
      </c>
      <c r="G153" s="228"/>
      <c r="H153" s="231">
        <v>7.2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7" t="s">
        <v>126</v>
      </c>
      <c r="AU153" s="237" t="s">
        <v>79</v>
      </c>
      <c r="AV153" s="14" t="s">
        <v>79</v>
      </c>
      <c r="AW153" s="14" t="s">
        <v>33</v>
      </c>
      <c r="AX153" s="14" t="s">
        <v>77</v>
      </c>
      <c r="AY153" s="237" t="s">
        <v>114</v>
      </c>
    </row>
    <row r="154" spans="1:65" s="2" customFormat="1" ht="16.5" customHeight="1">
      <c r="A154" s="39"/>
      <c r="B154" s="40"/>
      <c r="C154" s="250" t="s">
        <v>7</v>
      </c>
      <c r="D154" s="250" t="s">
        <v>232</v>
      </c>
      <c r="E154" s="251" t="s">
        <v>250</v>
      </c>
      <c r="F154" s="252" t="s">
        <v>251</v>
      </c>
      <c r="G154" s="253" t="s">
        <v>200</v>
      </c>
      <c r="H154" s="254">
        <v>7.92</v>
      </c>
      <c r="I154" s="255"/>
      <c r="J154" s="256">
        <f>ROUND(I154*H154,2)</f>
        <v>0</v>
      </c>
      <c r="K154" s="252" t="s">
        <v>19</v>
      </c>
      <c r="L154" s="257"/>
      <c r="M154" s="258" t="s">
        <v>19</v>
      </c>
      <c r="N154" s="259" t="s">
        <v>43</v>
      </c>
      <c r="O154" s="85"/>
      <c r="P154" s="207">
        <f>O154*H154</f>
        <v>0</v>
      </c>
      <c r="Q154" s="207">
        <v>0.0015</v>
      </c>
      <c r="R154" s="207">
        <f>Q154*H154</f>
        <v>0.01188</v>
      </c>
      <c r="S154" s="207">
        <v>0</v>
      </c>
      <c r="T154" s="20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9" t="s">
        <v>235</v>
      </c>
      <c r="AT154" s="209" t="s">
        <v>232</v>
      </c>
      <c r="AU154" s="209" t="s">
        <v>79</v>
      </c>
      <c r="AY154" s="18" t="s">
        <v>114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8" t="s">
        <v>77</v>
      </c>
      <c r="BK154" s="210">
        <f>ROUND(I154*H154,2)</f>
        <v>0</v>
      </c>
      <c r="BL154" s="18" t="s">
        <v>184</v>
      </c>
      <c r="BM154" s="209" t="s">
        <v>252</v>
      </c>
    </row>
    <row r="155" spans="1:51" s="14" customFormat="1" ht="12">
      <c r="A155" s="14"/>
      <c r="B155" s="227"/>
      <c r="C155" s="228"/>
      <c r="D155" s="218" t="s">
        <v>126</v>
      </c>
      <c r="E155" s="228"/>
      <c r="F155" s="230" t="s">
        <v>253</v>
      </c>
      <c r="G155" s="228"/>
      <c r="H155" s="231">
        <v>7.92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7" t="s">
        <v>126</v>
      </c>
      <c r="AU155" s="237" t="s">
        <v>79</v>
      </c>
      <c r="AV155" s="14" t="s">
        <v>79</v>
      </c>
      <c r="AW155" s="14" t="s">
        <v>4</v>
      </c>
      <c r="AX155" s="14" t="s">
        <v>77</v>
      </c>
      <c r="AY155" s="237" t="s">
        <v>114</v>
      </c>
    </row>
    <row r="156" spans="1:65" s="2" customFormat="1" ht="24.15" customHeight="1">
      <c r="A156" s="39"/>
      <c r="B156" s="40"/>
      <c r="C156" s="198" t="s">
        <v>254</v>
      </c>
      <c r="D156" s="198" t="s">
        <v>117</v>
      </c>
      <c r="E156" s="199" t="s">
        <v>255</v>
      </c>
      <c r="F156" s="200" t="s">
        <v>256</v>
      </c>
      <c r="G156" s="201" t="s">
        <v>211</v>
      </c>
      <c r="H156" s="249"/>
      <c r="I156" s="203"/>
      <c r="J156" s="204">
        <f>ROUND(I156*H156,2)</f>
        <v>0</v>
      </c>
      <c r="K156" s="200" t="s">
        <v>121</v>
      </c>
      <c r="L156" s="45"/>
      <c r="M156" s="205" t="s">
        <v>19</v>
      </c>
      <c r="N156" s="206" t="s">
        <v>43</v>
      </c>
      <c r="O156" s="85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9" t="s">
        <v>184</v>
      </c>
      <c r="AT156" s="209" t="s">
        <v>117</v>
      </c>
      <c r="AU156" s="209" t="s">
        <v>79</v>
      </c>
      <c r="AY156" s="18" t="s">
        <v>114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8" t="s">
        <v>77</v>
      </c>
      <c r="BK156" s="210">
        <f>ROUND(I156*H156,2)</f>
        <v>0</v>
      </c>
      <c r="BL156" s="18" t="s">
        <v>184</v>
      </c>
      <c r="BM156" s="209" t="s">
        <v>257</v>
      </c>
    </row>
    <row r="157" spans="1:47" s="2" customFormat="1" ht="12">
      <c r="A157" s="39"/>
      <c r="B157" s="40"/>
      <c r="C157" s="41"/>
      <c r="D157" s="211" t="s">
        <v>124</v>
      </c>
      <c r="E157" s="41"/>
      <c r="F157" s="212" t="s">
        <v>258</v>
      </c>
      <c r="G157" s="41"/>
      <c r="H157" s="41"/>
      <c r="I157" s="213"/>
      <c r="J157" s="41"/>
      <c r="K157" s="41"/>
      <c r="L157" s="45"/>
      <c r="M157" s="214"/>
      <c r="N157" s="21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124</v>
      </c>
      <c r="AU157" s="18" t="s">
        <v>79</v>
      </c>
    </row>
    <row r="158" spans="1:63" s="12" customFormat="1" ht="22.8" customHeight="1">
      <c r="A158" s="12"/>
      <c r="B158" s="182"/>
      <c r="C158" s="183"/>
      <c r="D158" s="184" t="s">
        <v>71</v>
      </c>
      <c r="E158" s="196" t="s">
        <v>259</v>
      </c>
      <c r="F158" s="196" t="s">
        <v>260</v>
      </c>
      <c r="G158" s="183"/>
      <c r="H158" s="183"/>
      <c r="I158" s="186"/>
      <c r="J158" s="197">
        <f>BK158</f>
        <v>0</v>
      </c>
      <c r="K158" s="183"/>
      <c r="L158" s="188"/>
      <c r="M158" s="189"/>
      <c r="N158" s="190"/>
      <c r="O158" s="190"/>
      <c r="P158" s="191">
        <f>P159</f>
        <v>0</v>
      </c>
      <c r="Q158" s="190"/>
      <c r="R158" s="191">
        <f>R159</f>
        <v>0</v>
      </c>
      <c r="S158" s="190"/>
      <c r="T158" s="192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3" t="s">
        <v>79</v>
      </c>
      <c r="AT158" s="194" t="s">
        <v>71</v>
      </c>
      <c r="AU158" s="194" t="s">
        <v>77</v>
      </c>
      <c r="AY158" s="193" t="s">
        <v>114</v>
      </c>
      <c r="BK158" s="195">
        <f>BK159</f>
        <v>0</v>
      </c>
    </row>
    <row r="159" spans="1:65" s="2" customFormat="1" ht="16.5" customHeight="1">
      <c r="A159" s="39"/>
      <c r="B159" s="40"/>
      <c r="C159" s="198" t="s">
        <v>261</v>
      </c>
      <c r="D159" s="198" t="s">
        <v>117</v>
      </c>
      <c r="E159" s="199" t="s">
        <v>262</v>
      </c>
      <c r="F159" s="200" t="s">
        <v>263</v>
      </c>
      <c r="G159" s="201" t="s">
        <v>264</v>
      </c>
      <c r="H159" s="202">
        <v>3</v>
      </c>
      <c r="I159" s="203"/>
      <c r="J159" s="204">
        <f>ROUND(I159*H159,2)</f>
        <v>0</v>
      </c>
      <c r="K159" s="200" t="s">
        <v>19</v>
      </c>
      <c r="L159" s="45"/>
      <c r="M159" s="205" t="s">
        <v>19</v>
      </c>
      <c r="N159" s="206" t="s">
        <v>43</v>
      </c>
      <c r="O159" s="85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9" t="s">
        <v>184</v>
      </c>
      <c r="AT159" s="209" t="s">
        <v>117</v>
      </c>
      <c r="AU159" s="209" t="s">
        <v>79</v>
      </c>
      <c r="AY159" s="18" t="s">
        <v>114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8" t="s">
        <v>77</v>
      </c>
      <c r="BK159" s="210">
        <f>ROUND(I159*H159,2)</f>
        <v>0</v>
      </c>
      <c r="BL159" s="18" t="s">
        <v>184</v>
      </c>
      <c r="BM159" s="209" t="s">
        <v>265</v>
      </c>
    </row>
    <row r="160" spans="1:63" s="12" customFormat="1" ht="22.8" customHeight="1">
      <c r="A160" s="12"/>
      <c r="B160" s="182"/>
      <c r="C160" s="183"/>
      <c r="D160" s="184" t="s">
        <v>71</v>
      </c>
      <c r="E160" s="196" t="s">
        <v>266</v>
      </c>
      <c r="F160" s="196" t="s">
        <v>267</v>
      </c>
      <c r="G160" s="183"/>
      <c r="H160" s="183"/>
      <c r="I160" s="186"/>
      <c r="J160" s="197">
        <f>BK160</f>
        <v>0</v>
      </c>
      <c r="K160" s="183"/>
      <c r="L160" s="188"/>
      <c r="M160" s="189"/>
      <c r="N160" s="190"/>
      <c r="O160" s="190"/>
      <c r="P160" s="191">
        <f>SUM(P161:P163)</f>
        <v>0</v>
      </c>
      <c r="Q160" s="190"/>
      <c r="R160" s="191">
        <f>SUM(R161:R163)</f>
        <v>0</v>
      </c>
      <c r="S160" s="190"/>
      <c r="T160" s="192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3" t="s">
        <v>79</v>
      </c>
      <c r="AT160" s="194" t="s">
        <v>71</v>
      </c>
      <c r="AU160" s="194" t="s">
        <v>77</v>
      </c>
      <c r="AY160" s="193" t="s">
        <v>114</v>
      </c>
      <c r="BK160" s="195">
        <f>SUM(BK161:BK163)</f>
        <v>0</v>
      </c>
    </row>
    <row r="161" spans="1:65" s="2" customFormat="1" ht="16.5" customHeight="1">
      <c r="A161" s="39"/>
      <c r="B161" s="40"/>
      <c r="C161" s="198" t="s">
        <v>268</v>
      </c>
      <c r="D161" s="198" t="s">
        <v>117</v>
      </c>
      <c r="E161" s="199" t="s">
        <v>269</v>
      </c>
      <c r="F161" s="200" t="s">
        <v>270</v>
      </c>
      <c r="G161" s="201" t="s">
        <v>264</v>
      </c>
      <c r="H161" s="202">
        <v>10</v>
      </c>
      <c r="I161" s="203"/>
      <c r="J161" s="204">
        <f>ROUND(I161*H161,2)</f>
        <v>0</v>
      </c>
      <c r="K161" s="200" t="s">
        <v>19</v>
      </c>
      <c r="L161" s="45"/>
      <c r="M161" s="205" t="s">
        <v>19</v>
      </c>
      <c r="N161" s="206" t="s">
        <v>43</v>
      </c>
      <c r="O161" s="85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9" t="s">
        <v>184</v>
      </c>
      <c r="AT161" s="209" t="s">
        <v>117</v>
      </c>
      <c r="AU161" s="209" t="s">
        <v>79</v>
      </c>
      <c r="AY161" s="18" t="s">
        <v>114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8" t="s">
        <v>77</v>
      </c>
      <c r="BK161" s="210">
        <f>ROUND(I161*H161,2)</f>
        <v>0</v>
      </c>
      <c r="BL161" s="18" t="s">
        <v>184</v>
      </c>
      <c r="BM161" s="209" t="s">
        <v>271</v>
      </c>
    </row>
    <row r="162" spans="1:65" s="2" customFormat="1" ht="24.15" customHeight="1">
      <c r="A162" s="39"/>
      <c r="B162" s="40"/>
      <c r="C162" s="198" t="s">
        <v>272</v>
      </c>
      <c r="D162" s="198" t="s">
        <v>117</v>
      </c>
      <c r="E162" s="199" t="s">
        <v>273</v>
      </c>
      <c r="F162" s="200" t="s">
        <v>274</v>
      </c>
      <c r="G162" s="201" t="s">
        <v>211</v>
      </c>
      <c r="H162" s="249"/>
      <c r="I162" s="203"/>
      <c r="J162" s="204">
        <f>ROUND(I162*H162,2)</f>
        <v>0</v>
      </c>
      <c r="K162" s="200" t="s">
        <v>121</v>
      </c>
      <c r="L162" s="45"/>
      <c r="M162" s="205" t="s">
        <v>19</v>
      </c>
      <c r="N162" s="206" t="s">
        <v>43</v>
      </c>
      <c r="O162" s="85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9" t="s">
        <v>184</v>
      </c>
      <c r="AT162" s="209" t="s">
        <v>117</v>
      </c>
      <c r="AU162" s="209" t="s">
        <v>79</v>
      </c>
      <c r="AY162" s="18" t="s">
        <v>114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8" t="s">
        <v>77</v>
      </c>
      <c r="BK162" s="210">
        <f>ROUND(I162*H162,2)</f>
        <v>0</v>
      </c>
      <c r="BL162" s="18" t="s">
        <v>184</v>
      </c>
      <c r="BM162" s="209" t="s">
        <v>275</v>
      </c>
    </row>
    <row r="163" spans="1:47" s="2" customFormat="1" ht="12">
      <c r="A163" s="39"/>
      <c r="B163" s="40"/>
      <c r="C163" s="41"/>
      <c r="D163" s="211" t="s">
        <v>124</v>
      </c>
      <c r="E163" s="41"/>
      <c r="F163" s="212" t="s">
        <v>276</v>
      </c>
      <c r="G163" s="41"/>
      <c r="H163" s="41"/>
      <c r="I163" s="213"/>
      <c r="J163" s="41"/>
      <c r="K163" s="41"/>
      <c r="L163" s="45"/>
      <c r="M163" s="214"/>
      <c r="N163" s="21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124</v>
      </c>
      <c r="AU163" s="18" t="s">
        <v>79</v>
      </c>
    </row>
    <row r="164" spans="1:63" s="12" customFormat="1" ht="25.9" customHeight="1">
      <c r="A164" s="12"/>
      <c r="B164" s="182"/>
      <c r="C164" s="183"/>
      <c r="D164" s="184" t="s">
        <v>71</v>
      </c>
      <c r="E164" s="185" t="s">
        <v>277</v>
      </c>
      <c r="F164" s="185" t="s">
        <v>278</v>
      </c>
      <c r="G164" s="183"/>
      <c r="H164" s="183"/>
      <c r="I164" s="186"/>
      <c r="J164" s="187">
        <f>BK164</f>
        <v>0</v>
      </c>
      <c r="K164" s="183"/>
      <c r="L164" s="188"/>
      <c r="M164" s="189"/>
      <c r="N164" s="190"/>
      <c r="O164" s="190"/>
      <c r="P164" s="191">
        <f>P165+P169</f>
        <v>0</v>
      </c>
      <c r="Q164" s="190"/>
      <c r="R164" s="191">
        <f>R165+R169</f>
        <v>0</v>
      </c>
      <c r="S164" s="190"/>
      <c r="T164" s="192">
        <f>T165+T169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3" t="s">
        <v>151</v>
      </c>
      <c r="AT164" s="194" t="s">
        <v>71</v>
      </c>
      <c r="AU164" s="194" t="s">
        <v>72</v>
      </c>
      <c r="AY164" s="193" t="s">
        <v>114</v>
      </c>
      <c r="BK164" s="195">
        <f>BK165+BK169</f>
        <v>0</v>
      </c>
    </row>
    <row r="165" spans="1:63" s="12" customFormat="1" ht="22.8" customHeight="1">
      <c r="A165" s="12"/>
      <c r="B165" s="182"/>
      <c r="C165" s="183"/>
      <c r="D165" s="184" t="s">
        <v>71</v>
      </c>
      <c r="E165" s="196" t="s">
        <v>279</v>
      </c>
      <c r="F165" s="196" t="s">
        <v>280</v>
      </c>
      <c r="G165" s="183"/>
      <c r="H165" s="183"/>
      <c r="I165" s="186"/>
      <c r="J165" s="197">
        <f>BK165</f>
        <v>0</v>
      </c>
      <c r="K165" s="183"/>
      <c r="L165" s="188"/>
      <c r="M165" s="189"/>
      <c r="N165" s="190"/>
      <c r="O165" s="190"/>
      <c r="P165" s="191">
        <f>SUM(P166:P168)</f>
        <v>0</v>
      </c>
      <c r="Q165" s="190"/>
      <c r="R165" s="191">
        <f>SUM(R166:R168)</f>
        <v>0</v>
      </c>
      <c r="S165" s="190"/>
      <c r="T165" s="192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3" t="s">
        <v>151</v>
      </c>
      <c r="AT165" s="194" t="s">
        <v>71</v>
      </c>
      <c r="AU165" s="194" t="s">
        <v>77</v>
      </c>
      <c r="AY165" s="193" t="s">
        <v>114</v>
      </c>
      <c r="BK165" s="195">
        <f>SUM(BK166:BK168)</f>
        <v>0</v>
      </c>
    </row>
    <row r="166" spans="1:65" s="2" customFormat="1" ht="16.5" customHeight="1">
      <c r="A166" s="39"/>
      <c r="B166" s="40"/>
      <c r="C166" s="198" t="s">
        <v>281</v>
      </c>
      <c r="D166" s="198" t="s">
        <v>117</v>
      </c>
      <c r="E166" s="199" t="s">
        <v>282</v>
      </c>
      <c r="F166" s="200" t="s">
        <v>280</v>
      </c>
      <c r="G166" s="201" t="s">
        <v>283</v>
      </c>
      <c r="H166" s="202">
        <v>1</v>
      </c>
      <c r="I166" s="203"/>
      <c r="J166" s="204">
        <f>ROUND(I166*H166,2)</f>
        <v>0</v>
      </c>
      <c r="K166" s="200" t="s">
        <v>121</v>
      </c>
      <c r="L166" s="45"/>
      <c r="M166" s="205" t="s">
        <v>19</v>
      </c>
      <c r="N166" s="206" t="s">
        <v>43</v>
      </c>
      <c r="O166" s="85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9" t="s">
        <v>284</v>
      </c>
      <c r="AT166" s="209" t="s">
        <v>117</v>
      </c>
      <c r="AU166" s="209" t="s">
        <v>79</v>
      </c>
      <c r="AY166" s="18" t="s">
        <v>114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8" t="s">
        <v>77</v>
      </c>
      <c r="BK166" s="210">
        <f>ROUND(I166*H166,2)</f>
        <v>0</v>
      </c>
      <c r="BL166" s="18" t="s">
        <v>284</v>
      </c>
      <c r="BM166" s="209" t="s">
        <v>285</v>
      </c>
    </row>
    <row r="167" spans="1:47" s="2" customFormat="1" ht="12">
      <c r="A167" s="39"/>
      <c r="B167" s="40"/>
      <c r="C167" s="41"/>
      <c r="D167" s="211" t="s">
        <v>124</v>
      </c>
      <c r="E167" s="41"/>
      <c r="F167" s="212" t="s">
        <v>286</v>
      </c>
      <c r="G167" s="41"/>
      <c r="H167" s="41"/>
      <c r="I167" s="213"/>
      <c r="J167" s="41"/>
      <c r="K167" s="41"/>
      <c r="L167" s="45"/>
      <c r="M167" s="214"/>
      <c r="N167" s="21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124</v>
      </c>
      <c r="AU167" s="18" t="s">
        <v>79</v>
      </c>
    </row>
    <row r="168" spans="1:65" s="2" customFormat="1" ht="16.5" customHeight="1">
      <c r="A168" s="39"/>
      <c r="B168" s="40"/>
      <c r="C168" s="198" t="s">
        <v>287</v>
      </c>
      <c r="D168" s="198" t="s">
        <v>117</v>
      </c>
      <c r="E168" s="199" t="s">
        <v>288</v>
      </c>
      <c r="F168" s="200" t="s">
        <v>289</v>
      </c>
      <c r="G168" s="201" t="s">
        <v>283</v>
      </c>
      <c r="H168" s="202">
        <v>1</v>
      </c>
      <c r="I168" s="203"/>
      <c r="J168" s="204">
        <f>ROUND(I168*H168,2)</f>
        <v>0</v>
      </c>
      <c r="K168" s="200" t="s">
        <v>19</v>
      </c>
      <c r="L168" s="45"/>
      <c r="M168" s="205" t="s">
        <v>19</v>
      </c>
      <c r="N168" s="206" t="s">
        <v>43</v>
      </c>
      <c r="O168" s="85"/>
      <c r="P168" s="207">
        <f>O168*H168</f>
        <v>0</v>
      </c>
      <c r="Q168" s="207">
        <v>0</v>
      </c>
      <c r="R168" s="207">
        <f>Q168*H168</f>
        <v>0</v>
      </c>
      <c r="S168" s="207">
        <v>0</v>
      </c>
      <c r="T168" s="20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9" t="s">
        <v>284</v>
      </c>
      <c r="AT168" s="209" t="s">
        <v>117</v>
      </c>
      <c r="AU168" s="209" t="s">
        <v>79</v>
      </c>
      <c r="AY168" s="18" t="s">
        <v>114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8" t="s">
        <v>77</v>
      </c>
      <c r="BK168" s="210">
        <f>ROUND(I168*H168,2)</f>
        <v>0</v>
      </c>
      <c r="BL168" s="18" t="s">
        <v>284</v>
      </c>
      <c r="BM168" s="209" t="s">
        <v>290</v>
      </c>
    </row>
    <row r="169" spans="1:63" s="12" customFormat="1" ht="22.8" customHeight="1">
      <c r="A169" s="12"/>
      <c r="B169" s="182"/>
      <c r="C169" s="183"/>
      <c r="D169" s="184" t="s">
        <v>71</v>
      </c>
      <c r="E169" s="196" t="s">
        <v>291</v>
      </c>
      <c r="F169" s="196" t="s">
        <v>292</v>
      </c>
      <c r="G169" s="183"/>
      <c r="H169" s="183"/>
      <c r="I169" s="186"/>
      <c r="J169" s="197">
        <f>BK169</f>
        <v>0</v>
      </c>
      <c r="K169" s="183"/>
      <c r="L169" s="188"/>
      <c r="M169" s="189"/>
      <c r="N169" s="190"/>
      <c r="O169" s="190"/>
      <c r="P169" s="191">
        <f>SUM(P170:P173)</f>
        <v>0</v>
      </c>
      <c r="Q169" s="190"/>
      <c r="R169" s="191">
        <f>SUM(R170:R173)</f>
        <v>0</v>
      </c>
      <c r="S169" s="190"/>
      <c r="T169" s="192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3" t="s">
        <v>151</v>
      </c>
      <c r="AT169" s="194" t="s">
        <v>71</v>
      </c>
      <c r="AU169" s="194" t="s">
        <v>77</v>
      </c>
      <c r="AY169" s="193" t="s">
        <v>114</v>
      </c>
      <c r="BK169" s="195">
        <f>SUM(BK170:BK173)</f>
        <v>0</v>
      </c>
    </row>
    <row r="170" spans="1:65" s="2" customFormat="1" ht="24.15" customHeight="1">
      <c r="A170" s="39"/>
      <c r="B170" s="40"/>
      <c r="C170" s="198" t="s">
        <v>293</v>
      </c>
      <c r="D170" s="198" t="s">
        <v>117</v>
      </c>
      <c r="E170" s="199" t="s">
        <v>294</v>
      </c>
      <c r="F170" s="200" t="s">
        <v>295</v>
      </c>
      <c r="G170" s="201" t="s">
        <v>283</v>
      </c>
      <c r="H170" s="202">
        <v>1</v>
      </c>
      <c r="I170" s="203"/>
      <c r="J170" s="204">
        <f>ROUND(I170*H170,2)</f>
        <v>0</v>
      </c>
      <c r="K170" s="200" t="s">
        <v>121</v>
      </c>
      <c r="L170" s="45"/>
      <c r="M170" s="205" t="s">
        <v>19</v>
      </c>
      <c r="N170" s="206" t="s">
        <v>43</v>
      </c>
      <c r="O170" s="85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9" t="s">
        <v>284</v>
      </c>
      <c r="AT170" s="209" t="s">
        <v>117</v>
      </c>
      <c r="AU170" s="209" t="s">
        <v>79</v>
      </c>
      <c r="AY170" s="18" t="s">
        <v>114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8" t="s">
        <v>77</v>
      </c>
      <c r="BK170" s="210">
        <f>ROUND(I170*H170,2)</f>
        <v>0</v>
      </c>
      <c r="BL170" s="18" t="s">
        <v>284</v>
      </c>
      <c r="BM170" s="209" t="s">
        <v>296</v>
      </c>
    </row>
    <row r="171" spans="1:47" s="2" customFormat="1" ht="12">
      <c r="A171" s="39"/>
      <c r="B171" s="40"/>
      <c r="C171" s="41"/>
      <c r="D171" s="211" t="s">
        <v>124</v>
      </c>
      <c r="E171" s="41"/>
      <c r="F171" s="212" t="s">
        <v>297</v>
      </c>
      <c r="G171" s="41"/>
      <c r="H171" s="41"/>
      <c r="I171" s="213"/>
      <c r="J171" s="41"/>
      <c r="K171" s="41"/>
      <c r="L171" s="45"/>
      <c r="M171" s="214"/>
      <c r="N171" s="215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124</v>
      </c>
      <c r="AU171" s="18" t="s">
        <v>79</v>
      </c>
    </row>
    <row r="172" spans="1:65" s="2" customFormat="1" ht="16.5" customHeight="1">
      <c r="A172" s="39"/>
      <c r="B172" s="40"/>
      <c r="C172" s="198" t="s">
        <v>298</v>
      </c>
      <c r="D172" s="198" t="s">
        <v>117</v>
      </c>
      <c r="E172" s="199" t="s">
        <v>299</v>
      </c>
      <c r="F172" s="200" t="s">
        <v>300</v>
      </c>
      <c r="G172" s="201" t="s">
        <v>283</v>
      </c>
      <c r="H172" s="202">
        <v>1</v>
      </c>
      <c r="I172" s="203"/>
      <c r="J172" s="204">
        <f>ROUND(I172*H172,2)</f>
        <v>0</v>
      </c>
      <c r="K172" s="200" t="s">
        <v>121</v>
      </c>
      <c r="L172" s="45"/>
      <c r="M172" s="205" t="s">
        <v>19</v>
      </c>
      <c r="N172" s="206" t="s">
        <v>43</v>
      </c>
      <c r="O172" s="85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9" t="s">
        <v>284</v>
      </c>
      <c r="AT172" s="209" t="s">
        <v>117</v>
      </c>
      <c r="AU172" s="209" t="s">
        <v>79</v>
      </c>
      <c r="AY172" s="18" t="s">
        <v>114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8" t="s">
        <v>77</v>
      </c>
      <c r="BK172" s="210">
        <f>ROUND(I172*H172,2)</f>
        <v>0</v>
      </c>
      <c r="BL172" s="18" t="s">
        <v>284</v>
      </c>
      <c r="BM172" s="209" t="s">
        <v>301</v>
      </c>
    </row>
    <row r="173" spans="1:47" s="2" customFormat="1" ht="12">
      <c r="A173" s="39"/>
      <c r="B173" s="40"/>
      <c r="C173" s="41"/>
      <c r="D173" s="211" t="s">
        <v>124</v>
      </c>
      <c r="E173" s="41"/>
      <c r="F173" s="212" t="s">
        <v>302</v>
      </c>
      <c r="G173" s="41"/>
      <c r="H173" s="41"/>
      <c r="I173" s="213"/>
      <c r="J173" s="41"/>
      <c r="K173" s="41"/>
      <c r="L173" s="45"/>
      <c r="M173" s="260"/>
      <c r="N173" s="261"/>
      <c r="O173" s="262"/>
      <c r="P173" s="262"/>
      <c r="Q173" s="262"/>
      <c r="R173" s="262"/>
      <c r="S173" s="262"/>
      <c r="T173" s="26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124</v>
      </c>
      <c r="AU173" s="18" t="s">
        <v>79</v>
      </c>
    </row>
    <row r="174" spans="1:31" s="2" customFormat="1" ht="6.95" customHeight="1">
      <c r="A174" s="39"/>
      <c r="B174" s="60"/>
      <c r="C174" s="61"/>
      <c r="D174" s="61"/>
      <c r="E174" s="61"/>
      <c r="F174" s="61"/>
      <c r="G174" s="61"/>
      <c r="H174" s="61"/>
      <c r="I174" s="61"/>
      <c r="J174" s="61"/>
      <c r="K174" s="61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80EB" sheet="1" objects="1" scenarios="1" formatColumns="0" formatRows="0" autoFilter="0"/>
  <autoFilter ref="C86:K173"/>
  <mergeCells count="6">
    <mergeCell ref="E7:H7"/>
    <mergeCell ref="E16:H16"/>
    <mergeCell ref="E25:H25"/>
    <mergeCell ref="E46:H46"/>
    <mergeCell ref="E79:H79"/>
    <mergeCell ref="L2:V2"/>
  </mergeCells>
  <hyperlinks>
    <hyperlink ref="F91" r:id="rId1" display="https://podminky.urs.cz/item/CS_URS_2023_01/622142001"/>
    <hyperlink ref="F96" r:id="rId2" display="https://podminky.urs.cz/item/CS_URS_2023_01/966080101"/>
    <hyperlink ref="F105" r:id="rId3" display="https://podminky.urs.cz/item/CS_URS_2023_01/997002611"/>
    <hyperlink ref="F107" r:id="rId4" display="https://podminky.urs.cz/item/CS_URS_2023_01/997013212"/>
    <hyperlink ref="F109" r:id="rId5" display="https://podminky.urs.cz/item/CS_URS_2023_01/997013501"/>
    <hyperlink ref="F111" r:id="rId6" display="https://podminky.urs.cz/item/CS_URS_2023_01/997013509"/>
    <hyperlink ref="F114" r:id="rId7" display="https://podminky.urs.cz/item/CS_URS_2023_01/997013631"/>
    <hyperlink ref="F117" r:id="rId8" display="https://podminky.urs.cz/item/CS_URS_2023_01/998011002"/>
    <hyperlink ref="F132" r:id="rId9" display="https://podminky.urs.cz/item/CS_URS_2023_01/998711202"/>
    <hyperlink ref="F135" r:id="rId10" display="https://podminky.urs.cz/item/CS_URS_2023_01/712363803"/>
    <hyperlink ref="F140" r:id="rId11" display="https://podminky.urs.cz/item/CS_URS_2023_01/713131141"/>
    <hyperlink ref="F151" r:id="rId12" display="https://podminky.urs.cz/item/CS_URS_2023_01/713141212"/>
    <hyperlink ref="F157" r:id="rId13" display="https://podminky.urs.cz/item/CS_URS_2023_01/998713202"/>
    <hyperlink ref="F163" r:id="rId14" display="https://podminky.urs.cz/item/CS_URS_2023_01/998786202"/>
    <hyperlink ref="F167" r:id="rId15" display="https://podminky.urs.cz/item/CS_URS_2023_01/030001000"/>
    <hyperlink ref="F171" r:id="rId16" display="https://podminky.urs.cz/item/CS_URS_2023_01/043002000"/>
    <hyperlink ref="F173" r:id="rId17" display="https://podminky.urs.cz/item/CS_URS_2023_01/045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303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304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305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306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307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308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309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310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311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312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313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76</v>
      </c>
      <c r="F18" s="275" t="s">
        <v>314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315</v>
      </c>
      <c r="F19" s="275" t="s">
        <v>316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317</v>
      </c>
      <c r="F20" s="275" t="s">
        <v>318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319</v>
      </c>
      <c r="F21" s="275" t="s">
        <v>320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321</v>
      </c>
      <c r="F22" s="275" t="s">
        <v>322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323</v>
      </c>
      <c r="F23" s="275" t="s">
        <v>324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325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326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327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328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329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330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331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332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333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100</v>
      </c>
      <c r="F36" s="275"/>
      <c r="G36" s="275" t="s">
        <v>334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335</v>
      </c>
      <c r="F37" s="275"/>
      <c r="G37" s="275" t="s">
        <v>336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275" t="s">
        <v>337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275" t="s">
        <v>338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101</v>
      </c>
      <c r="F40" s="275"/>
      <c r="G40" s="275" t="s">
        <v>339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102</v>
      </c>
      <c r="F41" s="275"/>
      <c r="G41" s="275" t="s">
        <v>340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341</v>
      </c>
      <c r="F42" s="275"/>
      <c r="G42" s="275" t="s">
        <v>342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343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344</v>
      </c>
      <c r="F44" s="275"/>
      <c r="G44" s="275" t="s">
        <v>345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104</v>
      </c>
      <c r="F45" s="275"/>
      <c r="G45" s="275" t="s">
        <v>346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347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348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349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350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351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352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353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354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355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356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357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358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359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360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361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362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363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364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365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366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367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368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369</v>
      </c>
      <c r="D76" s="293"/>
      <c r="E76" s="293"/>
      <c r="F76" s="293" t="s">
        <v>370</v>
      </c>
      <c r="G76" s="294"/>
      <c r="H76" s="293" t="s">
        <v>54</v>
      </c>
      <c r="I76" s="293" t="s">
        <v>57</v>
      </c>
      <c r="J76" s="293" t="s">
        <v>371</v>
      </c>
      <c r="K76" s="292"/>
    </row>
    <row r="77" spans="2:11" s="1" customFormat="1" ht="17.25" customHeight="1">
      <c r="B77" s="290"/>
      <c r="C77" s="295" t="s">
        <v>372</v>
      </c>
      <c r="D77" s="295"/>
      <c r="E77" s="295"/>
      <c r="F77" s="296" t="s">
        <v>373</v>
      </c>
      <c r="G77" s="297"/>
      <c r="H77" s="295"/>
      <c r="I77" s="295"/>
      <c r="J77" s="295" t="s">
        <v>374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53</v>
      </c>
      <c r="D79" s="300"/>
      <c r="E79" s="300"/>
      <c r="F79" s="301" t="s">
        <v>375</v>
      </c>
      <c r="G79" s="302"/>
      <c r="H79" s="278" t="s">
        <v>376</v>
      </c>
      <c r="I79" s="278" t="s">
        <v>377</v>
      </c>
      <c r="J79" s="278">
        <v>20</v>
      </c>
      <c r="K79" s="292"/>
    </row>
    <row r="80" spans="2:11" s="1" customFormat="1" ht="15" customHeight="1">
      <c r="B80" s="290"/>
      <c r="C80" s="278" t="s">
        <v>378</v>
      </c>
      <c r="D80" s="278"/>
      <c r="E80" s="278"/>
      <c r="F80" s="301" t="s">
        <v>375</v>
      </c>
      <c r="G80" s="302"/>
      <c r="H80" s="278" t="s">
        <v>379</v>
      </c>
      <c r="I80" s="278" t="s">
        <v>377</v>
      </c>
      <c r="J80" s="278">
        <v>120</v>
      </c>
      <c r="K80" s="292"/>
    </row>
    <row r="81" spans="2:11" s="1" customFormat="1" ht="15" customHeight="1">
      <c r="B81" s="303"/>
      <c r="C81" s="278" t="s">
        <v>380</v>
      </c>
      <c r="D81" s="278"/>
      <c r="E81" s="278"/>
      <c r="F81" s="301" t="s">
        <v>381</v>
      </c>
      <c r="G81" s="302"/>
      <c r="H81" s="278" t="s">
        <v>382</v>
      </c>
      <c r="I81" s="278" t="s">
        <v>377</v>
      </c>
      <c r="J81" s="278">
        <v>50</v>
      </c>
      <c r="K81" s="292"/>
    </row>
    <row r="82" spans="2:11" s="1" customFormat="1" ht="15" customHeight="1">
      <c r="B82" s="303"/>
      <c r="C82" s="278" t="s">
        <v>383</v>
      </c>
      <c r="D82" s="278"/>
      <c r="E82" s="278"/>
      <c r="F82" s="301" t="s">
        <v>375</v>
      </c>
      <c r="G82" s="302"/>
      <c r="H82" s="278" t="s">
        <v>384</v>
      </c>
      <c r="I82" s="278" t="s">
        <v>385</v>
      </c>
      <c r="J82" s="278"/>
      <c r="K82" s="292"/>
    </row>
    <row r="83" spans="2:11" s="1" customFormat="1" ht="15" customHeight="1">
      <c r="B83" s="303"/>
      <c r="C83" s="304" t="s">
        <v>386</v>
      </c>
      <c r="D83" s="304"/>
      <c r="E83" s="304"/>
      <c r="F83" s="305" t="s">
        <v>381</v>
      </c>
      <c r="G83" s="304"/>
      <c r="H83" s="304" t="s">
        <v>387</v>
      </c>
      <c r="I83" s="304" t="s">
        <v>377</v>
      </c>
      <c r="J83" s="304">
        <v>15</v>
      </c>
      <c r="K83" s="292"/>
    </row>
    <row r="84" spans="2:11" s="1" customFormat="1" ht="15" customHeight="1">
      <c r="B84" s="303"/>
      <c r="C84" s="304" t="s">
        <v>388</v>
      </c>
      <c r="D84" s="304"/>
      <c r="E84" s="304"/>
      <c r="F84" s="305" t="s">
        <v>381</v>
      </c>
      <c r="G84" s="304"/>
      <c r="H84" s="304" t="s">
        <v>389</v>
      </c>
      <c r="I84" s="304" t="s">
        <v>377</v>
      </c>
      <c r="J84" s="304">
        <v>15</v>
      </c>
      <c r="K84" s="292"/>
    </row>
    <row r="85" spans="2:11" s="1" customFormat="1" ht="15" customHeight="1">
      <c r="B85" s="303"/>
      <c r="C85" s="304" t="s">
        <v>390</v>
      </c>
      <c r="D85" s="304"/>
      <c r="E85" s="304"/>
      <c r="F85" s="305" t="s">
        <v>381</v>
      </c>
      <c r="G85" s="304"/>
      <c r="H85" s="304" t="s">
        <v>391</v>
      </c>
      <c r="I85" s="304" t="s">
        <v>377</v>
      </c>
      <c r="J85" s="304">
        <v>20</v>
      </c>
      <c r="K85" s="292"/>
    </row>
    <row r="86" spans="2:11" s="1" customFormat="1" ht="15" customHeight="1">
      <c r="B86" s="303"/>
      <c r="C86" s="304" t="s">
        <v>392</v>
      </c>
      <c r="D86" s="304"/>
      <c r="E86" s="304"/>
      <c r="F86" s="305" t="s">
        <v>381</v>
      </c>
      <c r="G86" s="304"/>
      <c r="H86" s="304" t="s">
        <v>393</v>
      </c>
      <c r="I86" s="304" t="s">
        <v>377</v>
      </c>
      <c r="J86" s="304">
        <v>20</v>
      </c>
      <c r="K86" s="292"/>
    </row>
    <row r="87" spans="2:11" s="1" customFormat="1" ht="15" customHeight="1">
      <c r="B87" s="303"/>
      <c r="C87" s="278" t="s">
        <v>394</v>
      </c>
      <c r="D87" s="278"/>
      <c r="E87" s="278"/>
      <c r="F87" s="301" t="s">
        <v>381</v>
      </c>
      <c r="G87" s="302"/>
      <c r="H87" s="278" t="s">
        <v>395</v>
      </c>
      <c r="I87" s="278" t="s">
        <v>377</v>
      </c>
      <c r="J87" s="278">
        <v>50</v>
      </c>
      <c r="K87" s="292"/>
    </row>
    <row r="88" spans="2:11" s="1" customFormat="1" ht="15" customHeight="1">
      <c r="B88" s="303"/>
      <c r="C88" s="278" t="s">
        <v>396</v>
      </c>
      <c r="D88" s="278"/>
      <c r="E88" s="278"/>
      <c r="F88" s="301" t="s">
        <v>381</v>
      </c>
      <c r="G88" s="302"/>
      <c r="H88" s="278" t="s">
        <v>397</v>
      </c>
      <c r="I88" s="278" t="s">
        <v>377</v>
      </c>
      <c r="J88" s="278">
        <v>20</v>
      </c>
      <c r="K88" s="292"/>
    </row>
    <row r="89" spans="2:11" s="1" customFormat="1" ht="15" customHeight="1">
      <c r="B89" s="303"/>
      <c r="C89" s="278" t="s">
        <v>398</v>
      </c>
      <c r="D89" s="278"/>
      <c r="E89" s="278"/>
      <c r="F89" s="301" t="s">
        <v>381</v>
      </c>
      <c r="G89" s="302"/>
      <c r="H89" s="278" t="s">
        <v>399</v>
      </c>
      <c r="I89" s="278" t="s">
        <v>377</v>
      </c>
      <c r="J89" s="278">
        <v>20</v>
      </c>
      <c r="K89" s="292"/>
    </row>
    <row r="90" spans="2:11" s="1" customFormat="1" ht="15" customHeight="1">
      <c r="B90" s="303"/>
      <c r="C90" s="278" t="s">
        <v>400</v>
      </c>
      <c r="D90" s="278"/>
      <c r="E90" s="278"/>
      <c r="F90" s="301" t="s">
        <v>381</v>
      </c>
      <c r="G90" s="302"/>
      <c r="H90" s="278" t="s">
        <v>401</v>
      </c>
      <c r="I90" s="278" t="s">
        <v>377</v>
      </c>
      <c r="J90" s="278">
        <v>50</v>
      </c>
      <c r="K90" s="292"/>
    </row>
    <row r="91" spans="2:11" s="1" customFormat="1" ht="15" customHeight="1">
      <c r="B91" s="303"/>
      <c r="C91" s="278" t="s">
        <v>402</v>
      </c>
      <c r="D91" s="278"/>
      <c r="E91" s="278"/>
      <c r="F91" s="301" t="s">
        <v>381</v>
      </c>
      <c r="G91" s="302"/>
      <c r="H91" s="278" t="s">
        <v>402</v>
      </c>
      <c r="I91" s="278" t="s">
        <v>377</v>
      </c>
      <c r="J91" s="278">
        <v>50</v>
      </c>
      <c r="K91" s="292"/>
    </row>
    <row r="92" spans="2:11" s="1" customFormat="1" ht="15" customHeight="1">
      <c r="B92" s="303"/>
      <c r="C92" s="278" t="s">
        <v>403</v>
      </c>
      <c r="D92" s="278"/>
      <c r="E92" s="278"/>
      <c r="F92" s="301" t="s">
        <v>381</v>
      </c>
      <c r="G92" s="302"/>
      <c r="H92" s="278" t="s">
        <v>404</v>
      </c>
      <c r="I92" s="278" t="s">
        <v>377</v>
      </c>
      <c r="J92" s="278">
        <v>255</v>
      </c>
      <c r="K92" s="292"/>
    </row>
    <row r="93" spans="2:11" s="1" customFormat="1" ht="15" customHeight="1">
      <c r="B93" s="303"/>
      <c r="C93" s="278" t="s">
        <v>405</v>
      </c>
      <c r="D93" s="278"/>
      <c r="E93" s="278"/>
      <c r="F93" s="301" t="s">
        <v>375</v>
      </c>
      <c r="G93" s="302"/>
      <c r="H93" s="278" t="s">
        <v>406</v>
      </c>
      <c r="I93" s="278" t="s">
        <v>407</v>
      </c>
      <c r="J93" s="278"/>
      <c r="K93" s="292"/>
    </row>
    <row r="94" spans="2:11" s="1" customFormat="1" ht="15" customHeight="1">
      <c r="B94" s="303"/>
      <c r="C94" s="278" t="s">
        <v>408</v>
      </c>
      <c r="D94" s="278"/>
      <c r="E94" s="278"/>
      <c r="F94" s="301" t="s">
        <v>375</v>
      </c>
      <c r="G94" s="302"/>
      <c r="H94" s="278" t="s">
        <v>409</v>
      </c>
      <c r="I94" s="278" t="s">
        <v>410</v>
      </c>
      <c r="J94" s="278"/>
      <c r="K94" s="292"/>
    </row>
    <row r="95" spans="2:11" s="1" customFormat="1" ht="15" customHeight="1">
      <c r="B95" s="303"/>
      <c r="C95" s="278" t="s">
        <v>411</v>
      </c>
      <c r="D95" s="278"/>
      <c r="E95" s="278"/>
      <c r="F95" s="301" t="s">
        <v>375</v>
      </c>
      <c r="G95" s="302"/>
      <c r="H95" s="278" t="s">
        <v>411</v>
      </c>
      <c r="I95" s="278" t="s">
        <v>410</v>
      </c>
      <c r="J95" s="278"/>
      <c r="K95" s="292"/>
    </row>
    <row r="96" spans="2:11" s="1" customFormat="1" ht="15" customHeight="1">
      <c r="B96" s="303"/>
      <c r="C96" s="278" t="s">
        <v>38</v>
      </c>
      <c r="D96" s="278"/>
      <c r="E96" s="278"/>
      <c r="F96" s="301" t="s">
        <v>375</v>
      </c>
      <c r="G96" s="302"/>
      <c r="H96" s="278" t="s">
        <v>412</v>
      </c>
      <c r="I96" s="278" t="s">
        <v>410</v>
      </c>
      <c r="J96" s="278"/>
      <c r="K96" s="292"/>
    </row>
    <row r="97" spans="2:11" s="1" customFormat="1" ht="15" customHeight="1">
      <c r="B97" s="303"/>
      <c r="C97" s="278" t="s">
        <v>48</v>
      </c>
      <c r="D97" s="278"/>
      <c r="E97" s="278"/>
      <c r="F97" s="301" t="s">
        <v>375</v>
      </c>
      <c r="G97" s="302"/>
      <c r="H97" s="278" t="s">
        <v>413</v>
      </c>
      <c r="I97" s="278" t="s">
        <v>410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414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369</v>
      </c>
      <c r="D103" s="293"/>
      <c r="E103" s="293"/>
      <c r="F103" s="293" t="s">
        <v>370</v>
      </c>
      <c r="G103" s="294"/>
      <c r="H103" s="293" t="s">
        <v>54</v>
      </c>
      <c r="I103" s="293" t="s">
        <v>57</v>
      </c>
      <c r="J103" s="293" t="s">
        <v>371</v>
      </c>
      <c r="K103" s="292"/>
    </row>
    <row r="104" spans="2:11" s="1" customFormat="1" ht="17.25" customHeight="1">
      <c r="B104" s="290"/>
      <c r="C104" s="295" t="s">
        <v>372</v>
      </c>
      <c r="D104" s="295"/>
      <c r="E104" s="295"/>
      <c r="F104" s="296" t="s">
        <v>373</v>
      </c>
      <c r="G104" s="297"/>
      <c r="H104" s="295"/>
      <c r="I104" s="295"/>
      <c r="J104" s="295" t="s">
        <v>374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53</v>
      </c>
      <c r="D106" s="300"/>
      <c r="E106" s="300"/>
      <c r="F106" s="301" t="s">
        <v>375</v>
      </c>
      <c r="G106" s="278"/>
      <c r="H106" s="278" t="s">
        <v>415</v>
      </c>
      <c r="I106" s="278" t="s">
        <v>377</v>
      </c>
      <c r="J106" s="278">
        <v>20</v>
      </c>
      <c r="K106" s="292"/>
    </row>
    <row r="107" spans="2:11" s="1" customFormat="1" ht="15" customHeight="1">
      <c r="B107" s="290"/>
      <c r="C107" s="278" t="s">
        <v>378</v>
      </c>
      <c r="D107" s="278"/>
      <c r="E107" s="278"/>
      <c r="F107" s="301" t="s">
        <v>375</v>
      </c>
      <c r="G107" s="278"/>
      <c r="H107" s="278" t="s">
        <v>415</v>
      </c>
      <c r="I107" s="278" t="s">
        <v>377</v>
      </c>
      <c r="J107" s="278">
        <v>120</v>
      </c>
      <c r="K107" s="292"/>
    </row>
    <row r="108" spans="2:11" s="1" customFormat="1" ht="15" customHeight="1">
      <c r="B108" s="303"/>
      <c r="C108" s="278" t="s">
        <v>380</v>
      </c>
      <c r="D108" s="278"/>
      <c r="E108" s="278"/>
      <c r="F108" s="301" t="s">
        <v>381</v>
      </c>
      <c r="G108" s="278"/>
      <c r="H108" s="278" t="s">
        <v>415</v>
      </c>
      <c r="I108" s="278" t="s">
        <v>377</v>
      </c>
      <c r="J108" s="278">
        <v>50</v>
      </c>
      <c r="K108" s="292"/>
    </row>
    <row r="109" spans="2:11" s="1" customFormat="1" ht="15" customHeight="1">
      <c r="B109" s="303"/>
      <c r="C109" s="278" t="s">
        <v>383</v>
      </c>
      <c r="D109" s="278"/>
      <c r="E109" s="278"/>
      <c r="F109" s="301" t="s">
        <v>375</v>
      </c>
      <c r="G109" s="278"/>
      <c r="H109" s="278" t="s">
        <v>415</v>
      </c>
      <c r="I109" s="278" t="s">
        <v>385</v>
      </c>
      <c r="J109" s="278"/>
      <c r="K109" s="292"/>
    </row>
    <row r="110" spans="2:11" s="1" customFormat="1" ht="15" customHeight="1">
      <c r="B110" s="303"/>
      <c r="C110" s="278" t="s">
        <v>394</v>
      </c>
      <c r="D110" s="278"/>
      <c r="E110" s="278"/>
      <c r="F110" s="301" t="s">
        <v>381</v>
      </c>
      <c r="G110" s="278"/>
      <c r="H110" s="278" t="s">
        <v>415</v>
      </c>
      <c r="I110" s="278" t="s">
        <v>377</v>
      </c>
      <c r="J110" s="278">
        <v>50</v>
      </c>
      <c r="K110" s="292"/>
    </row>
    <row r="111" spans="2:11" s="1" customFormat="1" ht="15" customHeight="1">
      <c r="B111" s="303"/>
      <c r="C111" s="278" t="s">
        <v>402</v>
      </c>
      <c r="D111" s="278"/>
      <c r="E111" s="278"/>
      <c r="F111" s="301" t="s">
        <v>381</v>
      </c>
      <c r="G111" s="278"/>
      <c r="H111" s="278" t="s">
        <v>415</v>
      </c>
      <c r="I111" s="278" t="s">
        <v>377</v>
      </c>
      <c r="J111" s="278">
        <v>50</v>
      </c>
      <c r="K111" s="292"/>
    </row>
    <row r="112" spans="2:11" s="1" customFormat="1" ht="15" customHeight="1">
      <c r="B112" s="303"/>
      <c r="C112" s="278" t="s">
        <v>400</v>
      </c>
      <c r="D112" s="278"/>
      <c r="E112" s="278"/>
      <c r="F112" s="301" t="s">
        <v>381</v>
      </c>
      <c r="G112" s="278"/>
      <c r="H112" s="278" t="s">
        <v>415</v>
      </c>
      <c r="I112" s="278" t="s">
        <v>377</v>
      </c>
      <c r="J112" s="278">
        <v>50</v>
      </c>
      <c r="K112" s="292"/>
    </row>
    <row r="113" spans="2:11" s="1" customFormat="1" ht="15" customHeight="1">
      <c r="B113" s="303"/>
      <c r="C113" s="278" t="s">
        <v>53</v>
      </c>
      <c r="D113" s="278"/>
      <c r="E113" s="278"/>
      <c r="F113" s="301" t="s">
        <v>375</v>
      </c>
      <c r="G113" s="278"/>
      <c r="H113" s="278" t="s">
        <v>416</v>
      </c>
      <c r="I113" s="278" t="s">
        <v>377</v>
      </c>
      <c r="J113" s="278">
        <v>20</v>
      </c>
      <c r="K113" s="292"/>
    </row>
    <row r="114" spans="2:11" s="1" customFormat="1" ht="15" customHeight="1">
      <c r="B114" s="303"/>
      <c r="C114" s="278" t="s">
        <v>417</v>
      </c>
      <c r="D114" s="278"/>
      <c r="E114" s="278"/>
      <c r="F114" s="301" t="s">
        <v>375</v>
      </c>
      <c r="G114" s="278"/>
      <c r="H114" s="278" t="s">
        <v>418</v>
      </c>
      <c r="I114" s="278" t="s">
        <v>377</v>
      </c>
      <c r="J114" s="278">
        <v>120</v>
      </c>
      <c r="K114" s="292"/>
    </row>
    <row r="115" spans="2:11" s="1" customFormat="1" ht="15" customHeight="1">
      <c r="B115" s="303"/>
      <c r="C115" s="278" t="s">
        <v>38</v>
      </c>
      <c r="D115" s="278"/>
      <c r="E115" s="278"/>
      <c r="F115" s="301" t="s">
        <v>375</v>
      </c>
      <c r="G115" s="278"/>
      <c r="H115" s="278" t="s">
        <v>419</v>
      </c>
      <c r="I115" s="278" t="s">
        <v>410</v>
      </c>
      <c r="J115" s="278"/>
      <c r="K115" s="292"/>
    </row>
    <row r="116" spans="2:11" s="1" customFormat="1" ht="15" customHeight="1">
      <c r="B116" s="303"/>
      <c r="C116" s="278" t="s">
        <v>48</v>
      </c>
      <c r="D116" s="278"/>
      <c r="E116" s="278"/>
      <c r="F116" s="301" t="s">
        <v>375</v>
      </c>
      <c r="G116" s="278"/>
      <c r="H116" s="278" t="s">
        <v>420</v>
      </c>
      <c r="I116" s="278" t="s">
        <v>410</v>
      </c>
      <c r="J116" s="278"/>
      <c r="K116" s="292"/>
    </row>
    <row r="117" spans="2:11" s="1" customFormat="1" ht="15" customHeight="1">
      <c r="B117" s="303"/>
      <c r="C117" s="278" t="s">
        <v>57</v>
      </c>
      <c r="D117" s="278"/>
      <c r="E117" s="278"/>
      <c r="F117" s="301" t="s">
        <v>375</v>
      </c>
      <c r="G117" s="278"/>
      <c r="H117" s="278" t="s">
        <v>421</v>
      </c>
      <c r="I117" s="278" t="s">
        <v>422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423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369</v>
      </c>
      <c r="D123" s="293"/>
      <c r="E123" s="293"/>
      <c r="F123" s="293" t="s">
        <v>370</v>
      </c>
      <c r="G123" s="294"/>
      <c r="H123" s="293" t="s">
        <v>54</v>
      </c>
      <c r="I123" s="293" t="s">
        <v>57</v>
      </c>
      <c r="J123" s="293" t="s">
        <v>371</v>
      </c>
      <c r="K123" s="322"/>
    </row>
    <row r="124" spans="2:11" s="1" customFormat="1" ht="17.25" customHeight="1">
      <c r="B124" s="321"/>
      <c r="C124" s="295" t="s">
        <v>372</v>
      </c>
      <c r="D124" s="295"/>
      <c r="E124" s="295"/>
      <c r="F124" s="296" t="s">
        <v>373</v>
      </c>
      <c r="G124" s="297"/>
      <c r="H124" s="295"/>
      <c r="I124" s="295"/>
      <c r="J124" s="295" t="s">
        <v>374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378</v>
      </c>
      <c r="D126" s="300"/>
      <c r="E126" s="300"/>
      <c r="F126" s="301" t="s">
        <v>375</v>
      </c>
      <c r="G126" s="278"/>
      <c r="H126" s="278" t="s">
        <v>415</v>
      </c>
      <c r="I126" s="278" t="s">
        <v>377</v>
      </c>
      <c r="J126" s="278">
        <v>120</v>
      </c>
      <c r="K126" s="326"/>
    </row>
    <row r="127" spans="2:11" s="1" customFormat="1" ht="15" customHeight="1">
      <c r="B127" s="323"/>
      <c r="C127" s="278" t="s">
        <v>424</v>
      </c>
      <c r="D127" s="278"/>
      <c r="E127" s="278"/>
      <c r="F127" s="301" t="s">
        <v>375</v>
      </c>
      <c r="G127" s="278"/>
      <c r="H127" s="278" t="s">
        <v>425</v>
      </c>
      <c r="I127" s="278" t="s">
        <v>377</v>
      </c>
      <c r="J127" s="278" t="s">
        <v>426</v>
      </c>
      <c r="K127" s="326"/>
    </row>
    <row r="128" spans="2:11" s="1" customFormat="1" ht="15" customHeight="1">
      <c r="B128" s="323"/>
      <c r="C128" s="278" t="s">
        <v>323</v>
      </c>
      <c r="D128" s="278"/>
      <c r="E128" s="278"/>
      <c r="F128" s="301" t="s">
        <v>375</v>
      </c>
      <c r="G128" s="278"/>
      <c r="H128" s="278" t="s">
        <v>427</v>
      </c>
      <c r="I128" s="278" t="s">
        <v>377</v>
      </c>
      <c r="J128" s="278" t="s">
        <v>426</v>
      </c>
      <c r="K128" s="326"/>
    </row>
    <row r="129" spans="2:11" s="1" customFormat="1" ht="15" customHeight="1">
      <c r="B129" s="323"/>
      <c r="C129" s="278" t="s">
        <v>386</v>
      </c>
      <c r="D129" s="278"/>
      <c r="E129" s="278"/>
      <c r="F129" s="301" t="s">
        <v>381</v>
      </c>
      <c r="G129" s="278"/>
      <c r="H129" s="278" t="s">
        <v>387</v>
      </c>
      <c r="I129" s="278" t="s">
        <v>377</v>
      </c>
      <c r="J129" s="278">
        <v>15</v>
      </c>
      <c r="K129" s="326"/>
    </row>
    <row r="130" spans="2:11" s="1" customFormat="1" ht="15" customHeight="1">
      <c r="B130" s="323"/>
      <c r="C130" s="304" t="s">
        <v>388</v>
      </c>
      <c r="D130" s="304"/>
      <c r="E130" s="304"/>
      <c r="F130" s="305" t="s">
        <v>381</v>
      </c>
      <c r="G130" s="304"/>
      <c r="H130" s="304" t="s">
        <v>389</v>
      </c>
      <c r="I130" s="304" t="s">
        <v>377</v>
      </c>
      <c r="J130" s="304">
        <v>15</v>
      </c>
      <c r="K130" s="326"/>
    </row>
    <row r="131" spans="2:11" s="1" customFormat="1" ht="15" customHeight="1">
      <c r="B131" s="323"/>
      <c r="C131" s="304" t="s">
        <v>390</v>
      </c>
      <c r="D131" s="304"/>
      <c r="E131" s="304"/>
      <c r="F131" s="305" t="s">
        <v>381</v>
      </c>
      <c r="G131" s="304"/>
      <c r="H131" s="304" t="s">
        <v>391</v>
      </c>
      <c r="I131" s="304" t="s">
        <v>377</v>
      </c>
      <c r="J131" s="304">
        <v>20</v>
      </c>
      <c r="K131" s="326"/>
    </row>
    <row r="132" spans="2:11" s="1" customFormat="1" ht="15" customHeight="1">
      <c r="B132" s="323"/>
      <c r="C132" s="304" t="s">
        <v>392</v>
      </c>
      <c r="D132" s="304"/>
      <c r="E132" s="304"/>
      <c r="F132" s="305" t="s">
        <v>381</v>
      </c>
      <c r="G132" s="304"/>
      <c r="H132" s="304" t="s">
        <v>393</v>
      </c>
      <c r="I132" s="304" t="s">
        <v>377</v>
      </c>
      <c r="J132" s="304">
        <v>20</v>
      </c>
      <c r="K132" s="326"/>
    </row>
    <row r="133" spans="2:11" s="1" customFormat="1" ht="15" customHeight="1">
      <c r="B133" s="323"/>
      <c r="C133" s="278" t="s">
        <v>380</v>
      </c>
      <c r="D133" s="278"/>
      <c r="E133" s="278"/>
      <c r="F133" s="301" t="s">
        <v>381</v>
      </c>
      <c r="G133" s="278"/>
      <c r="H133" s="278" t="s">
        <v>415</v>
      </c>
      <c r="I133" s="278" t="s">
        <v>377</v>
      </c>
      <c r="J133" s="278">
        <v>50</v>
      </c>
      <c r="K133" s="326"/>
    </row>
    <row r="134" spans="2:11" s="1" customFormat="1" ht="15" customHeight="1">
      <c r="B134" s="323"/>
      <c r="C134" s="278" t="s">
        <v>394</v>
      </c>
      <c r="D134" s="278"/>
      <c r="E134" s="278"/>
      <c r="F134" s="301" t="s">
        <v>381</v>
      </c>
      <c r="G134" s="278"/>
      <c r="H134" s="278" t="s">
        <v>415</v>
      </c>
      <c r="I134" s="278" t="s">
        <v>377</v>
      </c>
      <c r="J134" s="278">
        <v>50</v>
      </c>
      <c r="K134" s="326"/>
    </row>
    <row r="135" spans="2:11" s="1" customFormat="1" ht="15" customHeight="1">
      <c r="B135" s="323"/>
      <c r="C135" s="278" t="s">
        <v>400</v>
      </c>
      <c r="D135" s="278"/>
      <c r="E135" s="278"/>
      <c r="F135" s="301" t="s">
        <v>381</v>
      </c>
      <c r="G135" s="278"/>
      <c r="H135" s="278" t="s">
        <v>415</v>
      </c>
      <c r="I135" s="278" t="s">
        <v>377</v>
      </c>
      <c r="J135" s="278">
        <v>50</v>
      </c>
      <c r="K135" s="326"/>
    </row>
    <row r="136" spans="2:11" s="1" customFormat="1" ht="15" customHeight="1">
      <c r="B136" s="323"/>
      <c r="C136" s="278" t="s">
        <v>402</v>
      </c>
      <c r="D136" s="278"/>
      <c r="E136" s="278"/>
      <c r="F136" s="301" t="s">
        <v>381</v>
      </c>
      <c r="G136" s="278"/>
      <c r="H136" s="278" t="s">
        <v>415</v>
      </c>
      <c r="I136" s="278" t="s">
        <v>377</v>
      </c>
      <c r="J136" s="278">
        <v>50</v>
      </c>
      <c r="K136" s="326"/>
    </row>
    <row r="137" spans="2:11" s="1" customFormat="1" ht="15" customHeight="1">
      <c r="B137" s="323"/>
      <c r="C137" s="278" t="s">
        <v>403</v>
      </c>
      <c r="D137" s="278"/>
      <c r="E137" s="278"/>
      <c r="F137" s="301" t="s">
        <v>381</v>
      </c>
      <c r="G137" s="278"/>
      <c r="H137" s="278" t="s">
        <v>428</v>
      </c>
      <c r="I137" s="278" t="s">
        <v>377</v>
      </c>
      <c r="J137" s="278">
        <v>255</v>
      </c>
      <c r="K137" s="326"/>
    </row>
    <row r="138" spans="2:11" s="1" customFormat="1" ht="15" customHeight="1">
      <c r="B138" s="323"/>
      <c r="C138" s="278" t="s">
        <v>405</v>
      </c>
      <c r="D138" s="278"/>
      <c r="E138" s="278"/>
      <c r="F138" s="301" t="s">
        <v>375</v>
      </c>
      <c r="G138" s="278"/>
      <c r="H138" s="278" t="s">
        <v>429</v>
      </c>
      <c r="I138" s="278" t="s">
        <v>407</v>
      </c>
      <c r="J138" s="278"/>
      <c r="K138" s="326"/>
    </row>
    <row r="139" spans="2:11" s="1" customFormat="1" ht="15" customHeight="1">
      <c r="B139" s="323"/>
      <c r="C139" s="278" t="s">
        <v>408</v>
      </c>
      <c r="D139" s="278"/>
      <c r="E139" s="278"/>
      <c r="F139" s="301" t="s">
        <v>375</v>
      </c>
      <c r="G139" s="278"/>
      <c r="H139" s="278" t="s">
        <v>430</v>
      </c>
      <c r="I139" s="278" t="s">
        <v>410</v>
      </c>
      <c r="J139" s="278"/>
      <c r="K139" s="326"/>
    </row>
    <row r="140" spans="2:11" s="1" customFormat="1" ht="15" customHeight="1">
      <c r="B140" s="323"/>
      <c r="C140" s="278" t="s">
        <v>411</v>
      </c>
      <c r="D140" s="278"/>
      <c r="E140" s="278"/>
      <c r="F140" s="301" t="s">
        <v>375</v>
      </c>
      <c r="G140" s="278"/>
      <c r="H140" s="278" t="s">
        <v>411</v>
      </c>
      <c r="I140" s="278" t="s">
        <v>410</v>
      </c>
      <c r="J140" s="278"/>
      <c r="K140" s="326"/>
    </row>
    <row r="141" spans="2:11" s="1" customFormat="1" ht="15" customHeight="1">
      <c r="B141" s="323"/>
      <c r="C141" s="278" t="s">
        <v>38</v>
      </c>
      <c r="D141" s="278"/>
      <c r="E141" s="278"/>
      <c r="F141" s="301" t="s">
        <v>375</v>
      </c>
      <c r="G141" s="278"/>
      <c r="H141" s="278" t="s">
        <v>431</v>
      </c>
      <c r="I141" s="278" t="s">
        <v>410</v>
      </c>
      <c r="J141" s="278"/>
      <c r="K141" s="326"/>
    </row>
    <row r="142" spans="2:11" s="1" customFormat="1" ht="15" customHeight="1">
      <c r="B142" s="323"/>
      <c r="C142" s="278" t="s">
        <v>432</v>
      </c>
      <c r="D142" s="278"/>
      <c r="E142" s="278"/>
      <c r="F142" s="301" t="s">
        <v>375</v>
      </c>
      <c r="G142" s="278"/>
      <c r="H142" s="278" t="s">
        <v>433</v>
      </c>
      <c r="I142" s="278" t="s">
        <v>410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434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369</v>
      </c>
      <c r="D148" s="293"/>
      <c r="E148" s="293"/>
      <c r="F148" s="293" t="s">
        <v>370</v>
      </c>
      <c r="G148" s="294"/>
      <c r="H148" s="293" t="s">
        <v>54</v>
      </c>
      <c r="I148" s="293" t="s">
        <v>57</v>
      </c>
      <c r="J148" s="293" t="s">
        <v>371</v>
      </c>
      <c r="K148" s="292"/>
    </row>
    <row r="149" spans="2:11" s="1" customFormat="1" ht="17.25" customHeight="1">
      <c r="B149" s="290"/>
      <c r="C149" s="295" t="s">
        <v>372</v>
      </c>
      <c r="D149" s="295"/>
      <c r="E149" s="295"/>
      <c r="F149" s="296" t="s">
        <v>373</v>
      </c>
      <c r="G149" s="297"/>
      <c r="H149" s="295"/>
      <c r="I149" s="295"/>
      <c r="J149" s="295" t="s">
        <v>374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378</v>
      </c>
      <c r="D151" s="278"/>
      <c r="E151" s="278"/>
      <c r="F151" s="331" t="s">
        <v>375</v>
      </c>
      <c r="G151" s="278"/>
      <c r="H151" s="330" t="s">
        <v>415</v>
      </c>
      <c r="I151" s="330" t="s">
        <v>377</v>
      </c>
      <c r="J151" s="330">
        <v>120</v>
      </c>
      <c r="K151" s="326"/>
    </row>
    <row r="152" spans="2:11" s="1" customFormat="1" ht="15" customHeight="1">
      <c r="B152" s="303"/>
      <c r="C152" s="330" t="s">
        <v>424</v>
      </c>
      <c r="D152" s="278"/>
      <c r="E152" s="278"/>
      <c r="F152" s="331" t="s">
        <v>375</v>
      </c>
      <c r="G152" s="278"/>
      <c r="H152" s="330" t="s">
        <v>435</v>
      </c>
      <c r="I152" s="330" t="s">
        <v>377</v>
      </c>
      <c r="J152" s="330" t="s">
        <v>426</v>
      </c>
      <c r="K152" s="326"/>
    </row>
    <row r="153" spans="2:11" s="1" customFormat="1" ht="15" customHeight="1">
      <c r="B153" s="303"/>
      <c r="C153" s="330" t="s">
        <v>323</v>
      </c>
      <c r="D153" s="278"/>
      <c r="E153" s="278"/>
      <c r="F153" s="331" t="s">
        <v>375</v>
      </c>
      <c r="G153" s="278"/>
      <c r="H153" s="330" t="s">
        <v>436</v>
      </c>
      <c r="I153" s="330" t="s">
        <v>377</v>
      </c>
      <c r="J153" s="330" t="s">
        <v>426</v>
      </c>
      <c r="K153" s="326"/>
    </row>
    <row r="154" spans="2:11" s="1" customFormat="1" ht="15" customHeight="1">
      <c r="B154" s="303"/>
      <c r="C154" s="330" t="s">
        <v>380</v>
      </c>
      <c r="D154" s="278"/>
      <c r="E154" s="278"/>
      <c r="F154" s="331" t="s">
        <v>381</v>
      </c>
      <c r="G154" s="278"/>
      <c r="H154" s="330" t="s">
        <v>415</v>
      </c>
      <c r="I154" s="330" t="s">
        <v>377</v>
      </c>
      <c r="J154" s="330">
        <v>50</v>
      </c>
      <c r="K154" s="326"/>
    </row>
    <row r="155" spans="2:11" s="1" customFormat="1" ht="15" customHeight="1">
      <c r="B155" s="303"/>
      <c r="C155" s="330" t="s">
        <v>383</v>
      </c>
      <c r="D155" s="278"/>
      <c r="E155" s="278"/>
      <c r="F155" s="331" t="s">
        <v>375</v>
      </c>
      <c r="G155" s="278"/>
      <c r="H155" s="330" t="s">
        <v>415</v>
      </c>
      <c r="I155" s="330" t="s">
        <v>385</v>
      </c>
      <c r="J155" s="330"/>
      <c r="K155" s="326"/>
    </row>
    <row r="156" spans="2:11" s="1" customFormat="1" ht="15" customHeight="1">
      <c r="B156" s="303"/>
      <c r="C156" s="330" t="s">
        <v>394</v>
      </c>
      <c r="D156" s="278"/>
      <c r="E156" s="278"/>
      <c r="F156" s="331" t="s">
        <v>381</v>
      </c>
      <c r="G156" s="278"/>
      <c r="H156" s="330" t="s">
        <v>415</v>
      </c>
      <c r="I156" s="330" t="s">
        <v>377</v>
      </c>
      <c r="J156" s="330">
        <v>50</v>
      </c>
      <c r="K156" s="326"/>
    </row>
    <row r="157" spans="2:11" s="1" customFormat="1" ht="15" customHeight="1">
      <c r="B157" s="303"/>
      <c r="C157" s="330" t="s">
        <v>402</v>
      </c>
      <c r="D157" s="278"/>
      <c r="E157" s="278"/>
      <c r="F157" s="331" t="s">
        <v>381</v>
      </c>
      <c r="G157" s="278"/>
      <c r="H157" s="330" t="s">
        <v>415</v>
      </c>
      <c r="I157" s="330" t="s">
        <v>377</v>
      </c>
      <c r="J157" s="330">
        <v>50</v>
      </c>
      <c r="K157" s="326"/>
    </row>
    <row r="158" spans="2:11" s="1" customFormat="1" ht="15" customHeight="1">
      <c r="B158" s="303"/>
      <c r="C158" s="330" t="s">
        <v>400</v>
      </c>
      <c r="D158" s="278"/>
      <c r="E158" s="278"/>
      <c r="F158" s="331" t="s">
        <v>381</v>
      </c>
      <c r="G158" s="278"/>
      <c r="H158" s="330" t="s">
        <v>415</v>
      </c>
      <c r="I158" s="330" t="s">
        <v>377</v>
      </c>
      <c r="J158" s="330">
        <v>50</v>
      </c>
      <c r="K158" s="326"/>
    </row>
    <row r="159" spans="2:11" s="1" customFormat="1" ht="15" customHeight="1">
      <c r="B159" s="303"/>
      <c r="C159" s="330" t="s">
        <v>82</v>
      </c>
      <c r="D159" s="278"/>
      <c r="E159" s="278"/>
      <c r="F159" s="331" t="s">
        <v>375</v>
      </c>
      <c r="G159" s="278"/>
      <c r="H159" s="330" t="s">
        <v>437</v>
      </c>
      <c r="I159" s="330" t="s">
        <v>377</v>
      </c>
      <c r="J159" s="330" t="s">
        <v>438</v>
      </c>
      <c r="K159" s="326"/>
    </row>
    <row r="160" spans="2:11" s="1" customFormat="1" ht="15" customHeight="1">
      <c r="B160" s="303"/>
      <c r="C160" s="330" t="s">
        <v>439</v>
      </c>
      <c r="D160" s="278"/>
      <c r="E160" s="278"/>
      <c r="F160" s="331" t="s">
        <v>375</v>
      </c>
      <c r="G160" s="278"/>
      <c r="H160" s="330" t="s">
        <v>440</v>
      </c>
      <c r="I160" s="330" t="s">
        <v>410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441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369</v>
      </c>
      <c r="D166" s="293"/>
      <c r="E166" s="293"/>
      <c r="F166" s="293" t="s">
        <v>370</v>
      </c>
      <c r="G166" s="335"/>
      <c r="H166" s="336" t="s">
        <v>54</v>
      </c>
      <c r="I166" s="336" t="s">
        <v>57</v>
      </c>
      <c r="J166" s="293" t="s">
        <v>371</v>
      </c>
      <c r="K166" s="270"/>
    </row>
    <row r="167" spans="2:11" s="1" customFormat="1" ht="17.25" customHeight="1">
      <c r="B167" s="271"/>
      <c r="C167" s="295" t="s">
        <v>372</v>
      </c>
      <c r="D167" s="295"/>
      <c r="E167" s="295"/>
      <c r="F167" s="296" t="s">
        <v>373</v>
      </c>
      <c r="G167" s="337"/>
      <c r="H167" s="338"/>
      <c r="I167" s="338"/>
      <c r="J167" s="295" t="s">
        <v>374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378</v>
      </c>
      <c r="D169" s="278"/>
      <c r="E169" s="278"/>
      <c r="F169" s="301" t="s">
        <v>375</v>
      </c>
      <c r="G169" s="278"/>
      <c r="H169" s="278" t="s">
        <v>415</v>
      </c>
      <c r="I169" s="278" t="s">
        <v>377</v>
      </c>
      <c r="J169" s="278">
        <v>120</v>
      </c>
      <c r="K169" s="326"/>
    </row>
    <row r="170" spans="2:11" s="1" customFormat="1" ht="15" customHeight="1">
      <c r="B170" s="303"/>
      <c r="C170" s="278" t="s">
        <v>424</v>
      </c>
      <c r="D170" s="278"/>
      <c r="E170" s="278"/>
      <c r="F170" s="301" t="s">
        <v>375</v>
      </c>
      <c r="G170" s="278"/>
      <c r="H170" s="278" t="s">
        <v>425</v>
      </c>
      <c r="I170" s="278" t="s">
        <v>377</v>
      </c>
      <c r="J170" s="278" t="s">
        <v>426</v>
      </c>
      <c r="K170" s="326"/>
    </row>
    <row r="171" spans="2:11" s="1" customFormat="1" ht="15" customHeight="1">
      <c r="B171" s="303"/>
      <c r="C171" s="278" t="s">
        <v>323</v>
      </c>
      <c r="D171" s="278"/>
      <c r="E171" s="278"/>
      <c r="F171" s="301" t="s">
        <v>375</v>
      </c>
      <c r="G171" s="278"/>
      <c r="H171" s="278" t="s">
        <v>442</v>
      </c>
      <c r="I171" s="278" t="s">
        <v>377</v>
      </c>
      <c r="J171" s="278" t="s">
        <v>426</v>
      </c>
      <c r="K171" s="326"/>
    </row>
    <row r="172" spans="2:11" s="1" customFormat="1" ht="15" customHeight="1">
      <c r="B172" s="303"/>
      <c r="C172" s="278" t="s">
        <v>380</v>
      </c>
      <c r="D172" s="278"/>
      <c r="E172" s="278"/>
      <c r="F172" s="301" t="s">
        <v>381</v>
      </c>
      <c r="G172" s="278"/>
      <c r="H172" s="278" t="s">
        <v>442</v>
      </c>
      <c r="I172" s="278" t="s">
        <v>377</v>
      </c>
      <c r="J172" s="278">
        <v>50</v>
      </c>
      <c r="K172" s="326"/>
    </row>
    <row r="173" spans="2:11" s="1" customFormat="1" ht="15" customHeight="1">
      <c r="B173" s="303"/>
      <c r="C173" s="278" t="s">
        <v>383</v>
      </c>
      <c r="D173" s="278"/>
      <c r="E173" s="278"/>
      <c r="F173" s="301" t="s">
        <v>375</v>
      </c>
      <c r="G173" s="278"/>
      <c r="H173" s="278" t="s">
        <v>442</v>
      </c>
      <c r="I173" s="278" t="s">
        <v>385</v>
      </c>
      <c r="J173" s="278"/>
      <c r="K173" s="326"/>
    </row>
    <row r="174" spans="2:11" s="1" customFormat="1" ht="15" customHeight="1">
      <c r="B174" s="303"/>
      <c r="C174" s="278" t="s">
        <v>394</v>
      </c>
      <c r="D174" s="278"/>
      <c r="E174" s="278"/>
      <c r="F174" s="301" t="s">
        <v>381</v>
      </c>
      <c r="G174" s="278"/>
      <c r="H174" s="278" t="s">
        <v>442</v>
      </c>
      <c r="I174" s="278" t="s">
        <v>377</v>
      </c>
      <c r="J174" s="278">
        <v>50</v>
      </c>
      <c r="K174" s="326"/>
    </row>
    <row r="175" spans="2:11" s="1" customFormat="1" ht="15" customHeight="1">
      <c r="B175" s="303"/>
      <c r="C175" s="278" t="s">
        <v>402</v>
      </c>
      <c r="D175" s="278"/>
      <c r="E175" s="278"/>
      <c r="F175" s="301" t="s">
        <v>381</v>
      </c>
      <c r="G175" s="278"/>
      <c r="H175" s="278" t="s">
        <v>442</v>
      </c>
      <c r="I175" s="278" t="s">
        <v>377</v>
      </c>
      <c r="J175" s="278">
        <v>50</v>
      </c>
      <c r="K175" s="326"/>
    </row>
    <row r="176" spans="2:11" s="1" customFormat="1" ht="15" customHeight="1">
      <c r="B176" s="303"/>
      <c r="C176" s="278" t="s">
        <v>400</v>
      </c>
      <c r="D176" s="278"/>
      <c r="E176" s="278"/>
      <c r="F176" s="301" t="s">
        <v>381</v>
      </c>
      <c r="G176" s="278"/>
      <c r="H176" s="278" t="s">
        <v>442</v>
      </c>
      <c r="I176" s="278" t="s">
        <v>377</v>
      </c>
      <c r="J176" s="278">
        <v>50</v>
      </c>
      <c r="K176" s="326"/>
    </row>
    <row r="177" spans="2:11" s="1" customFormat="1" ht="15" customHeight="1">
      <c r="B177" s="303"/>
      <c r="C177" s="278" t="s">
        <v>100</v>
      </c>
      <c r="D177" s="278"/>
      <c r="E177" s="278"/>
      <c r="F177" s="301" t="s">
        <v>375</v>
      </c>
      <c r="G177" s="278"/>
      <c r="H177" s="278" t="s">
        <v>443</v>
      </c>
      <c r="I177" s="278" t="s">
        <v>444</v>
      </c>
      <c r="J177" s="278"/>
      <c r="K177" s="326"/>
    </row>
    <row r="178" spans="2:11" s="1" customFormat="1" ht="15" customHeight="1">
      <c r="B178" s="303"/>
      <c r="C178" s="278" t="s">
        <v>57</v>
      </c>
      <c r="D178" s="278"/>
      <c r="E178" s="278"/>
      <c r="F178" s="301" t="s">
        <v>375</v>
      </c>
      <c r="G178" s="278"/>
      <c r="H178" s="278" t="s">
        <v>445</v>
      </c>
      <c r="I178" s="278" t="s">
        <v>446</v>
      </c>
      <c r="J178" s="278">
        <v>1</v>
      </c>
      <c r="K178" s="326"/>
    </row>
    <row r="179" spans="2:11" s="1" customFormat="1" ht="15" customHeight="1">
      <c r="B179" s="303"/>
      <c r="C179" s="278" t="s">
        <v>53</v>
      </c>
      <c r="D179" s="278"/>
      <c r="E179" s="278"/>
      <c r="F179" s="301" t="s">
        <v>375</v>
      </c>
      <c r="G179" s="278"/>
      <c r="H179" s="278" t="s">
        <v>447</v>
      </c>
      <c r="I179" s="278" t="s">
        <v>377</v>
      </c>
      <c r="J179" s="278">
        <v>20</v>
      </c>
      <c r="K179" s="326"/>
    </row>
    <row r="180" spans="2:11" s="1" customFormat="1" ht="15" customHeight="1">
      <c r="B180" s="303"/>
      <c r="C180" s="278" t="s">
        <v>54</v>
      </c>
      <c r="D180" s="278"/>
      <c r="E180" s="278"/>
      <c r="F180" s="301" t="s">
        <v>375</v>
      </c>
      <c r="G180" s="278"/>
      <c r="H180" s="278" t="s">
        <v>448</v>
      </c>
      <c r="I180" s="278" t="s">
        <v>377</v>
      </c>
      <c r="J180" s="278">
        <v>255</v>
      </c>
      <c r="K180" s="326"/>
    </row>
    <row r="181" spans="2:11" s="1" customFormat="1" ht="15" customHeight="1">
      <c r="B181" s="303"/>
      <c r="C181" s="278" t="s">
        <v>101</v>
      </c>
      <c r="D181" s="278"/>
      <c r="E181" s="278"/>
      <c r="F181" s="301" t="s">
        <v>375</v>
      </c>
      <c r="G181" s="278"/>
      <c r="H181" s="278" t="s">
        <v>339</v>
      </c>
      <c r="I181" s="278" t="s">
        <v>377</v>
      </c>
      <c r="J181" s="278">
        <v>10</v>
      </c>
      <c r="K181" s="326"/>
    </row>
    <row r="182" spans="2:11" s="1" customFormat="1" ht="15" customHeight="1">
      <c r="B182" s="303"/>
      <c r="C182" s="278" t="s">
        <v>102</v>
      </c>
      <c r="D182" s="278"/>
      <c r="E182" s="278"/>
      <c r="F182" s="301" t="s">
        <v>375</v>
      </c>
      <c r="G182" s="278"/>
      <c r="H182" s="278" t="s">
        <v>449</v>
      </c>
      <c r="I182" s="278" t="s">
        <v>410</v>
      </c>
      <c r="J182" s="278"/>
      <c r="K182" s="326"/>
    </row>
    <row r="183" spans="2:11" s="1" customFormat="1" ht="15" customHeight="1">
      <c r="B183" s="303"/>
      <c r="C183" s="278" t="s">
        <v>450</v>
      </c>
      <c r="D183" s="278"/>
      <c r="E183" s="278"/>
      <c r="F183" s="301" t="s">
        <v>375</v>
      </c>
      <c r="G183" s="278"/>
      <c r="H183" s="278" t="s">
        <v>451</v>
      </c>
      <c r="I183" s="278" t="s">
        <v>410</v>
      </c>
      <c r="J183" s="278"/>
      <c r="K183" s="326"/>
    </row>
    <row r="184" spans="2:11" s="1" customFormat="1" ht="15" customHeight="1">
      <c r="B184" s="303"/>
      <c r="C184" s="278" t="s">
        <v>439</v>
      </c>
      <c r="D184" s="278"/>
      <c r="E184" s="278"/>
      <c r="F184" s="301" t="s">
        <v>375</v>
      </c>
      <c r="G184" s="278"/>
      <c r="H184" s="278" t="s">
        <v>452</v>
      </c>
      <c r="I184" s="278" t="s">
        <v>410</v>
      </c>
      <c r="J184" s="278"/>
      <c r="K184" s="326"/>
    </row>
    <row r="185" spans="2:11" s="1" customFormat="1" ht="15" customHeight="1">
      <c r="B185" s="303"/>
      <c r="C185" s="278" t="s">
        <v>104</v>
      </c>
      <c r="D185" s="278"/>
      <c r="E185" s="278"/>
      <c r="F185" s="301" t="s">
        <v>381</v>
      </c>
      <c r="G185" s="278"/>
      <c r="H185" s="278" t="s">
        <v>453</v>
      </c>
      <c r="I185" s="278" t="s">
        <v>377</v>
      </c>
      <c r="J185" s="278">
        <v>50</v>
      </c>
      <c r="K185" s="326"/>
    </row>
    <row r="186" spans="2:11" s="1" customFormat="1" ht="15" customHeight="1">
      <c r="B186" s="303"/>
      <c r="C186" s="278" t="s">
        <v>454</v>
      </c>
      <c r="D186" s="278"/>
      <c r="E186" s="278"/>
      <c r="F186" s="301" t="s">
        <v>381</v>
      </c>
      <c r="G186" s="278"/>
      <c r="H186" s="278" t="s">
        <v>455</v>
      </c>
      <c r="I186" s="278" t="s">
        <v>456</v>
      </c>
      <c r="J186" s="278"/>
      <c r="K186" s="326"/>
    </row>
    <row r="187" spans="2:11" s="1" customFormat="1" ht="15" customHeight="1">
      <c r="B187" s="303"/>
      <c r="C187" s="278" t="s">
        <v>457</v>
      </c>
      <c r="D187" s="278"/>
      <c r="E187" s="278"/>
      <c r="F187" s="301" t="s">
        <v>381</v>
      </c>
      <c r="G187" s="278"/>
      <c r="H187" s="278" t="s">
        <v>458</v>
      </c>
      <c r="I187" s="278" t="s">
        <v>456</v>
      </c>
      <c r="J187" s="278"/>
      <c r="K187" s="326"/>
    </row>
    <row r="188" spans="2:11" s="1" customFormat="1" ht="15" customHeight="1">
      <c r="B188" s="303"/>
      <c r="C188" s="278" t="s">
        <v>459</v>
      </c>
      <c r="D188" s="278"/>
      <c r="E188" s="278"/>
      <c r="F188" s="301" t="s">
        <v>381</v>
      </c>
      <c r="G188" s="278"/>
      <c r="H188" s="278" t="s">
        <v>460</v>
      </c>
      <c r="I188" s="278" t="s">
        <v>456</v>
      </c>
      <c r="J188" s="278"/>
      <c r="K188" s="326"/>
    </row>
    <row r="189" spans="2:11" s="1" customFormat="1" ht="15" customHeight="1">
      <c r="B189" s="303"/>
      <c r="C189" s="339" t="s">
        <v>461</v>
      </c>
      <c r="D189" s="278"/>
      <c r="E189" s="278"/>
      <c r="F189" s="301" t="s">
        <v>381</v>
      </c>
      <c r="G189" s="278"/>
      <c r="H189" s="278" t="s">
        <v>462</v>
      </c>
      <c r="I189" s="278" t="s">
        <v>463</v>
      </c>
      <c r="J189" s="340" t="s">
        <v>464</v>
      </c>
      <c r="K189" s="326"/>
    </row>
    <row r="190" spans="2:11" s="1" customFormat="1" ht="15" customHeight="1">
      <c r="B190" s="303"/>
      <c r="C190" s="339" t="s">
        <v>42</v>
      </c>
      <c r="D190" s="278"/>
      <c r="E190" s="278"/>
      <c r="F190" s="301" t="s">
        <v>375</v>
      </c>
      <c r="G190" s="278"/>
      <c r="H190" s="275" t="s">
        <v>465</v>
      </c>
      <c r="I190" s="278" t="s">
        <v>466</v>
      </c>
      <c r="J190" s="278"/>
      <c r="K190" s="326"/>
    </row>
    <row r="191" spans="2:11" s="1" customFormat="1" ht="15" customHeight="1">
      <c r="B191" s="303"/>
      <c r="C191" s="339" t="s">
        <v>467</v>
      </c>
      <c r="D191" s="278"/>
      <c r="E191" s="278"/>
      <c r="F191" s="301" t="s">
        <v>375</v>
      </c>
      <c r="G191" s="278"/>
      <c r="H191" s="278" t="s">
        <v>468</v>
      </c>
      <c r="I191" s="278" t="s">
        <v>410</v>
      </c>
      <c r="J191" s="278"/>
      <c r="K191" s="326"/>
    </row>
    <row r="192" spans="2:11" s="1" customFormat="1" ht="15" customHeight="1">
      <c r="B192" s="303"/>
      <c r="C192" s="339" t="s">
        <v>469</v>
      </c>
      <c r="D192" s="278"/>
      <c r="E192" s="278"/>
      <c r="F192" s="301" t="s">
        <v>375</v>
      </c>
      <c r="G192" s="278"/>
      <c r="H192" s="278" t="s">
        <v>470</v>
      </c>
      <c r="I192" s="278" t="s">
        <v>410</v>
      </c>
      <c r="J192" s="278"/>
      <c r="K192" s="326"/>
    </row>
    <row r="193" spans="2:11" s="1" customFormat="1" ht="15" customHeight="1">
      <c r="B193" s="303"/>
      <c r="C193" s="339" t="s">
        <v>471</v>
      </c>
      <c r="D193" s="278"/>
      <c r="E193" s="278"/>
      <c r="F193" s="301" t="s">
        <v>381</v>
      </c>
      <c r="G193" s="278"/>
      <c r="H193" s="278" t="s">
        <v>472</v>
      </c>
      <c r="I193" s="278" t="s">
        <v>410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473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474</v>
      </c>
      <c r="D200" s="342"/>
      <c r="E200" s="342"/>
      <c r="F200" s="342" t="s">
        <v>475</v>
      </c>
      <c r="G200" s="343"/>
      <c r="H200" s="342" t="s">
        <v>476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466</v>
      </c>
      <c r="D202" s="278"/>
      <c r="E202" s="278"/>
      <c r="F202" s="301" t="s">
        <v>43</v>
      </c>
      <c r="G202" s="278"/>
      <c r="H202" s="278" t="s">
        <v>477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44</v>
      </c>
      <c r="G203" s="278"/>
      <c r="H203" s="278" t="s">
        <v>478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47</v>
      </c>
      <c r="G204" s="278"/>
      <c r="H204" s="278" t="s">
        <v>479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45</v>
      </c>
      <c r="G205" s="278"/>
      <c r="H205" s="278" t="s">
        <v>480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46</v>
      </c>
      <c r="G206" s="278"/>
      <c r="H206" s="278" t="s">
        <v>481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422</v>
      </c>
      <c r="D208" s="278"/>
      <c r="E208" s="278"/>
      <c r="F208" s="301" t="s">
        <v>76</v>
      </c>
      <c r="G208" s="278"/>
      <c r="H208" s="278" t="s">
        <v>482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317</v>
      </c>
      <c r="G209" s="278"/>
      <c r="H209" s="278" t="s">
        <v>318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315</v>
      </c>
      <c r="G210" s="278"/>
      <c r="H210" s="278" t="s">
        <v>483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319</v>
      </c>
      <c r="G211" s="339"/>
      <c r="H211" s="330" t="s">
        <v>320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321</v>
      </c>
      <c r="G212" s="339"/>
      <c r="H212" s="330" t="s">
        <v>484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446</v>
      </c>
      <c r="D214" s="278"/>
      <c r="E214" s="278"/>
      <c r="F214" s="301">
        <v>1</v>
      </c>
      <c r="G214" s="339"/>
      <c r="H214" s="330" t="s">
        <v>485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486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487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488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2023-01-22T18:12:54Z</dcterms:created>
  <dcterms:modified xsi:type="dcterms:W3CDTF">2023-01-22T18:12:58Z</dcterms:modified>
  <cp:category/>
  <cp:version/>
  <cp:contentType/>
  <cp:contentStatus/>
</cp:coreProperties>
</file>